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915212\Documents\OHSEL\STP Submission 21 October\Final documents\"/>
    </mc:Choice>
  </mc:AlternateContent>
  <bookViews>
    <workbookView xWindow="0" yWindow="0" windowWidth="19440" windowHeight="9735" tabRatio="762"/>
  </bookViews>
  <sheets>
    <sheet name="CBC Milestones" sheetId="54" r:id="rId1"/>
    <sheet name="Dashboard" sheetId="53" r:id="rId2"/>
    <sheet name="SEL" sheetId="30" r:id="rId3"/>
    <sheet name="Bexley" sheetId="43" r:id="rId4"/>
    <sheet name="Bromley" sheetId="48" r:id="rId5"/>
    <sheet name="Greenwich" sheetId="47" r:id="rId6"/>
    <sheet name="Lambeth" sheetId="44" r:id="rId7"/>
    <sheet name="Lewisham" sheetId="45" r:id="rId8"/>
    <sheet name="Southwark" sheetId="46" r:id="rId9"/>
    <sheet name="Sheet1" sheetId="19" state="hidden" r:id="rId10"/>
    <sheet name="Inputs" sheetId="50" state="hidden" r:id="rId11"/>
    <sheet name="Look Ups" sheetId="51" state="hidden" r:id="rId12"/>
    <sheet name="Graph build" sheetId="52" state="hidden" r:id="rId13"/>
  </sheets>
  <externalReferences>
    <externalReference r:id="rId14"/>
    <externalReference r:id="rId15"/>
    <externalReference r:id="rId16"/>
  </externalReferences>
  <definedNames>
    <definedName name="_xlnm._FilterDatabase" localSheetId="3" hidden="1">Bexley!$B$31:$C$172</definedName>
    <definedName name="_xlnm._FilterDatabase" localSheetId="4" hidden="1">Bromley!$B$31:$C$172</definedName>
    <definedName name="_xlnm._FilterDatabase" localSheetId="5" hidden="1">Greenwich!$B$31:$C$173</definedName>
    <definedName name="_xlnm._FilterDatabase" localSheetId="6" hidden="1">Lambeth!$B$31:$C$172</definedName>
    <definedName name="_xlnm._FilterDatabase" localSheetId="7" hidden="1">Lewisham!$B$31:$C$172</definedName>
    <definedName name="_xlnm._FilterDatabase" localSheetId="2" hidden="1">SEL!$B$27:$C$200</definedName>
    <definedName name="_xlnm._FilterDatabase" localSheetId="8" hidden="1">Southwark!$B$29:$C$153</definedName>
    <definedName name="Day_lookup" localSheetId="3">{1,2,3,4,5,6,7;"M","T","W","T","F","S","S"}</definedName>
    <definedName name="Day_lookup" localSheetId="4">{1,2,3,4,5,6,7;"M","T","W","T","F","S","S"}</definedName>
    <definedName name="Day_lookup" localSheetId="1">{1,2,3,4,5,6,7;"M","T","W","T","F","S","S"}</definedName>
    <definedName name="Day_lookup" localSheetId="12">{1,2,3,4,5,6,7;"M","T","W","T","F","S","S"}</definedName>
    <definedName name="Day_lookup" localSheetId="5">{1,2,3,4,5,6,7;"M","T","W","T","F","S","S"}</definedName>
    <definedName name="Day_lookup" localSheetId="10">{1,2,3,4,5,6,7;"M","T","W","T","F","S","S"}</definedName>
    <definedName name="Day_lookup" localSheetId="6">{1,2,3,4,5,6,7;"M","T","W","T","F","S","S"}</definedName>
    <definedName name="Day_lookup" localSheetId="7">{1,2,3,4,5,6,7;"M","T","W","T","F","S","S"}</definedName>
    <definedName name="Day_lookup" localSheetId="2">{1,2,3,4,5,6,7;"M","T","W","T","F","S","S"}</definedName>
    <definedName name="Day_lookup" localSheetId="8">{1,2,3,4,5,6,7;"M","T","W","T","F","S","S"}</definedName>
    <definedName name="Day_lookup">{1,2,3,4,5,6,7;"M","T","W","T","F","S","S"}</definedName>
    <definedName name="dd_plan">'[1]Dropdown Master List'!$L$2:$L$5</definedName>
    <definedName name="GPfed_Weights" localSheetId="1">Inputs!$C$14:$C$22</definedName>
    <definedName name="GPfed_Weights" localSheetId="12">[2]Sheet2!$C$14:$C$21</definedName>
    <definedName name="GPfed_Weights">Inputs!$C$14:$C$21</definedName>
    <definedName name="LCN_Weights" localSheetId="1">[2]Sheet2!$C$3:$C$9</definedName>
    <definedName name="LCN_Weights" localSheetId="12">[2]Sheet2!$C$3:$C$9</definedName>
    <definedName name="LCN_Weights">Inputs!$C$3:$C$9</definedName>
    <definedName name="_xlnm.Print_Area" localSheetId="3">Bexley!$A$1:$AN$172</definedName>
    <definedName name="_xlnm.Print_Area" localSheetId="4">Bromley!$A$1:$AL$172</definedName>
    <definedName name="_xlnm.Print_Area" localSheetId="0">'CBC Milestones'!$A$1:$U$43</definedName>
    <definedName name="_xlnm.Print_Area" localSheetId="1">Dashboard!$A$1:$U$72</definedName>
    <definedName name="_xlnm.Print_Area" localSheetId="5">Greenwich!$A$1:$AL$173</definedName>
    <definedName name="_xlnm.Print_Area" localSheetId="6">Lambeth!$A$1:$AL$172</definedName>
    <definedName name="_xlnm.Print_Area" localSheetId="7">Lewisham!$A$1:$AL$172</definedName>
    <definedName name="_xlnm.Print_Area" localSheetId="2">SEL!$A$1:$AA$182</definedName>
    <definedName name="_xlnm.Print_Area" localSheetId="8">Southwark!$A$1:$AO$153</definedName>
    <definedName name="_xlnm.Print_Titles" localSheetId="3">Bexley!$5:$7</definedName>
    <definedName name="_xlnm.Print_Titles" localSheetId="4">Bromley!$5:$7</definedName>
    <definedName name="_xlnm.Print_Titles" localSheetId="5">Greenwich!$5:$7</definedName>
    <definedName name="_xlnm.Print_Titles" localSheetId="6">Lambeth!$5:$7</definedName>
    <definedName name="_xlnm.Print_Titles" localSheetId="7">Lewisham!$5:$7</definedName>
    <definedName name="_xlnm.Print_Titles" localSheetId="2">SEL!$5:$7</definedName>
    <definedName name="_xlnm.Print_Titles" localSheetId="8">Southwark!$5:$7</definedName>
    <definedName name="Start_Date" localSheetId="3">#REF!</definedName>
    <definedName name="Start_Date" localSheetId="4">#REF!</definedName>
    <definedName name="Start_Date" localSheetId="1">#REF!</definedName>
    <definedName name="Start_Date" localSheetId="12">#REF!</definedName>
    <definedName name="Start_Date" localSheetId="5">#REF!</definedName>
    <definedName name="Start_Date" localSheetId="10">#REF!</definedName>
    <definedName name="Start_Date" localSheetId="6">#REF!</definedName>
    <definedName name="Start_Date" localSheetId="7">#REF!</definedName>
    <definedName name="Start_Date" localSheetId="2">#REF!</definedName>
    <definedName name="Start_Date" localSheetId="8">#REF!</definedName>
    <definedName name="Start_Date">#REF!</definedName>
    <definedName name="Todays_Date" localSheetId="3">#REF!</definedName>
    <definedName name="Todays_Date" localSheetId="4">#REF!</definedName>
    <definedName name="Todays_Date" localSheetId="1">#REF!</definedName>
    <definedName name="Todays_Date" localSheetId="12">#REF!</definedName>
    <definedName name="Todays_Date" localSheetId="5">#REF!</definedName>
    <definedName name="Todays_Date" localSheetId="10">#REF!</definedName>
    <definedName name="Todays_Date" localSheetId="6">#REF!</definedName>
    <definedName name="Todays_Date" localSheetId="7">#REF!</definedName>
    <definedName name="Todays_Date" localSheetId="2">#REF!</definedName>
    <definedName name="Todays_Date" localSheetId="8">#REF!</definedName>
    <definedName name="Todays_Date">#REF!</definedName>
  </definedNames>
  <calcPr calcId="145621"/>
  <customWorkbookViews>
    <customWorkbookView name="08547 - Personal View" guid="{38BDDDC9-B342-4B0B-B32D-7C7CF1C844EA}" mergeInterval="0" personalView="1" maximized="1" windowWidth="796" windowHeight="455" activeSheetId="3"/>
    <customWorkbookView name="KPMG - Personal View" guid="{344DDADB-8B91-4FAD-9333-0ABC21997FE2}" mergeInterval="0" personalView="1" maximized="1" windowWidth="1276" windowHeight="575" activeSheetId="3"/>
  </customWorkbookViews>
</workbook>
</file>

<file path=xl/calcChain.xml><?xml version="1.0" encoding="utf-8"?>
<calcChain xmlns="http://schemas.openxmlformats.org/spreadsheetml/2006/main">
  <c r="AG155" i="43" l="1"/>
  <c r="R67" i="43" l="1"/>
  <c r="S67" i="43" s="1"/>
  <c r="P100" i="46" l="1"/>
  <c r="M32" i="46"/>
  <c r="O12" i="46"/>
  <c r="P113" i="45"/>
  <c r="P114" i="45"/>
  <c r="P107" i="45"/>
  <c r="O171" i="48"/>
  <c r="O152" i="48"/>
  <c r="P152" i="48" s="1"/>
  <c r="Q142" i="48"/>
  <c r="R142" i="48" s="1"/>
  <c r="S142" i="48" s="1"/>
  <c r="T142" i="48" s="1"/>
  <c r="Q143" i="48"/>
  <c r="R143" i="48"/>
  <c r="S143" i="48" s="1"/>
  <c r="T143" i="48" s="1"/>
  <c r="O114" i="48"/>
  <c r="P114" i="48" s="1"/>
  <c r="K66" i="48"/>
  <c r="L66" i="48" s="1"/>
  <c r="M66" i="48" s="1"/>
  <c r="N66" i="48" s="1"/>
  <c r="O66" i="48" s="1"/>
  <c r="P66" i="48" s="1"/>
  <c r="J54" i="48"/>
  <c r="K54" i="48" s="1"/>
  <c r="L54" i="48" s="1"/>
  <c r="M54" i="48" s="1"/>
  <c r="N54" i="48" s="1"/>
  <c r="O54" i="48" s="1"/>
  <c r="P54" i="48" s="1"/>
  <c r="Q54" i="48" s="1"/>
  <c r="J53" i="48"/>
  <c r="K53" i="48" s="1"/>
  <c r="L53" i="48" s="1"/>
  <c r="M53" i="48" s="1"/>
  <c r="N53" i="48" s="1"/>
  <c r="O53" i="48" s="1"/>
  <c r="P53" i="48" s="1"/>
  <c r="Q53" i="48" s="1"/>
  <c r="I45" i="48"/>
  <c r="J45" i="48" s="1"/>
  <c r="K45" i="48" s="1"/>
  <c r="I46" i="48"/>
  <c r="J46" i="48" s="1"/>
  <c r="K46" i="48" s="1"/>
  <c r="I47" i="48"/>
  <c r="J47" i="48" s="1"/>
  <c r="K47" i="48" s="1"/>
  <c r="I48" i="48"/>
  <c r="J48" i="48" s="1"/>
  <c r="K48" i="48" s="1"/>
  <c r="I49" i="48"/>
  <c r="J49" i="48" s="1"/>
  <c r="K49" i="48" s="1"/>
  <c r="Q52" i="48"/>
  <c r="K51" i="48"/>
  <c r="L51" i="48" s="1"/>
  <c r="M51" i="48" s="1"/>
  <c r="N51" i="48" s="1"/>
  <c r="O51" i="48" s="1"/>
  <c r="P51" i="48" s="1"/>
  <c r="K38" i="48"/>
  <c r="L38" i="48" s="1"/>
  <c r="M38" i="48" s="1"/>
  <c r="N38" i="48" s="1"/>
  <c r="P38" i="48" l="1"/>
  <c r="Q38" i="48" s="1"/>
  <c r="O38" i="48"/>
  <c r="K35" i="48"/>
  <c r="L35" i="48" s="1"/>
  <c r="M35" i="48" s="1"/>
  <c r="N35" i="48" s="1"/>
  <c r="O35" i="48" s="1"/>
  <c r="P35" i="48" s="1"/>
  <c r="Q35" i="48" s="1"/>
  <c r="R35" i="48" s="1"/>
  <c r="S35" i="48" s="1"/>
  <c r="T35" i="48" s="1"/>
  <c r="H35" i="48"/>
  <c r="I35" i="48" s="1"/>
  <c r="J35" i="48" s="1"/>
  <c r="L151" i="43"/>
  <c r="M151" i="43" s="1"/>
  <c r="N151" i="43" s="1"/>
  <c r="O151" i="43" s="1"/>
  <c r="P151" i="43" s="1"/>
  <c r="Q151" i="43" s="1"/>
  <c r="R151" i="43" s="1"/>
  <c r="T114" i="43"/>
  <c r="U114" i="43" s="1"/>
  <c r="V114" i="43" s="1"/>
  <c r="W114" i="43" s="1"/>
  <c r="X114" i="43" s="1"/>
  <c r="Y114" i="43" s="1"/>
  <c r="Z114" i="43" s="1"/>
  <c r="AA114" i="43" s="1"/>
  <c r="AB114" i="43" s="1"/>
  <c r="AC114" i="43" s="1"/>
  <c r="AD114" i="43" s="1"/>
  <c r="AE114" i="43" s="1"/>
  <c r="Q113" i="43"/>
  <c r="R113" i="43" s="1"/>
  <c r="S113" i="43" s="1"/>
  <c r="T113" i="43" s="1"/>
  <c r="U113" i="43" s="1"/>
  <c r="V113" i="43" s="1"/>
  <c r="W113" i="43" s="1"/>
  <c r="X113" i="43" s="1"/>
  <c r="Y113" i="43" s="1"/>
  <c r="Z113" i="43" s="1"/>
  <c r="AA113" i="43" s="1"/>
  <c r="AB113" i="43" s="1"/>
  <c r="AC113" i="43" s="1"/>
  <c r="AD113" i="43" s="1"/>
  <c r="AE113" i="43" s="1"/>
  <c r="Q112" i="43"/>
  <c r="R112" i="43" s="1"/>
  <c r="S112" i="43" s="1"/>
  <c r="T112" i="43" s="1"/>
  <c r="U112" i="43" s="1"/>
  <c r="V112" i="43" s="1"/>
  <c r="W112" i="43" s="1"/>
  <c r="X112" i="43" s="1"/>
  <c r="Y112" i="43" s="1"/>
  <c r="Z112" i="43" s="1"/>
  <c r="AA112" i="43" s="1"/>
  <c r="AB112" i="43" s="1"/>
  <c r="AC112" i="43" s="1"/>
  <c r="AD112" i="43" s="1"/>
  <c r="AE112" i="43" s="1"/>
  <c r="M111" i="43"/>
  <c r="N111" i="43" s="1"/>
  <c r="O111" i="43" s="1"/>
  <c r="P111" i="43" s="1"/>
  <c r="Q111" i="43" s="1"/>
  <c r="R111" i="43" s="1"/>
  <c r="S111" i="43" s="1"/>
  <c r="T111" i="43" s="1"/>
  <c r="U111" i="43" s="1"/>
  <c r="V111" i="43" s="1"/>
  <c r="W111" i="43" s="1"/>
  <c r="X111" i="43" s="1"/>
  <c r="Y111" i="43" s="1"/>
  <c r="Z111" i="43" s="1"/>
  <c r="AA111" i="43" s="1"/>
  <c r="AB111" i="43" s="1"/>
  <c r="AC111" i="43" s="1"/>
  <c r="AD111" i="43" s="1"/>
  <c r="AE111" i="43" s="1"/>
  <c r="M110" i="43"/>
  <c r="N110" i="43" s="1"/>
  <c r="O110" i="43" s="1"/>
  <c r="P110" i="43" s="1"/>
  <c r="Q110" i="43" s="1"/>
  <c r="R110" i="43" s="1"/>
  <c r="S110" i="43" s="1"/>
  <c r="T110" i="43" s="1"/>
  <c r="U110" i="43" s="1"/>
  <c r="V110" i="43" s="1"/>
  <c r="W110" i="43" s="1"/>
  <c r="X110" i="43" s="1"/>
  <c r="Y110" i="43" s="1"/>
  <c r="Z110" i="43" s="1"/>
  <c r="AA110" i="43" s="1"/>
  <c r="AB110" i="43" s="1"/>
  <c r="AC110" i="43" s="1"/>
  <c r="AD110" i="43" s="1"/>
  <c r="AE110" i="43" s="1"/>
  <c r="Q109" i="43"/>
  <c r="R109" i="43" s="1"/>
  <c r="S109" i="43" s="1"/>
  <c r="T109" i="43" s="1"/>
  <c r="U109" i="43" s="1"/>
  <c r="V109" i="43" s="1"/>
  <c r="W109" i="43" s="1"/>
  <c r="X109" i="43" s="1"/>
  <c r="Y109" i="43" s="1"/>
  <c r="Z109" i="43" s="1"/>
  <c r="AA109" i="43" s="1"/>
  <c r="AB109" i="43" s="1"/>
  <c r="AC109" i="43" s="1"/>
  <c r="AD109" i="43" s="1"/>
  <c r="AE109" i="43" s="1"/>
  <c r="T153" i="47" l="1"/>
  <c r="U153" i="47" s="1"/>
  <c r="V153" i="47" s="1"/>
  <c r="W153" i="47" s="1"/>
  <c r="X153" i="47" s="1"/>
  <c r="Y153" i="47" s="1"/>
  <c r="Z153" i="47" s="1"/>
  <c r="AA153" i="47" s="1"/>
  <c r="AB153" i="47" s="1"/>
  <c r="AC153" i="47" s="1"/>
  <c r="AD153" i="47" s="1"/>
  <c r="AE153" i="47" s="1"/>
  <c r="M150" i="47"/>
  <c r="N150" i="47" s="1"/>
  <c r="O150" i="47" s="1"/>
  <c r="L151" i="47"/>
  <c r="M151" i="47" s="1"/>
  <c r="N151" i="47" s="1"/>
  <c r="O151" i="47" s="1"/>
  <c r="Q153" i="47"/>
  <c r="R153" i="47" s="1"/>
  <c r="S150" i="47"/>
  <c r="T150" i="47" s="1"/>
  <c r="U150" i="47" s="1"/>
  <c r="V150" i="47" s="1"/>
  <c r="W150" i="47" s="1"/>
  <c r="X150" i="47" s="1"/>
  <c r="Y150" i="47" s="1"/>
  <c r="Z150" i="47" s="1"/>
  <c r="AA150" i="47" s="1"/>
  <c r="AB150" i="47" s="1"/>
  <c r="AC150" i="47" s="1"/>
  <c r="AD150" i="47" s="1"/>
  <c r="AE150" i="47" s="1"/>
  <c r="AC150" i="46"/>
  <c r="AD150" i="46" s="1"/>
  <c r="AE150" i="46" s="1"/>
  <c r="AC93" i="46"/>
  <c r="AD93" i="46" s="1"/>
  <c r="AE93" i="46" s="1"/>
  <c r="AC92" i="46"/>
  <c r="AD92" i="46" s="1"/>
  <c r="AE92" i="46" s="1"/>
  <c r="AC82" i="46"/>
  <c r="AD82" i="46" s="1"/>
  <c r="AE82" i="46" s="1"/>
  <c r="AC80" i="46"/>
  <c r="AD80" i="46" s="1"/>
  <c r="AE80" i="46" s="1"/>
  <c r="AE50" i="46"/>
  <c r="AC50" i="46"/>
  <c r="AE49" i="46"/>
  <c r="AC49" i="46"/>
  <c r="AC48" i="46"/>
  <c r="AD48" i="46" s="1"/>
  <c r="AE48" i="46" s="1"/>
  <c r="AC45" i="46"/>
  <c r="AD45" i="46" s="1"/>
  <c r="AE45" i="46" s="1"/>
  <c r="AC24" i="46"/>
  <c r="AD24" i="46" s="1"/>
  <c r="AE24" i="46" s="1"/>
  <c r="AB12" i="46"/>
  <c r="AC12" i="46" s="1"/>
  <c r="AD12" i="46" s="1"/>
  <c r="Y150" i="46"/>
  <c r="Z150" i="46" s="1"/>
  <c r="AA150" i="46" s="1"/>
  <c r="Y93" i="46"/>
  <c r="Z93" i="46" s="1"/>
  <c r="AA93" i="46" s="1"/>
  <c r="Y92" i="46"/>
  <c r="Z92" i="46" s="1"/>
  <c r="AA92" i="46" s="1"/>
  <c r="Y82" i="46"/>
  <c r="Z82" i="46" s="1"/>
  <c r="AA82" i="46" s="1"/>
  <c r="Y80" i="46"/>
  <c r="Z80" i="46" s="1"/>
  <c r="AA80" i="46" s="1"/>
  <c r="AA50" i="46"/>
  <c r="Y50" i="46"/>
  <c r="AA49" i="46"/>
  <c r="Y49" i="46"/>
  <c r="Y48" i="46"/>
  <c r="Z48" i="46" s="1"/>
  <c r="AA48" i="46" s="1"/>
  <c r="Y45" i="46"/>
  <c r="Z45" i="46" s="1"/>
  <c r="AA45" i="46" s="1"/>
  <c r="Y24" i="46"/>
  <c r="Z24" i="46" s="1"/>
  <c r="AA24" i="46" s="1"/>
  <c r="X12" i="46"/>
  <c r="Y12" i="46" s="1"/>
  <c r="Z12" i="46" s="1"/>
  <c r="U150" i="46"/>
  <c r="V150" i="46" s="1"/>
  <c r="W150" i="46" s="1"/>
  <c r="U93" i="46"/>
  <c r="V93" i="46" s="1"/>
  <c r="W93" i="46" s="1"/>
  <c r="U92" i="46"/>
  <c r="V92" i="46" s="1"/>
  <c r="W92" i="46" s="1"/>
  <c r="U82" i="46"/>
  <c r="V82" i="46" s="1"/>
  <c r="W82" i="46" s="1"/>
  <c r="U80" i="46"/>
  <c r="V80" i="46" s="1"/>
  <c r="W80" i="46" s="1"/>
  <c r="W50" i="46"/>
  <c r="U50" i="46"/>
  <c r="W49" i="46"/>
  <c r="U49" i="46"/>
  <c r="U48" i="46"/>
  <c r="V48" i="46" s="1"/>
  <c r="W48" i="46" s="1"/>
  <c r="U45" i="46"/>
  <c r="V45" i="46" s="1"/>
  <c r="W45" i="46" s="1"/>
  <c r="U24" i="46"/>
  <c r="V24" i="46" s="1"/>
  <c r="W24" i="46" s="1"/>
  <c r="T12" i="46"/>
  <c r="U12" i="46" s="1"/>
  <c r="V12" i="46" s="1"/>
  <c r="Q127" i="46"/>
  <c r="R127" i="46" s="1"/>
  <c r="S127" i="46" s="1"/>
  <c r="T127" i="46" s="1"/>
  <c r="U127" i="46" s="1"/>
  <c r="V127" i="46" s="1"/>
  <c r="W127" i="46" s="1"/>
  <c r="X127" i="46" s="1"/>
  <c r="Y127" i="46" s="1"/>
  <c r="Z127" i="46" s="1"/>
  <c r="AA127" i="46" s="1"/>
  <c r="AB127" i="46" s="1"/>
  <c r="AC127" i="46" s="1"/>
  <c r="AD127" i="46" s="1"/>
  <c r="AE127" i="46" s="1"/>
  <c r="P129" i="46"/>
  <c r="Q129" i="46" s="1"/>
  <c r="R129" i="46" s="1"/>
  <c r="S129" i="46" s="1"/>
  <c r="T129" i="46" s="1"/>
  <c r="U129" i="46" s="1"/>
  <c r="V129" i="46" s="1"/>
  <c r="W129" i="46" s="1"/>
  <c r="X129" i="46" s="1"/>
  <c r="Y129" i="46" s="1"/>
  <c r="Z129" i="46" s="1"/>
  <c r="AA129" i="46" s="1"/>
  <c r="AB129" i="46" s="1"/>
  <c r="AC129" i="46" s="1"/>
  <c r="AD129" i="46" s="1"/>
  <c r="AE129" i="46" s="1"/>
  <c r="Q80" i="46"/>
  <c r="R80" i="46" s="1"/>
  <c r="S80" i="46" s="1"/>
  <c r="P81" i="46"/>
  <c r="Q81" i="46" s="1"/>
  <c r="R81" i="46" s="1"/>
  <c r="S81" i="46" s="1"/>
  <c r="T81" i="46" s="1"/>
  <c r="U81" i="46" s="1"/>
  <c r="V81" i="46" s="1"/>
  <c r="W81" i="46" s="1"/>
  <c r="X81" i="46" s="1"/>
  <c r="Y81" i="46" s="1"/>
  <c r="Z81" i="46" s="1"/>
  <c r="AA81" i="46" s="1"/>
  <c r="AB81" i="46" s="1"/>
  <c r="AC81" i="46" s="1"/>
  <c r="AD81" i="46" s="1"/>
  <c r="AE81" i="46" s="1"/>
  <c r="L76" i="46"/>
  <c r="N76" i="46" s="1"/>
  <c r="O76" i="46" s="1"/>
  <c r="P76" i="46" s="1"/>
  <c r="P70" i="46"/>
  <c r="Q70" i="46" s="1"/>
  <c r="R70" i="46" s="1"/>
  <c r="S70" i="46" s="1"/>
  <c r="T70" i="46" s="1"/>
  <c r="U70" i="46" s="1"/>
  <c r="V70" i="46" s="1"/>
  <c r="W70" i="46" s="1"/>
  <c r="X70" i="46" s="1"/>
  <c r="Y70" i="46" s="1"/>
  <c r="Z70" i="46" s="1"/>
  <c r="AA70" i="46" s="1"/>
  <c r="AB70" i="46" s="1"/>
  <c r="AC70" i="46" s="1"/>
  <c r="AD70" i="46" s="1"/>
  <c r="AE70" i="46" s="1"/>
  <c r="P15" i="46"/>
  <c r="Q15" i="46" s="1"/>
  <c r="R15" i="46" s="1"/>
  <c r="S15" i="46" s="1"/>
  <c r="T15" i="46" s="1"/>
  <c r="U15" i="46" s="1"/>
  <c r="V15" i="46" s="1"/>
  <c r="W15" i="46" s="1"/>
  <c r="X15" i="46" s="1"/>
  <c r="Y15" i="46" s="1"/>
  <c r="Z15" i="46" s="1"/>
  <c r="AA15" i="46" s="1"/>
  <c r="AB15" i="46" s="1"/>
  <c r="AC15" i="46" s="1"/>
  <c r="AD15" i="46" s="1"/>
  <c r="AE15" i="46" s="1"/>
  <c r="Q150" i="46"/>
  <c r="R150" i="46" s="1"/>
  <c r="S150" i="46" s="1"/>
  <c r="P147" i="46"/>
  <c r="P146" i="46"/>
  <c r="Q135" i="46"/>
  <c r="R135" i="46" s="1"/>
  <c r="S135" i="46" s="1"/>
  <c r="T135" i="46" s="1"/>
  <c r="U135" i="46" s="1"/>
  <c r="V135" i="46" s="1"/>
  <c r="W135" i="46" s="1"/>
  <c r="X135" i="46" s="1"/>
  <c r="Y135" i="46" s="1"/>
  <c r="Z135" i="46" s="1"/>
  <c r="AA135" i="46" s="1"/>
  <c r="AB135" i="46" s="1"/>
  <c r="AC135" i="46" s="1"/>
  <c r="AD135" i="46" s="1"/>
  <c r="AE135" i="46" s="1"/>
  <c r="Q102" i="46"/>
  <c r="Q101" i="46"/>
  <c r="Q146" i="46" s="1"/>
  <c r="Q100" i="46"/>
  <c r="R100" i="46" s="1"/>
  <c r="S100" i="46" s="1"/>
  <c r="T100" i="46" s="1"/>
  <c r="U100" i="46" s="1"/>
  <c r="V100" i="46" s="1"/>
  <c r="W100" i="46" s="1"/>
  <c r="X100" i="46" s="1"/>
  <c r="Y100" i="46" s="1"/>
  <c r="Z100" i="46" s="1"/>
  <c r="AA100" i="46" s="1"/>
  <c r="AB100" i="46" s="1"/>
  <c r="AC100" i="46" s="1"/>
  <c r="AD100" i="46" s="1"/>
  <c r="AE100" i="46" s="1"/>
  <c r="Q93" i="46"/>
  <c r="R93" i="46" s="1"/>
  <c r="S93" i="46" s="1"/>
  <c r="Q92" i="46"/>
  <c r="R92" i="46" s="1"/>
  <c r="S92" i="46" s="1"/>
  <c r="Q82" i="46"/>
  <c r="R82" i="46" s="1"/>
  <c r="S82" i="46" s="1"/>
  <c r="S50" i="46"/>
  <c r="Q50" i="46"/>
  <c r="S49" i="46"/>
  <c r="Q49" i="46"/>
  <c r="Q48" i="46"/>
  <c r="R48" i="46" s="1"/>
  <c r="S48" i="46" s="1"/>
  <c r="Q45" i="46"/>
  <c r="R45" i="46" s="1"/>
  <c r="S45" i="46" s="1"/>
  <c r="Q24" i="46"/>
  <c r="R24" i="46" s="1"/>
  <c r="S24" i="46" s="1"/>
  <c r="Q12" i="46"/>
  <c r="R12" i="46" s="1"/>
  <c r="AB167" i="45"/>
  <c r="AB166" i="45"/>
  <c r="AC134" i="45"/>
  <c r="AD134" i="45" s="1"/>
  <c r="AE134" i="45" s="1"/>
  <c r="AC133" i="45"/>
  <c r="AD133" i="45" s="1"/>
  <c r="AE133" i="45" s="1"/>
  <c r="AD103" i="45"/>
  <c r="AE103" i="45" s="1"/>
  <c r="AD102" i="45"/>
  <c r="AE102" i="45" s="1"/>
  <c r="AE101" i="45"/>
  <c r="AD101" i="45"/>
  <c r="AD100" i="45"/>
  <c r="AE100" i="45" s="1"/>
  <c r="AD99" i="45"/>
  <c r="AE99" i="45" s="1"/>
  <c r="X167" i="45"/>
  <c r="X166" i="45"/>
  <c r="Y134" i="45"/>
  <c r="Z134" i="45" s="1"/>
  <c r="AA134" i="45" s="1"/>
  <c r="Y133" i="45"/>
  <c r="Z133" i="45" s="1"/>
  <c r="AA133" i="45" s="1"/>
  <c r="AA103" i="45"/>
  <c r="AB103" i="45" s="1"/>
  <c r="Z103" i="45"/>
  <c r="Z102" i="45"/>
  <c r="AA102" i="45" s="1"/>
  <c r="AB102" i="45" s="1"/>
  <c r="Z101" i="45"/>
  <c r="AA101" i="45" s="1"/>
  <c r="AB101" i="45" s="1"/>
  <c r="Z100" i="45"/>
  <c r="AA100" i="45" s="1"/>
  <c r="AB100" i="45" s="1"/>
  <c r="Z99" i="45"/>
  <c r="AA99" i="45" s="1"/>
  <c r="AB99" i="45" s="1"/>
  <c r="AC141" i="44"/>
  <c r="AD141" i="44" s="1"/>
  <c r="AE141" i="44" s="1"/>
  <c r="AD114" i="44"/>
  <c r="AE114" i="44" s="1"/>
  <c r="AC114" i="44"/>
  <c r="AE85" i="44"/>
  <c r="AD85" i="44"/>
  <c r="AC85" i="44"/>
  <c r="AB85" i="44"/>
  <c r="AB12" i="44"/>
  <c r="AC12" i="44" s="1"/>
  <c r="AD12" i="44" s="1"/>
  <c r="Y141" i="44"/>
  <c r="Z141" i="44" s="1"/>
  <c r="AA141" i="44" s="1"/>
  <c r="Z114" i="44"/>
  <c r="AA114" i="44" s="1"/>
  <c r="Y114" i="44"/>
  <c r="AA85" i="44"/>
  <c r="Z85" i="44"/>
  <c r="Y85" i="44"/>
  <c r="X85" i="44"/>
  <c r="X12" i="44"/>
  <c r="Y12" i="44" s="1"/>
  <c r="Z12" i="44" s="1"/>
  <c r="T85" i="44"/>
  <c r="U141" i="44"/>
  <c r="V141" i="44" s="1"/>
  <c r="W141" i="44" s="1"/>
  <c r="U114" i="44"/>
  <c r="V114" i="44" s="1"/>
  <c r="W114" i="44" s="1"/>
  <c r="W85" i="44"/>
  <c r="V85" i="44"/>
  <c r="U85" i="44"/>
  <c r="T12" i="44"/>
  <c r="U12" i="44" s="1"/>
  <c r="V12" i="44" s="1"/>
  <c r="U142" i="47"/>
  <c r="V142" i="47" s="1"/>
  <c r="W142" i="47" s="1"/>
  <c r="X142" i="47" s="1"/>
  <c r="Y142" i="47" s="1"/>
  <c r="Z142" i="47" s="1"/>
  <c r="AA142" i="47" s="1"/>
  <c r="AB142" i="47" s="1"/>
  <c r="AC142" i="47" s="1"/>
  <c r="AD142" i="47" s="1"/>
  <c r="AE142" i="47" s="1"/>
  <c r="Y135" i="47"/>
  <c r="Z135" i="47" s="1"/>
  <c r="AA135" i="47" s="1"/>
  <c r="AB135" i="47" s="1"/>
  <c r="AC135" i="47" s="1"/>
  <c r="AD135" i="47" s="1"/>
  <c r="AE135" i="47" s="1"/>
  <c r="AB168" i="47"/>
  <c r="AC168" i="47" s="1"/>
  <c r="AD168" i="47" s="1"/>
  <c r="AB165" i="47"/>
  <c r="AB164" i="47"/>
  <c r="AC144" i="47"/>
  <c r="AD144" i="47" s="1"/>
  <c r="AE144" i="47" s="1"/>
  <c r="AC132" i="47"/>
  <c r="AD132" i="47" s="1"/>
  <c r="AC115" i="47"/>
  <c r="AD115" i="47" s="1"/>
  <c r="AE115" i="47" s="1"/>
  <c r="AC114" i="47"/>
  <c r="AD114" i="47" s="1"/>
  <c r="AE114" i="47" s="1"/>
  <c r="AC113" i="47"/>
  <c r="AC165" i="47" s="1"/>
  <c r="AC112" i="47"/>
  <c r="AD112" i="47" s="1"/>
  <c r="AC103" i="47"/>
  <c r="AD103" i="47" s="1"/>
  <c r="AE103" i="47" s="1"/>
  <c r="AE75" i="47"/>
  <c r="AC75" i="47"/>
  <c r="AD75" i="47" s="1"/>
  <c r="AD67" i="47"/>
  <c r="AE67" i="47" s="1"/>
  <c r="AC67" i="47"/>
  <c r="AC54" i="47"/>
  <c r="AD54" i="47" s="1"/>
  <c r="AE54" i="47" s="1"/>
  <c r="AC53" i="47"/>
  <c r="AD53" i="47" s="1"/>
  <c r="AE53" i="47" s="1"/>
  <c r="AC52" i="47"/>
  <c r="AD52" i="47" s="1"/>
  <c r="AE52" i="47" s="1"/>
  <c r="AC48" i="47"/>
  <c r="AD48" i="47" s="1"/>
  <c r="AE48" i="47" s="1"/>
  <c r="X168" i="47"/>
  <c r="Y168" i="47" s="1"/>
  <c r="Z168" i="47" s="1"/>
  <c r="X165" i="47"/>
  <c r="X164" i="47"/>
  <c r="Y144" i="47"/>
  <c r="Z144" i="47" s="1"/>
  <c r="AA144" i="47" s="1"/>
  <c r="Y132" i="47"/>
  <c r="Z132" i="47" s="1"/>
  <c r="Y115" i="47"/>
  <c r="Z115" i="47" s="1"/>
  <c r="AA115" i="47" s="1"/>
  <c r="Y114" i="47"/>
  <c r="Z114" i="47" s="1"/>
  <c r="AA114" i="47" s="1"/>
  <c r="Y113" i="47"/>
  <c r="Y165" i="47" s="1"/>
  <c r="Y112" i="47"/>
  <c r="Z112" i="47" s="1"/>
  <c r="Y103" i="47"/>
  <c r="Z103" i="47" s="1"/>
  <c r="AA103" i="47" s="1"/>
  <c r="Y75" i="47"/>
  <c r="Z75" i="47" s="1"/>
  <c r="AA75" i="47" s="1"/>
  <c r="Y67" i="47"/>
  <c r="Z67" i="47" s="1"/>
  <c r="AA67" i="47" s="1"/>
  <c r="Y54" i="47"/>
  <c r="Z54" i="47" s="1"/>
  <c r="AA54" i="47" s="1"/>
  <c r="Y53" i="47"/>
  <c r="Z53" i="47" s="1"/>
  <c r="AA53" i="47" s="1"/>
  <c r="Y52" i="47"/>
  <c r="Z52" i="47" s="1"/>
  <c r="AA52" i="47" s="1"/>
  <c r="Y48" i="47"/>
  <c r="Z48" i="47" s="1"/>
  <c r="AA48" i="47" s="1"/>
  <c r="Z113" i="47" l="1"/>
  <c r="Z165" i="47" s="1"/>
  <c r="AD113" i="47"/>
  <c r="AD165" i="47" s="1"/>
  <c r="R101" i="46"/>
  <c r="R146" i="46" s="1"/>
  <c r="Q76" i="46"/>
  <c r="Q147" i="46"/>
  <c r="R102" i="46"/>
  <c r="S101" i="46"/>
  <c r="AE132" i="47"/>
  <c r="AD164" i="47"/>
  <c r="AE112" i="47"/>
  <c r="AE164" i="47" s="1"/>
  <c r="AC164" i="47"/>
  <c r="AE113" i="47"/>
  <c r="AE165" i="47" s="1"/>
  <c r="Z164" i="47"/>
  <c r="AA112" i="47"/>
  <c r="AA164" i="47" s="1"/>
  <c r="AA132" i="47"/>
  <c r="Y164" i="47"/>
  <c r="AA113" i="47" l="1"/>
  <c r="AA165" i="47" s="1"/>
  <c r="S146" i="46"/>
  <c r="T101" i="46"/>
  <c r="R76" i="46"/>
  <c r="R147" i="46"/>
  <c r="S102" i="46"/>
  <c r="S147" i="46" l="1"/>
  <c r="T102" i="46"/>
  <c r="T146" i="46"/>
  <c r="U101" i="46"/>
  <c r="S76" i="46"/>
  <c r="T76" i="46" s="1"/>
  <c r="U76" i="46" s="1"/>
  <c r="V76" i="46" s="1"/>
  <c r="W76" i="46" s="1"/>
  <c r="X76" i="46" s="1"/>
  <c r="Y76" i="46" s="1"/>
  <c r="Z76" i="46" s="1"/>
  <c r="AA76" i="46" s="1"/>
  <c r="AB76" i="46" s="1"/>
  <c r="AC76" i="46" s="1"/>
  <c r="AD76" i="46" s="1"/>
  <c r="AE76" i="46" s="1"/>
  <c r="U146" i="46" l="1"/>
  <c r="V101" i="46"/>
  <c r="T147" i="46"/>
  <c r="U102" i="46"/>
  <c r="V102" i="46" l="1"/>
  <c r="U147" i="46"/>
  <c r="V146" i="46"/>
  <c r="W101" i="46"/>
  <c r="W146" i="46" l="1"/>
  <c r="X101" i="46"/>
  <c r="W102" i="46"/>
  <c r="V147" i="46"/>
  <c r="Y101" i="46" l="1"/>
  <c r="X146" i="46"/>
  <c r="W147" i="46"/>
  <c r="X102" i="46"/>
  <c r="Z101" i="46" l="1"/>
  <c r="Y146" i="46"/>
  <c r="X147" i="46"/>
  <c r="Y102" i="46"/>
  <c r="Z146" i="46" l="1"/>
  <c r="AA101" i="46"/>
  <c r="Y147" i="46"/>
  <c r="Z102" i="46"/>
  <c r="Z147" i="46" l="1"/>
  <c r="AA102" i="46"/>
  <c r="AA146" i="46"/>
  <c r="AB101" i="46"/>
  <c r="AB146" i="46" l="1"/>
  <c r="AC101" i="46"/>
  <c r="AA147" i="46"/>
  <c r="AB102" i="46"/>
  <c r="T126" i="47"/>
  <c r="U126" i="47" s="1"/>
  <c r="T121" i="47"/>
  <c r="U121" i="47" s="1"/>
  <c r="V121" i="47" s="1"/>
  <c r="W121" i="47" s="1"/>
  <c r="X121" i="47" s="1"/>
  <c r="Y121" i="47" s="1"/>
  <c r="Z121" i="47" s="1"/>
  <c r="AA121" i="47" s="1"/>
  <c r="AB121" i="47" s="1"/>
  <c r="AC121" i="47" s="1"/>
  <c r="AD121" i="47" s="1"/>
  <c r="AE121" i="47" s="1"/>
  <c r="T168" i="47"/>
  <c r="U168" i="47" s="1"/>
  <c r="V168" i="47" s="1"/>
  <c r="T165" i="47"/>
  <c r="T164" i="47"/>
  <c r="U144" i="47"/>
  <c r="V144" i="47" s="1"/>
  <c r="W144" i="47" s="1"/>
  <c r="U135" i="47"/>
  <c r="V135" i="47" s="1"/>
  <c r="W135" i="47" s="1"/>
  <c r="U132" i="47"/>
  <c r="V132" i="47" s="1"/>
  <c r="W132" i="47" s="1"/>
  <c r="U115" i="47"/>
  <c r="V115" i="47" s="1"/>
  <c r="W115" i="47" s="1"/>
  <c r="U114" i="47"/>
  <c r="V114" i="47" s="1"/>
  <c r="W114" i="47" s="1"/>
  <c r="U113" i="47"/>
  <c r="U165" i="47" s="1"/>
  <c r="U112" i="47"/>
  <c r="U164" i="47" s="1"/>
  <c r="U75" i="47"/>
  <c r="V75" i="47" s="1"/>
  <c r="W75" i="47" s="1"/>
  <c r="U67" i="47"/>
  <c r="V67" i="47" s="1"/>
  <c r="W67" i="47" s="1"/>
  <c r="U54" i="47"/>
  <c r="V54" i="47" s="1"/>
  <c r="W54" i="47" s="1"/>
  <c r="U53" i="47"/>
  <c r="V53" i="47" s="1"/>
  <c r="W53" i="47" s="1"/>
  <c r="U52" i="47"/>
  <c r="V52" i="47" s="1"/>
  <c r="W52" i="47" s="1"/>
  <c r="U48" i="47"/>
  <c r="V48" i="47" s="1"/>
  <c r="W48" i="47" s="1"/>
  <c r="V112" i="47" l="1"/>
  <c r="V164" i="47" s="1"/>
  <c r="AB147" i="46"/>
  <c r="AC102" i="46"/>
  <c r="AC146" i="46"/>
  <c r="AD101" i="46"/>
  <c r="V126" i="47"/>
  <c r="U167" i="47"/>
  <c r="T167" i="47"/>
  <c r="V113" i="47"/>
  <c r="AE166" i="48"/>
  <c r="AC162" i="48"/>
  <c r="AD162" i="48" s="1"/>
  <c r="AE162" i="48" s="1"/>
  <c r="AE143" i="48"/>
  <c r="AE142" i="48"/>
  <c r="AC131" i="48"/>
  <c r="AD131" i="48" s="1"/>
  <c r="AE131" i="48" s="1"/>
  <c r="AB127" i="48"/>
  <c r="AC127" i="48" s="1"/>
  <c r="AD127" i="48" s="1"/>
  <c r="AB125" i="48"/>
  <c r="AB166" i="48" s="1"/>
  <c r="AC120" i="48"/>
  <c r="AD120" i="48" s="1"/>
  <c r="AE120" i="48" s="1"/>
  <c r="AC109" i="48"/>
  <c r="AD109" i="48" s="1"/>
  <c r="AE109" i="48" s="1"/>
  <c r="AD91" i="48"/>
  <c r="AE91" i="48" s="1"/>
  <c r="AC91" i="48"/>
  <c r="AC74" i="48"/>
  <c r="AD74" i="48" s="1"/>
  <c r="AE74" i="48" s="1"/>
  <c r="AC67" i="48"/>
  <c r="AD67" i="48" s="1"/>
  <c r="AE67" i="48" s="1"/>
  <c r="AC66" i="48"/>
  <c r="AD66" i="48" s="1"/>
  <c r="AE66" i="48" s="1"/>
  <c r="AD54" i="48"/>
  <c r="AE54" i="48" s="1"/>
  <c r="AC54" i="48"/>
  <c r="AC53" i="48"/>
  <c r="AD53" i="48" s="1"/>
  <c r="AE53" i="48" s="1"/>
  <c r="AC52" i="48"/>
  <c r="AD52" i="48" s="1"/>
  <c r="AE52" i="48" s="1"/>
  <c r="AC51" i="48"/>
  <c r="AD51" i="48" s="1"/>
  <c r="AE51" i="48" s="1"/>
  <c r="AC38" i="48"/>
  <c r="AD38" i="48" s="1"/>
  <c r="AE38" i="48" s="1"/>
  <c r="AB12" i="48"/>
  <c r="AC12" i="48" s="1"/>
  <c r="AD12" i="48" s="1"/>
  <c r="AA166" i="48"/>
  <c r="Y162" i="48"/>
  <c r="Z162" i="48" s="1"/>
  <c r="AA162" i="48" s="1"/>
  <c r="AA143" i="48"/>
  <c r="AB143" i="48" s="1"/>
  <c r="AA142" i="48"/>
  <c r="AB142" i="48" s="1"/>
  <c r="Y131" i="48"/>
  <c r="Z131" i="48" s="1"/>
  <c r="X127" i="48"/>
  <c r="Y127" i="48" s="1"/>
  <c r="Z127" i="48" s="1"/>
  <c r="Y125" i="48"/>
  <c r="Y166" i="48" s="1"/>
  <c r="X125" i="48"/>
  <c r="X166" i="48" s="1"/>
  <c r="Y120" i="48"/>
  <c r="Z120" i="48" s="1"/>
  <c r="AA120" i="48" s="1"/>
  <c r="Z109" i="48"/>
  <c r="AA109" i="48" s="1"/>
  <c r="Y109" i="48"/>
  <c r="Z91" i="48"/>
  <c r="AA91" i="48" s="1"/>
  <c r="Y91" i="48"/>
  <c r="Y74" i="48"/>
  <c r="Z74" i="48" s="1"/>
  <c r="AA74" i="48" s="1"/>
  <c r="Y67" i="48"/>
  <c r="Z67" i="48" s="1"/>
  <c r="AA67" i="48" s="1"/>
  <c r="Y66" i="48"/>
  <c r="Z66" i="48" s="1"/>
  <c r="AA66" i="48" s="1"/>
  <c r="Z54" i="48"/>
  <c r="AA54" i="48" s="1"/>
  <c r="Y54" i="48"/>
  <c r="Y53" i="48"/>
  <c r="Z53" i="48" s="1"/>
  <c r="AA53" i="48" s="1"/>
  <c r="Y52" i="48"/>
  <c r="Z52" i="48" s="1"/>
  <c r="AA52" i="48" s="1"/>
  <c r="Y51" i="48"/>
  <c r="Z51" i="48" s="1"/>
  <c r="AA51" i="48" s="1"/>
  <c r="Y38" i="48"/>
  <c r="Z38" i="48" s="1"/>
  <c r="AA38" i="48" s="1"/>
  <c r="X12" i="48"/>
  <c r="Y12" i="48" s="1"/>
  <c r="Z12" i="48" s="1"/>
  <c r="W142" i="48"/>
  <c r="X142" i="48" s="1"/>
  <c r="W143" i="48"/>
  <c r="X143" i="48" s="1"/>
  <c r="T111" i="48"/>
  <c r="U111" i="48" s="1"/>
  <c r="V111" i="48" s="1"/>
  <c r="W111" i="48" s="1"/>
  <c r="X111" i="48" s="1"/>
  <c r="Y111" i="48" s="1"/>
  <c r="Z111" i="48" s="1"/>
  <c r="AA111" i="48" s="1"/>
  <c r="AB111" i="48" s="1"/>
  <c r="AC111" i="48" s="1"/>
  <c r="AD111" i="48" s="1"/>
  <c r="AE111" i="48" s="1"/>
  <c r="W166" i="48"/>
  <c r="U162" i="48"/>
  <c r="V162" i="48" s="1"/>
  <c r="W162" i="48" s="1"/>
  <c r="U131" i="48"/>
  <c r="V131" i="48" s="1"/>
  <c r="U127" i="48"/>
  <c r="V127" i="48" s="1"/>
  <c r="T127" i="48"/>
  <c r="T125" i="48"/>
  <c r="U120" i="48"/>
  <c r="V120" i="48" s="1"/>
  <c r="W120" i="48" s="1"/>
  <c r="U109" i="48"/>
  <c r="V109" i="48" s="1"/>
  <c r="W109" i="48" s="1"/>
  <c r="U91" i="48"/>
  <c r="V91" i="48" s="1"/>
  <c r="W91" i="48" s="1"/>
  <c r="U74" i="48"/>
  <c r="V74" i="48" s="1"/>
  <c r="W74" i="48" s="1"/>
  <c r="U67" i="48"/>
  <c r="V67" i="48" s="1"/>
  <c r="W67" i="48" s="1"/>
  <c r="U66" i="48"/>
  <c r="V66" i="48" s="1"/>
  <c r="W66" i="48" s="1"/>
  <c r="U38" i="48"/>
  <c r="V38" i="48" s="1"/>
  <c r="W38" i="48" s="1"/>
  <c r="U12" i="48"/>
  <c r="V12" i="48" s="1"/>
  <c r="T12" i="48"/>
  <c r="AC171" i="43"/>
  <c r="AD171" i="43" s="1"/>
  <c r="AB170" i="43"/>
  <c r="AB176" i="30" s="1"/>
  <c r="AC152" i="43"/>
  <c r="AD152" i="43" s="1"/>
  <c r="AE152" i="43" s="1"/>
  <c r="AC150" i="43"/>
  <c r="AD150" i="43" s="1"/>
  <c r="AE150" i="43" s="1"/>
  <c r="AC149" i="43"/>
  <c r="AD149" i="43" s="1"/>
  <c r="AE149" i="43" s="1"/>
  <c r="AE117" i="43"/>
  <c r="AE112" i="30" s="1"/>
  <c r="AD117" i="43"/>
  <c r="AD112" i="30" s="1"/>
  <c r="AC117" i="43"/>
  <c r="AC112" i="30" s="1"/>
  <c r="AB117" i="43"/>
  <c r="AB112" i="30" s="1"/>
  <c r="AC101" i="43"/>
  <c r="AD101" i="43" s="1"/>
  <c r="AE101" i="43" s="1"/>
  <c r="AC87" i="43"/>
  <c r="AD87" i="43" s="1"/>
  <c r="AC81" i="43"/>
  <c r="AD81" i="43" s="1"/>
  <c r="AE81" i="43" s="1"/>
  <c r="AC80" i="43"/>
  <c r="AD80" i="43" s="1"/>
  <c r="AB79" i="43"/>
  <c r="AB74" i="30" s="1"/>
  <c r="AC76" i="43"/>
  <c r="AD76" i="43" s="1"/>
  <c r="AE76" i="43" s="1"/>
  <c r="AC66" i="43"/>
  <c r="AD66" i="43" s="1"/>
  <c r="AE66" i="43" s="1"/>
  <c r="AC61" i="43"/>
  <c r="AD61" i="43" s="1"/>
  <c r="AE61" i="43" s="1"/>
  <c r="AC60" i="43"/>
  <c r="AD60" i="43" s="1"/>
  <c r="AE60" i="43" s="1"/>
  <c r="AC59" i="43"/>
  <c r="AD59" i="43" s="1"/>
  <c r="AE59" i="43" s="1"/>
  <c r="AC58" i="43"/>
  <c r="AD58" i="43" s="1"/>
  <c r="AE58" i="43" s="1"/>
  <c r="AE57" i="43" s="1"/>
  <c r="AE47" i="30" s="1"/>
  <c r="AB57" i="43"/>
  <c r="AB47" i="30" s="1"/>
  <c r="AC54" i="43"/>
  <c r="AD54" i="43" s="1"/>
  <c r="AE54" i="43" s="1"/>
  <c r="AC53" i="43"/>
  <c r="AD53" i="43" s="1"/>
  <c r="AE53" i="43" s="1"/>
  <c r="AD52" i="43"/>
  <c r="AE52" i="43" s="1"/>
  <c r="AC38" i="43"/>
  <c r="AD38" i="43" s="1"/>
  <c r="AE38" i="43" s="1"/>
  <c r="AB12" i="43"/>
  <c r="AC12" i="43" s="1"/>
  <c r="AD12" i="43" s="1"/>
  <c r="Q143" i="43"/>
  <c r="R143" i="43" s="1"/>
  <c r="S143" i="43" s="1"/>
  <c r="T143" i="43" s="1"/>
  <c r="U143" i="43" s="1"/>
  <c r="V143" i="43" s="1"/>
  <c r="W143" i="43" s="1"/>
  <c r="X143" i="43" s="1"/>
  <c r="Y143" i="43" s="1"/>
  <c r="Z143" i="43" s="1"/>
  <c r="AA143" i="43" s="1"/>
  <c r="AB143" i="43" s="1"/>
  <c r="AC143" i="43" s="1"/>
  <c r="AD143" i="43" s="1"/>
  <c r="AE143" i="43" s="1"/>
  <c r="T167" i="43"/>
  <c r="U167" i="43" s="1"/>
  <c r="V167" i="43" s="1"/>
  <c r="W167" i="43" s="1"/>
  <c r="X167" i="43" s="1"/>
  <c r="Y167" i="43" s="1"/>
  <c r="Z167" i="43" s="1"/>
  <c r="AA167" i="43" s="1"/>
  <c r="AB167" i="43" s="1"/>
  <c r="AC167" i="43" s="1"/>
  <c r="AD167" i="43" s="1"/>
  <c r="AE167" i="43" s="1"/>
  <c r="Q164" i="43"/>
  <c r="R164" i="43" s="1"/>
  <c r="S164" i="43" s="1"/>
  <c r="T164" i="43" s="1"/>
  <c r="U164" i="43" s="1"/>
  <c r="V164" i="43" s="1"/>
  <c r="W164" i="43" s="1"/>
  <c r="X164" i="43" s="1"/>
  <c r="Y164" i="43" s="1"/>
  <c r="Z164" i="43" s="1"/>
  <c r="AA164" i="43" s="1"/>
  <c r="AB164" i="43" s="1"/>
  <c r="AC164" i="43" s="1"/>
  <c r="AD164" i="43" s="1"/>
  <c r="AE164" i="43" s="1"/>
  <c r="Y171" i="43"/>
  <c r="Z171" i="43" s="1"/>
  <c r="X170" i="43"/>
  <c r="X176" i="30" s="1"/>
  <c r="Y152" i="43"/>
  <c r="Z152" i="43" s="1"/>
  <c r="AA152" i="43" s="1"/>
  <c r="Y150" i="43"/>
  <c r="Z150" i="43" s="1"/>
  <c r="AA150" i="43" s="1"/>
  <c r="Y149" i="43"/>
  <c r="Z149" i="43" s="1"/>
  <c r="AA149" i="43" s="1"/>
  <c r="AA117" i="43"/>
  <c r="AA112" i="30" s="1"/>
  <c r="Z117" i="43"/>
  <c r="Z112" i="30" s="1"/>
  <c r="Y117" i="43"/>
  <c r="Y112" i="30" s="1"/>
  <c r="X117" i="43"/>
  <c r="X112" i="30" s="1"/>
  <c r="Y101" i="43"/>
  <c r="Z101" i="43" s="1"/>
  <c r="AA101" i="43" s="1"/>
  <c r="Y87" i="43"/>
  <c r="Z87" i="43" s="1"/>
  <c r="Z81" i="43"/>
  <c r="AA81" i="43" s="1"/>
  <c r="Y81" i="43"/>
  <c r="Y80" i="43"/>
  <c r="Z80" i="43" s="1"/>
  <c r="X79" i="43"/>
  <c r="X74" i="30" s="1"/>
  <c r="Y76" i="43"/>
  <c r="Z76" i="43" s="1"/>
  <c r="AA76" i="43" s="1"/>
  <c r="Y66" i="43"/>
  <c r="Z66" i="43" s="1"/>
  <c r="AA66" i="43" s="1"/>
  <c r="Y61" i="43"/>
  <c r="Z61" i="43" s="1"/>
  <c r="AA61" i="43" s="1"/>
  <c r="Y60" i="43"/>
  <c r="Z60" i="43" s="1"/>
  <c r="AA60" i="43" s="1"/>
  <c r="Y59" i="43"/>
  <c r="Z59" i="43" s="1"/>
  <c r="AA59" i="43" s="1"/>
  <c r="Y58" i="43"/>
  <c r="Z58" i="43" s="1"/>
  <c r="Y57" i="43"/>
  <c r="Y47" i="30" s="1"/>
  <c r="X57" i="43"/>
  <c r="X47" i="30" s="1"/>
  <c r="Y54" i="43"/>
  <c r="Z54" i="43" s="1"/>
  <c r="AA54" i="43" s="1"/>
  <c r="Y53" i="43"/>
  <c r="Z53" i="43" s="1"/>
  <c r="AA53" i="43" s="1"/>
  <c r="Z52" i="43"/>
  <c r="AA52" i="43" s="1"/>
  <c r="AB52" i="43" s="1"/>
  <c r="Y38" i="43"/>
  <c r="Z38" i="43" s="1"/>
  <c r="AA38" i="43" s="1"/>
  <c r="X12" i="43"/>
  <c r="Y12" i="43" s="1"/>
  <c r="Z12" i="43" s="1"/>
  <c r="U171" i="43"/>
  <c r="V171" i="43" s="1"/>
  <c r="T170" i="43"/>
  <c r="T176" i="30" s="1"/>
  <c r="U152" i="43"/>
  <c r="V152" i="43" s="1"/>
  <c r="W152" i="43" s="1"/>
  <c r="U150" i="43"/>
  <c r="V150" i="43" s="1"/>
  <c r="W150" i="43" s="1"/>
  <c r="U149" i="43"/>
  <c r="V149" i="43" s="1"/>
  <c r="W149" i="43" s="1"/>
  <c r="W117" i="43"/>
  <c r="W112" i="30" s="1"/>
  <c r="V117" i="43"/>
  <c r="V112" i="30" s="1"/>
  <c r="U117" i="43"/>
  <c r="U112" i="30" s="1"/>
  <c r="T117" i="43"/>
  <c r="T112" i="30" s="1"/>
  <c r="U101" i="43"/>
  <c r="V101" i="43" s="1"/>
  <c r="W101" i="43" s="1"/>
  <c r="U87" i="43"/>
  <c r="U81" i="43"/>
  <c r="V81" i="43" s="1"/>
  <c r="W81" i="43" s="1"/>
  <c r="U80" i="43"/>
  <c r="T79" i="43"/>
  <c r="T74" i="30" s="1"/>
  <c r="U76" i="43"/>
  <c r="V76" i="43" s="1"/>
  <c r="W76" i="43" s="1"/>
  <c r="U67" i="43"/>
  <c r="V67" i="43" s="1"/>
  <c r="W67" i="43" s="1"/>
  <c r="X67" i="43" s="1"/>
  <c r="Y67" i="43" s="1"/>
  <c r="Z67" i="43" s="1"/>
  <c r="AA67" i="43" s="1"/>
  <c r="AB67" i="43" s="1"/>
  <c r="U66" i="43"/>
  <c r="V66" i="43" s="1"/>
  <c r="W66" i="43" s="1"/>
  <c r="U61" i="43"/>
  <c r="V61" i="43" s="1"/>
  <c r="W61" i="43" s="1"/>
  <c r="U60" i="43"/>
  <c r="V60" i="43" s="1"/>
  <c r="W60" i="43" s="1"/>
  <c r="U59" i="43"/>
  <c r="V59" i="43" s="1"/>
  <c r="W59" i="43" s="1"/>
  <c r="U58" i="43"/>
  <c r="V58" i="43" s="1"/>
  <c r="T57" i="43"/>
  <c r="T47" i="30" s="1"/>
  <c r="U54" i="43"/>
  <c r="V54" i="43" s="1"/>
  <c r="W54" i="43" s="1"/>
  <c r="U53" i="43"/>
  <c r="V53" i="43" s="1"/>
  <c r="W53" i="43" s="1"/>
  <c r="U38" i="43"/>
  <c r="V38" i="43" s="1"/>
  <c r="W38" i="43" s="1"/>
  <c r="T12" i="43"/>
  <c r="U12" i="43" s="1"/>
  <c r="V12" i="43" s="1"/>
  <c r="W112" i="47" l="1"/>
  <c r="W164" i="47" s="1"/>
  <c r="AC125" i="48"/>
  <c r="AC166" i="48" s="1"/>
  <c r="AC79" i="43"/>
  <c r="AC74" i="30" s="1"/>
  <c r="U57" i="43"/>
  <c r="U47" i="30" s="1"/>
  <c r="AC57" i="43"/>
  <c r="AC47" i="30" s="1"/>
  <c r="AE101" i="46"/>
  <c r="AE146" i="46" s="1"/>
  <c r="AD146" i="46"/>
  <c r="AC147" i="46"/>
  <c r="AD102" i="46"/>
  <c r="W126" i="47"/>
  <c r="V167" i="47"/>
  <c r="V165" i="47"/>
  <c r="W113" i="47"/>
  <c r="W165" i="47" s="1"/>
  <c r="AD125" i="48"/>
  <c r="AD166" i="48" s="1"/>
  <c r="AA131" i="48"/>
  <c r="Z125" i="48"/>
  <c r="Z166" i="48" s="1"/>
  <c r="T166" i="48"/>
  <c r="U125" i="48"/>
  <c r="W131" i="48"/>
  <c r="AC67" i="43"/>
  <c r="AD57" i="43"/>
  <c r="AD47" i="30" s="1"/>
  <c r="AE80" i="43"/>
  <c r="AE79" i="43" s="1"/>
  <c r="AE74" i="30" s="1"/>
  <c r="AD79" i="43"/>
  <c r="AD74" i="30" s="1"/>
  <c r="AE87" i="43"/>
  <c r="AE171" i="43"/>
  <c r="AE170" i="43" s="1"/>
  <c r="AE176" i="30" s="1"/>
  <c r="AD170" i="43"/>
  <c r="AD176" i="30" s="1"/>
  <c r="AC170" i="43"/>
  <c r="AC176" i="30" s="1"/>
  <c r="AA58" i="43"/>
  <c r="AA57" i="43" s="1"/>
  <c r="AA47" i="30" s="1"/>
  <c r="Z57" i="43"/>
  <c r="Z47" i="30" s="1"/>
  <c r="AA80" i="43"/>
  <c r="AA79" i="43" s="1"/>
  <c r="AA74" i="30" s="1"/>
  <c r="Z79" i="43"/>
  <c r="Z74" i="30" s="1"/>
  <c r="AA87" i="43"/>
  <c r="AA171" i="43"/>
  <c r="AA170" i="43" s="1"/>
  <c r="AA176" i="30" s="1"/>
  <c r="Z170" i="43"/>
  <c r="Z176" i="30" s="1"/>
  <c r="Y79" i="43"/>
  <c r="Y74" i="30" s="1"/>
  <c r="Y170" i="43"/>
  <c r="Y176" i="30" s="1"/>
  <c r="W58" i="43"/>
  <c r="W57" i="43" s="1"/>
  <c r="W47" i="30" s="1"/>
  <c r="V57" i="43"/>
  <c r="V47" i="30" s="1"/>
  <c r="V80" i="43"/>
  <c r="U79" i="43"/>
  <c r="U74" i="30" s="1"/>
  <c r="V87" i="43"/>
  <c r="W171" i="43"/>
  <c r="W170" i="43" s="1"/>
  <c r="W176" i="30" s="1"/>
  <c r="V170" i="43"/>
  <c r="V176" i="30" s="1"/>
  <c r="U170" i="43"/>
  <c r="U176" i="30" s="1"/>
  <c r="Q171" i="43"/>
  <c r="R171" i="43" s="1"/>
  <c r="S171" i="43" s="1"/>
  <c r="N162" i="43"/>
  <c r="P162" i="43"/>
  <c r="Q162" i="43" s="1"/>
  <c r="R162" i="43" s="1"/>
  <c r="S162" i="43" s="1"/>
  <c r="T162" i="43" s="1"/>
  <c r="U162" i="43" s="1"/>
  <c r="V162" i="43" s="1"/>
  <c r="W162" i="43" s="1"/>
  <c r="X162" i="43" s="1"/>
  <c r="Q152" i="43"/>
  <c r="R152" i="43" s="1"/>
  <c r="S152" i="43" s="1"/>
  <c r="Q149" i="43"/>
  <c r="R149" i="43" s="1"/>
  <c r="S149" i="43" s="1"/>
  <c r="Q150" i="43"/>
  <c r="R150" i="43" s="1"/>
  <c r="S150" i="43" s="1"/>
  <c r="M144" i="43"/>
  <c r="N144" i="43" s="1"/>
  <c r="O144" i="43" s="1"/>
  <c r="P144" i="43" s="1"/>
  <c r="Q144" i="43" s="1"/>
  <c r="R144" i="43" s="1"/>
  <c r="S144" i="43" s="1"/>
  <c r="T144" i="43" s="1"/>
  <c r="U144" i="43" s="1"/>
  <c r="V144" i="43" s="1"/>
  <c r="W144" i="43" s="1"/>
  <c r="X144" i="43" s="1"/>
  <c r="Y144" i="43" s="1"/>
  <c r="Z144" i="43" s="1"/>
  <c r="AA144" i="43" s="1"/>
  <c r="AB144" i="43" s="1"/>
  <c r="AC144" i="43" s="1"/>
  <c r="AD144" i="43" s="1"/>
  <c r="AE144" i="43" s="1"/>
  <c r="L142" i="43"/>
  <c r="M142" i="43" s="1"/>
  <c r="N142" i="43" s="1"/>
  <c r="O142" i="43" s="1"/>
  <c r="P142" i="43" s="1"/>
  <c r="Q142" i="43" s="1"/>
  <c r="R142" i="43" s="1"/>
  <c r="S142" i="43" s="1"/>
  <c r="T142" i="43" s="1"/>
  <c r="U142" i="43" s="1"/>
  <c r="V142" i="43" s="1"/>
  <c r="W142" i="43" s="1"/>
  <c r="X142" i="43" s="1"/>
  <c r="Y142" i="43" s="1"/>
  <c r="Z142" i="43" s="1"/>
  <c r="AA142" i="43" s="1"/>
  <c r="AB142" i="43" s="1"/>
  <c r="AC142" i="43" s="1"/>
  <c r="AD142" i="43" s="1"/>
  <c r="AE142" i="43" s="1"/>
  <c r="Q141" i="43"/>
  <c r="R141" i="43" s="1"/>
  <c r="T141" i="43" s="1"/>
  <c r="U141" i="43" s="1"/>
  <c r="V141" i="43" s="1"/>
  <c r="W141" i="43" s="1"/>
  <c r="X141" i="43" s="1"/>
  <c r="Y141" i="43" s="1"/>
  <c r="Z141" i="43" s="1"/>
  <c r="AA141" i="43" s="1"/>
  <c r="AB141" i="43" s="1"/>
  <c r="AC141" i="43" s="1"/>
  <c r="AD141" i="43" s="1"/>
  <c r="AE141" i="43" s="1"/>
  <c r="L140" i="43"/>
  <c r="M140" i="43" s="1"/>
  <c r="N140" i="43" s="1"/>
  <c r="O140" i="43" s="1"/>
  <c r="P140" i="43" s="1"/>
  <c r="Q140" i="43" s="1"/>
  <c r="R140" i="43" s="1"/>
  <c r="S140" i="43" s="1"/>
  <c r="T140" i="43" s="1"/>
  <c r="U140" i="43" s="1"/>
  <c r="V140" i="43" s="1"/>
  <c r="W140" i="43" s="1"/>
  <c r="X140" i="43" s="1"/>
  <c r="Y140" i="43" s="1"/>
  <c r="Z140" i="43" s="1"/>
  <c r="AA140" i="43" s="1"/>
  <c r="AB140" i="43" s="1"/>
  <c r="AC140" i="43" s="1"/>
  <c r="AD140" i="43" s="1"/>
  <c r="AE140" i="43" s="1"/>
  <c r="P126" i="43"/>
  <c r="Q126" i="43" s="1"/>
  <c r="R126" i="43" s="1"/>
  <c r="S126" i="43" s="1"/>
  <c r="T126" i="43" s="1"/>
  <c r="U126" i="43" s="1"/>
  <c r="V126" i="43" s="1"/>
  <c r="W126" i="43" s="1"/>
  <c r="X126" i="43" s="1"/>
  <c r="Y126" i="43" s="1"/>
  <c r="Z126" i="43" s="1"/>
  <c r="AA126" i="43" s="1"/>
  <c r="AB126" i="43" s="1"/>
  <c r="AC126" i="43" s="1"/>
  <c r="AD126" i="43" s="1"/>
  <c r="AE126" i="43" s="1"/>
  <c r="G32" i="43"/>
  <c r="W167" i="47" l="1"/>
  <c r="X126" i="47"/>
  <c r="AE102" i="46"/>
  <c r="AE147" i="46" s="1"/>
  <c r="AD147" i="46"/>
  <c r="U166" i="48"/>
  <c r="V125" i="48"/>
  <c r="AD67" i="43"/>
  <c r="Y162" i="43"/>
  <c r="W87" i="43"/>
  <c r="W80" i="43"/>
  <c r="W79" i="43" s="1"/>
  <c r="W74" i="30" s="1"/>
  <c r="V79" i="43"/>
  <c r="V74" i="30" s="1"/>
  <c r="L148" i="43"/>
  <c r="M148" i="43" s="1"/>
  <c r="N148" i="43" s="1"/>
  <c r="O148" i="43" s="1"/>
  <c r="P148" i="43" s="1"/>
  <c r="Q148" i="43" s="1"/>
  <c r="R148" i="43" s="1"/>
  <c r="S148" i="43" s="1"/>
  <c r="T148" i="43" s="1"/>
  <c r="U148" i="43" s="1"/>
  <c r="V148" i="43" s="1"/>
  <c r="W148" i="43" s="1"/>
  <c r="X148" i="43" s="1"/>
  <c r="Y148" i="43" s="1"/>
  <c r="Z148" i="43" s="1"/>
  <c r="AA148" i="43" s="1"/>
  <c r="AB148" i="43" s="1"/>
  <c r="AC148" i="43" s="1"/>
  <c r="O108" i="43"/>
  <c r="P108" i="43" s="1"/>
  <c r="Q108" i="43" s="1"/>
  <c r="R108" i="43" s="1"/>
  <c r="S108" i="43" s="1"/>
  <c r="T108" i="43" s="1"/>
  <c r="U108" i="43" s="1"/>
  <c r="V108" i="43" s="1"/>
  <c r="W108" i="43" s="1"/>
  <c r="X108" i="43" s="1"/>
  <c r="Y108" i="43" s="1"/>
  <c r="Z108" i="43" s="1"/>
  <c r="AA108" i="43" s="1"/>
  <c r="AB108" i="43" s="1"/>
  <c r="AC108" i="43" s="1"/>
  <c r="AD108" i="43" s="1"/>
  <c r="AE108" i="43" s="1"/>
  <c r="M54" i="43"/>
  <c r="M35" i="43"/>
  <c r="N35" i="43" s="1"/>
  <c r="O35" i="43" s="1"/>
  <c r="P35" i="43" s="1"/>
  <c r="Q35" i="43" s="1"/>
  <c r="R35" i="43" s="1"/>
  <c r="S35" i="43" s="1"/>
  <c r="T35" i="43" s="1"/>
  <c r="U35" i="43" s="1"/>
  <c r="V35" i="43" s="1"/>
  <c r="W35" i="43" s="1"/>
  <c r="X35" i="43" s="1"/>
  <c r="Y35" i="43" s="1"/>
  <c r="Z35" i="43" s="1"/>
  <c r="AA35" i="43" s="1"/>
  <c r="AB35" i="43" s="1"/>
  <c r="AC35" i="43" s="1"/>
  <c r="AD35" i="43" s="1"/>
  <c r="AE35" i="43" s="1"/>
  <c r="K35" i="43"/>
  <c r="X167" i="47" l="1"/>
  <c r="Y126" i="47"/>
  <c r="V166" i="48"/>
  <c r="AE67" i="43"/>
  <c r="AD148" i="43"/>
  <c r="Z162" i="43"/>
  <c r="Q142" i="47"/>
  <c r="G139" i="47"/>
  <c r="Z126" i="47" l="1"/>
  <c r="Y167" i="47"/>
  <c r="AE148" i="43"/>
  <c r="AA162" i="43"/>
  <c r="M127" i="48"/>
  <c r="N127" i="48" s="1"/>
  <c r="O127" i="48" s="1"/>
  <c r="M111" i="48"/>
  <c r="N111" i="48" s="1"/>
  <c r="AA126" i="47" l="1"/>
  <c r="Z167" i="47"/>
  <c r="AB162" i="43"/>
  <c r="AC162" i="43" s="1"/>
  <c r="AD162" i="43" s="1"/>
  <c r="AE162" i="43" s="1"/>
  <c r="H119" i="47"/>
  <c r="AA167" i="47" l="1"/>
  <c r="AB126" i="47"/>
  <c r="R1" i="54"/>
  <c r="AB167" i="47" l="1"/>
  <c r="AC126" i="47"/>
  <c r="M152" i="43"/>
  <c r="S151" i="43"/>
  <c r="T151" i="43" s="1"/>
  <c r="M132" i="43"/>
  <c r="N132" i="43" s="1"/>
  <c r="O132" i="43" s="1"/>
  <c r="P132" i="43" s="1"/>
  <c r="Q132" i="43" s="1"/>
  <c r="R132" i="43" s="1"/>
  <c r="S132" i="43" s="1"/>
  <c r="T132" i="43" s="1"/>
  <c r="I98" i="43"/>
  <c r="J98" i="43" s="1"/>
  <c r="K98" i="43" s="1"/>
  <c r="L98" i="43" s="1"/>
  <c r="M98" i="43" s="1"/>
  <c r="N98" i="43" s="1"/>
  <c r="O98" i="43" s="1"/>
  <c r="P98" i="43" s="1"/>
  <c r="Q98" i="43" s="1"/>
  <c r="R98" i="43" s="1"/>
  <c r="S98" i="43" s="1"/>
  <c r="T98" i="43" s="1"/>
  <c r="I99" i="43"/>
  <c r="J99" i="43" s="1"/>
  <c r="K99" i="43" s="1"/>
  <c r="L99" i="43" s="1"/>
  <c r="M99" i="43" s="1"/>
  <c r="N99" i="43" s="1"/>
  <c r="O99" i="43" s="1"/>
  <c r="P99" i="43" s="1"/>
  <c r="Q99" i="43" s="1"/>
  <c r="R99" i="43" s="1"/>
  <c r="S99" i="43" s="1"/>
  <c r="T99" i="43" s="1"/>
  <c r="U99" i="43" s="1"/>
  <c r="V99" i="43" s="1"/>
  <c r="W99" i="43" s="1"/>
  <c r="X99" i="43" s="1"/>
  <c r="Y99" i="43" s="1"/>
  <c r="Z99" i="43" s="1"/>
  <c r="AA99" i="43" s="1"/>
  <c r="AB99" i="43" s="1"/>
  <c r="AC99" i="43" s="1"/>
  <c r="AD99" i="43" s="1"/>
  <c r="AE99" i="43" s="1"/>
  <c r="M100" i="43"/>
  <c r="N100" i="43" s="1"/>
  <c r="O100" i="43" s="1"/>
  <c r="P100" i="43" s="1"/>
  <c r="Q100" i="43" s="1"/>
  <c r="R100" i="43" s="1"/>
  <c r="S100" i="43" s="1"/>
  <c r="T100" i="43" s="1"/>
  <c r="U100" i="43" s="1"/>
  <c r="V100" i="43" s="1"/>
  <c r="W100" i="43" s="1"/>
  <c r="X100" i="43" s="1"/>
  <c r="Y100" i="43" s="1"/>
  <c r="Z100" i="43" s="1"/>
  <c r="AA100" i="43" s="1"/>
  <c r="AB100" i="43" s="1"/>
  <c r="AC100" i="43" s="1"/>
  <c r="AD100" i="43" s="1"/>
  <c r="AE100" i="43" s="1"/>
  <c r="Q101" i="43"/>
  <c r="R101" i="43" s="1"/>
  <c r="S101" i="43" s="1"/>
  <c r="M66" i="43"/>
  <c r="Q66" i="43" s="1"/>
  <c r="R66" i="43" s="1"/>
  <c r="S66" i="43" s="1"/>
  <c r="H65" i="43"/>
  <c r="I65" i="43" s="1"/>
  <c r="J65" i="43" s="1"/>
  <c r="K65" i="43" s="1"/>
  <c r="L65" i="43" s="1"/>
  <c r="M65" i="43" s="1"/>
  <c r="N65" i="43" s="1"/>
  <c r="O65" i="43" s="1"/>
  <c r="P65" i="43" s="1"/>
  <c r="Q65" i="43" s="1"/>
  <c r="R65" i="43" s="1"/>
  <c r="S65" i="43" s="1"/>
  <c r="T65" i="43" s="1"/>
  <c r="AC167" i="47" l="1"/>
  <c r="AD126" i="47"/>
  <c r="U65" i="43"/>
  <c r="T64" i="43"/>
  <c r="T56" i="30" s="1"/>
  <c r="T130" i="43"/>
  <c r="T130" i="30" s="1"/>
  <c r="U132" i="43"/>
  <c r="U98" i="43"/>
  <c r="T147" i="43"/>
  <c r="T149" i="30" s="1"/>
  <c r="U151" i="43"/>
  <c r="P171" i="48"/>
  <c r="Q171" i="48" s="1"/>
  <c r="R171" i="48" s="1"/>
  <c r="S171" i="48" s="1"/>
  <c r="T171" i="48" s="1"/>
  <c r="H167" i="48"/>
  <c r="I167" i="48" s="1"/>
  <c r="M163" i="48"/>
  <c r="N163" i="48" s="1"/>
  <c r="O163" i="48" s="1"/>
  <c r="P163" i="48" s="1"/>
  <c r="Q163" i="48" s="1"/>
  <c r="R163" i="48" s="1"/>
  <c r="S163" i="48" s="1"/>
  <c r="T163" i="48" s="1"/>
  <c r="U163" i="48" s="1"/>
  <c r="V163" i="48" s="1"/>
  <c r="W163" i="48" s="1"/>
  <c r="X163" i="48" s="1"/>
  <c r="Y163" i="48" s="1"/>
  <c r="Z163" i="48" s="1"/>
  <c r="AA163" i="48" s="1"/>
  <c r="AB163" i="48" s="1"/>
  <c r="AC163" i="48" s="1"/>
  <c r="AD163" i="48" s="1"/>
  <c r="AE163" i="48" s="1"/>
  <c r="Q162" i="48"/>
  <c r="R162" i="48" s="1"/>
  <c r="S162" i="48" s="1"/>
  <c r="H152" i="48"/>
  <c r="I152" i="48" s="1"/>
  <c r="J152" i="48" s="1"/>
  <c r="K152" i="48" s="1"/>
  <c r="S150" i="48"/>
  <c r="T150" i="48" s="1"/>
  <c r="U150" i="48" s="1"/>
  <c r="V150" i="48" s="1"/>
  <c r="W150" i="48" s="1"/>
  <c r="H148" i="48"/>
  <c r="I148" i="48" s="1"/>
  <c r="J148" i="48" s="1"/>
  <c r="K148" i="48" s="1"/>
  <c r="P132" i="48"/>
  <c r="Q132" i="48" s="1"/>
  <c r="R132" i="48" s="1"/>
  <c r="S132" i="48" s="1"/>
  <c r="T132" i="48" s="1"/>
  <c r="U132" i="48" s="1"/>
  <c r="V132" i="48" s="1"/>
  <c r="W132" i="48" s="1"/>
  <c r="X132" i="48" s="1"/>
  <c r="Y132" i="48" s="1"/>
  <c r="Z132" i="48" s="1"/>
  <c r="AA132" i="48" s="1"/>
  <c r="AB132" i="48" s="1"/>
  <c r="AC132" i="48" s="1"/>
  <c r="AD132" i="48" s="1"/>
  <c r="AE132" i="48" s="1"/>
  <c r="M126" i="48"/>
  <c r="N126" i="48" s="1"/>
  <c r="P126" i="48" s="1"/>
  <c r="Q126" i="48" s="1"/>
  <c r="R126" i="48" s="1"/>
  <c r="S126" i="48" s="1"/>
  <c r="T126" i="48" s="1"/>
  <c r="U126" i="48" s="1"/>
  <c r="V126" i="48" s="1"/>
  <c r="W126" i="48" s="1"/>
  <c r="X126" i="48" s="1"/>
  <c r="Y126" i="48" s="1"/>
  <c r="Z126" i="48" s="1"/>
  <c r="AA126" i="48" s="1"/>
  <c r="AB126" i="48" s="1"/>
  <c r="AC126" i="48" s="1"/>
  <c r="AD126" i="48" s="1"/>
  <c r="AE126" i="48" s="1"/>
  <c r="M88" i="48"/>
  <c r="N88" i="48" s="1"/>
  <c r="O88" i="48" s="1"/>
  <c r="P88" i="48" s="1"/>
  <c r="Q88" i="48" s="1"/>
  <c r="R88" i="48" s="1"/>
  <c r="S88" i="48" s="1"/>
  <c r="T88" i="48" s="1"/>
  <c r="U88" i="48" s="1"/>
  <c r="V88" i="48" s="1"/>
  <c r="W88" i="48" s="1"/>
  <c r="X88" i="48" s="1"/>
  <c r="Y88" i="48" s="1"/>
  <c r="Z88" i="48" s="1"/>
  <c r="AA88" i="48" s="1"/>
  <c r="AB88" i="48" s="1"/>
  <c r="AC88" i="48" s="1"/>
  <c r="AD88" i="48" s="1"/>
  <c r="AE88" i="48" s="1"/>
  <c r="M87" i="48"/>
  <c r="N87" i="48" s="1"/>
  <c r="O87" i="48" s="1"/>
  <c r="P87" i="48" s="1"/>
  <c r="Q87" i="48" s="1"/>
  <c r="R87" i="48" s="1"/>
  <c r="S87" i="48" s="1"/>
  <c r="T87" i="48" s="1"/>
  <c r="M83" i="48"/>
  <c r="N83" i="48" s="1"/>
  <c r="O83" i="48" s="1"/>
  <c r="P83" i="48" s="1"/>
  <c r="Q83" i="48" s="1"/>
  <c r="R83" i="48" s="1"/>
  <c r="S83" i="48" s="1"/>
  <c r="T83" i="48" s="1"/>
  <c r="U83" i="48" s="1"/>
  <c r="V83" i="48" s="1"/>
  <c r="W83" i="48" s="1"/>
  <c r="X83" i="48" s="1"/>
  <c r="Y83" i="48" s="1"/>
  <c r="Z83" i="48" s="1"/>
  <c r="AA83" i="48" s="1"/>
  <c r="AB83" i="48" s="1"/>
  <c r="AC83" i="48" s="1"/>
  <c r="AD83" i="48" s="1"/>
  <c r="AE83" i="48" s="1"/>
  <c r="M82" i="48"/>
  <c r="N82" i="48" s="1"/>
  <c r="O82" i="48" s="1"/>
  <c r="P82" i="48" s="1"/>
  <c r="Q82" i="48" s="1"/>
  <c r="R82" i="48" s="1"/>
  <c r="S82" i="48" s="1"/>
  <c r="T82" i="48" s="1"/>
  <c r="U82" i="48" s="1"/>
  <c r="V82" i="48" s="1"/>
  <c r="W82" i="48" s="1"/>
  <c r="X82" i="48" s="1"/>
  <c r="Y82" i="48" s="1"/>
  <c r="Z82" i="48" s="1"/>
  <c r="AA82" i="48" s="1"/>
  <c r="AB82" i="48" s="1"/>
  <c r="AC82" i="48" s="1"/>
  <c r="AD82" i="48" s="1"/>
  <c r="AE82" i="48" s="1"/>
  <c r="P81" i="48"/>
  <c r="Q81" i="48" s="1"/>
  <c r="R81" i="48" s="1"/>
  <c r="S81" i="48" s="1"/>
  <c r="T81" i="48" s="1"/>
  <c r="U81" i="48" s="1"/>
  <c r="V81" i="48" s="1"/>
  <c r="W81" i="48" s="1"/>
  <c r="X81" i="48" s="1"/>
  <c r="Y81" i="48" s="1"/>
  <c r="Z81" i="48" s="1"/>
  <c r="AA81" i="48" s="1"/>
  <c r="AB81" i="48" s="1"/>
  <c r="AC81" i="48" s="1"/>
  <c r="AD81" i="48" s="1"/>
  <c r="AE81" i="48" s="1"/>
  <c r="I59" i="48"/>
  <c r="J59" i="48" s="1"/>
  <c r="K59" i="48" s="1"/>
  <c r="L59" i="48" s="1"/>
  <c r="M59" i="48" s="1"/>
  <c r="N59" i="48" s="1"/>
  <c r="O59" i="48" s="1"/>
  <c r="P59" i="48" s="1"/>
  <c r="Q59" i="48" s="1"/>
  <c r="R59" i="48" s="1"/>
  <c r="S59" i="48" s="1"/>
  <c r="T59" i="48" s="1"/>
  <c r="U59" i="48" s="1"/>
  <c r="V59" i="48" s="1"/>
  <c r="W59" i="48" s="1"/>
  <c r="X59" i="48" s="1"/>
  <c r="Y59" i="48" s="1"/>
  <c r="Z59" i="48" s="1"/>
  <c r="AA59" i="48" s="1"/>
  <c r="AB59" i="48" s="1"/>
  <c r="AC59" i="48" s="1"/>
  <c r="AD59" i="48" s="1"/>
  <c r="AE59" i="48" s="1"/>
  <c r="I60" i="48"/>
  <c r="J60" i="48" s="1"/>
  <c r="K60" i="48" s="1"/>
  <c r="L60" i="48" s="1"/>
  <c r="M60" i="48" s="1"/>
  <c r="N60" i="48" s="1"/>
  <c r="O60" i="48" s="1"/>
  <c r="P60" i="48" s="1"/>
  <c r="Q60" i="48" s="1"/>
  <c r="R60" i="48" s="1"/>
  <c r="S60" i="48" s="1"/>
  <c r="T60" i="48" s="1"/>
  <c r="U60" i="48" s="1"/>
  <c r="V60" i="48" s="1"/>
  <c r="W60" i="48" s="1"/>
  <c r="X60" i="48" s="1"/>
  <c r="Y60" i="48" s="1"/>
  <c r="Z60" i="48" s="1"/>
  <c r="AA60" i="48" s="1"/>
  <c r="AB60" i="48" s="1"/>
  <c r="AC60" i="48" s="1"/>
  <c r="AD60" i="48" s="1"/>
  <c r="AE60" i="48" s="1"/>
  <c r="I61" i="48"/>
  <c r="J61" i="48" s="1"/>
  <c r="K61" i="48" s="1"/>
  <c r="L61" i="48" s="1"/>
  <c r="M61" i="48" s="1"/>
  <c r="N61" i="48" s="1"/>
  <c r="O61" i="48" s="1"/>
  <c r="P61" i="48" s="1"/>
  <c r="Q61" i="48" s="1"/>
  <c r="R61" i="48" s="1"/>
  <c r="S61" i="48" s="1"/>
  <c r="T61" i="48" s="1"/>
  <c r="U61" i="48" s="1"/>
  <c r="V61" i="48" s="1"/>
  <c r="W61" i="48" s="1"/>
  <c r="X61" i="48" s="1"/>
  <c r="Y61" i="48" s="1"/>
  <c r="Z61" i="48" s="1"/>
  <c r="AA61" i="48" s="1"/>
  <c r="AB61" i="48" s="1"/>
  <c r="AC61" i="48" s="1"/>
  <c r="AD61" i="48" s="1"/>
  <c r="AE61" i="48" s="1"/>
  <c r="I58" i="48"/>
  <c r="J58" i="48" s="1"/>
  <c r="K58" i="48" s="1"/>
  <c r="L58" i="48" s="1"/>
  <c r="M58" i="48" s="1"/>
  <c r="N58" i="48" s="1"/>
  <c r="O58" i="48" s="1"/>
  <c r="P58" i="48" s="1"/>
  <c r="Q58" i="48" s="1"/>
  <c r="R58" i="48" s="1"/>
  <c r="S58" i="48" s="1"/>
  <c r="T58" i="48" s="1"/>
  <c r="L49" i="48"/>
  <c r="M49" i="48" s="1"/>
  <c r="N49" i="48" s="1"/>
  <c r="O49" i="48" s="1"/>
  <c r="P49" i="48" s="1"/>
  <c r="Q49" i="48" s="1"/>
  <c r="R49" i="48" s="1"/>
  <c r="S49" i="48" s="1"/>
  <c r="T49" i="48" s="1"/>
  <c r="U49" i="48" s="1"/>
  <c r="V49" i="48" s="1"/>
  <c r="W49" i="48" s="1"/>
  <c r="X49" i="48" s="1"/>
  <c r="Y49" i="48" s="1"/>
  <c r="Z49" i="48" s="1"/>
  <c r="AA49" i="48" s="1"/>
  <c r="AB49" i="48" s="1"/>
  <c r="AC49" i="48" s="1"/>
  <c r="AD49" i="48" s="1"/>
  <c r="AE49" i="48" s="1"/>
  <c r="L45" i="48"/>
  <c r="M45" i="48" s="1"/>
  <c r="N45" i="48" s="1"/>
  <c r="O45" i="48" s="1"/>
  <c r="P45" i="48" s="1"/>
  <c r="Q45" i="48" s="1"/>
  <c r="R45" i="48" s="1"/>
  <c r="S45" i="48" s="1"/>
  <c r="T45" i="48" s="1"/>
  <c r="U45" i="48" s="1"/>
  <c r="V45" i="48" s="1"/>
  <c r="W45" i="48" s="1"/>
  <c r="X45" i="48" s="1"/>
  <c r="L46" i="48"/>
  <c r="M46" i="48" s="1"/>
  <c r="N46" i="48" s="1"/>
  <c r="O46" i="48" s="1"/>
  <c r="P46" i="48" s="1"/>
  <c r="Q46" i="48" s="1"/>
  <c r="R46" i="48" s="1"/>
  <c r="S46" i="48" s="1"/>
  <c r="T46" i="48" s="1"/>
  <c r="U46" i="48" s="1"/>
  <c r="V46" i="48" s="1"/>
  <c r="W46" i="48" s="1"/>
  <c r="X46" i="48" s="1"/>
  <c r="Y46" i="48" s="1"/>
  <c r="Z46" i="48" s="1"/>
  <c r="AA46" i="48" s="1"/>
  <c r="AB46" i="48" s="1"/>
  <c r="AC46" i="48" s="1"/>
  <c r="AD46" i="48" s="1"/>
  <c r="AE46" i="48" s="1"/>
  <c r="L47" i="48"/>
  <c r="M47" i="48" s="1"/>
  <c r="N47" i="48" s="1"/>
  <c r="O47" i="48" s="1"/>
  <c r="P47" i="48" s="1"/>
  <c r="Q47" i="48" s="1"/>
  <c r="R47" i="48" s="1"/>
  <c r="S47" i="48" s="1"/>
  <c r="T47" i="48" s="1"/>
  <c r="U47" i="48" s="1"/>
  <c r="V47" i="48" s="1"/>
  <c r="W47" i="48" s="1"/>
  <c r="X47" i="48" s="1"/>
  <c r="Y47" i="48" s="1"/>
  <c r="Z47" i="48" s="1"/>
  <c r="AA47" i="48" s="1"/>
  <c r="AB47" i="48" s="1"/>
  <c r="AC47" i="48" s="1"/>
  <c r="AD47" i="48" s="1"/>
  <c r="AE47" i="48" s="1"/>
  <c r="L48" i="48"/>
  <c r="M48" i="48" s="1"/>
  <c r="N48" i="48" s="1"/>
  <c r="O48" i="48" s="1"/>
  <c r="P48" i="48" s="1"/>
  <c r="Q48" i="48" s="1"/>
  <c r="R48" i="48" s="1"/>
  <c r="S48" i="48" s="1"/>
  <c r="T48" i="48" s="1"/>
  <c r="U48" i="48" s="1"/>
  <c r="V48" i="48" s="1"/>
  <c r="W48" i="48" s="1"/>
  <c r="X48" i="48" s="1"/>
  <c r="Y48" i="48" s="1"/>
  <c r="Z48" i="48" s="1"/>
  <c r="AA48" i="48" s="1"/>
  <c r="AB48" i="48" s="1"/>
  <c r="AC48" i="48" s="1"/>
  <c r="AD48" i="48" s="1"/>
  <c r="AE48" i="48" s="1"/>
  <c r="H39" i="48"/>
  <c r="I39" i="48" s="1"/>
  <c r="I44" i="48"/>
  <c r="L21" i="48"/>
  <c r="M21" i="48" s="1"/>
  <c r="N21" i="48" s="1"/>
  <c r="O21" i="48" s="1"/>
  <c r="P21" i="48" s="1"/>
  <c r="Q21" i="48" s="1"/>
  <c r="R21" i="48" s="1"/>
  <c r="S21" i="48" s="1"/>
  <c r="T21" i="48" s="1"/>
  <c r="U21" i="48" s="1"/>
  <c r="V21" i="48" s="1"/>
  <c r="W21" i="48" s="1"/>
  <c r="X21" i="48" s="1"/>
  <c r="Y21" i="48" s="1"/>
  <c r="Z21" i="48" s="1"/>
  <c r="AA21" i="48" s="1"/>
  <c r="AB21" i="48" s="1"/>
  <c r="AC21" i="48" s="1"/>
  <c r="AD21" i="48" s="1"/>
  <c r="AE21" i="48" s="1"/>
  <c r="M171" i="45"/>
  <c r="N171" i="45" s="1"/>
  <c r="O171" i="45" s="1"/>
  <c r="P171" i="45" s="1"/>
  <c r="Q171" i="45" s="1"/>
  <c r="R171" i="45" s="1"/>
  <c r="S171" i="45" s="1"/>
  <c r="T171" i="45" s="1"/>
  <c r="U171" i="45" s="1"/>
  <c r="V171" i="45" s="1"/>
  <c r="W171" i="45" s="1"/>
  <c r="X171" i="45" s="1"/>
  <c r="L163" i="45"/>
  <c r="M163" i="45" s="1"/>
  <c r="N163" i="45" s="1"/>
  <c r="O163" i="45" s="1"/>
  <c r="P163" i="45" s="1"/>
  <c r="Q163" i="45" s="1"/>
  <c r="R163" i="45" s="1"/>
  <c r="S163" i="45" s="1"/>
  <c r="T163" i="45" s="1"/>
  <c r="U163" i="45" s="1"/>
  <c r="V163" i="45" s="1"/>
  <c r="W163" i="45" s="1"/>
  <c r="X163" i="45" s="1"/>
  <c r="Y163" i="45" s="1"/>
  <c r="Z163" i="45" s="1"/>
  <c r="AA163" i="45" s="1"/>
  <c r="AB163" i="45" s="1"/>
  <c r="AC163" i="45" s="1"/>
  <c r="AD163" i="45" s="1"/>
  <c r="AE163" i="45" s="1"/>
  <c r="Q150" i="45"/>
  <c r="R150" i="45" s="1"/>
  <c r="S150" i="45" s="1"/>
  <c r="T150" i="45" s="1"/>
  <c r="U150" i="45" s="1"/>
  <c r="V150" i="45" s="1"/>
  <c r="W150" i="45" s="1"/>
  <c r="X150" i="45" s="1"/>
  <c r="Y150" i="45" s="1"/>
  <c r="Z150" i="45" s="1"/>
  <c r="AA150" i="45" s="1"/>
  <c r="AB150" i="45" s="1"/>
  <c r="AC150" i="45" s="1"/>
  <c r="AD150" i="45" s="1"/>
  <c r="AE150" i="45" s="1"/>
  <c r="M132" i="45"/>
  <c r="N132" i="45" s="1"/>
  <c r="O132" i="45" s="1"/>
  <c r="P132" i="45" s="1"/>
  <c r="Q132" i="45" s="1"/>
  <c r="R132" i="45" s="1"/>
  <c r="S132" i="45" s="1"/>
  <c r="T132" i="45" s="1"/>
  <c r="U132" i="45" s="1"/>
  <c r="V132" i="45" s="1"/>
  <c r="W132" i="45" s="1"/>
  <c r="X132" i="45" s="1"/>
  <c r="Y132" i="45" s="1"/>
  <c r="Z132" i="45" s="1"/>
  <c r="AA132" i="45" s="1"/>
  <c r="AB132" i="45" s="1"/>
  <c r="AC132" i="45" s="1"/>
  <c r="AD132" i="45" s="1"/>
  <c r="AE132" i="45" s="1"/>
  <c r="Q131" i="45"/>
  <c r="R131" i="45" s="1"/>
  <c r="S131" i="45" s="1"/>
  <c r="T131" i="45" s="1"/>
  <c r="U131" i="45" s="1"/>
  <c r="V131" i="45" s="1"/>
  <c r="W131" i="45" s="1"/>
  <c r="X131" i="45" s="1"/>
  <c r="T125" i="45"/>
  <c r="U125" i="45" s="1"/>
  <c r="V125" i="45" s="1"/>
  <c r="W125" i="45" s="1"/>
  <c r="X125" i="45" s="1"/>
  <c r="Y125" i="45" s="1"/>
  <c r="Z125" i="45" s="1"/>
  <c r="AA125" i="45" s="1"/>
  <c r="AB125" i="45" s="1"/>
  <c r="AC125" i="45" s="1"/>
  <c r="AD125" i="45" s="1"/>
  <c r="AE125" i="45" s="1"/>
  <c r="O83" i="45"/>
  <c r="Q83" i="45" s="1"/>
  <c r="R83" i="45" s="1"/>
  <c r="S83" i="45" s="1"/>
  <c r="T83" i="45" s="1"/>
  <c r="U83" i="45" s="1"/>
  <c r="V83" i="45" s="1"/>
  <c r="W83" i="45" s="1"/>
  <c r="X83" i="45" s="1"/>
  <c r="Y83" i="45" s="1"/>
  <c r="Z83" i="45" s="1"/>
  <c r="AA83" i="45" s="1"/>
  <c r="AB83" i="45" s="1"/>
  <c r="AC83" i="45" s="1"/>
  <c r="AD83" i="45" s="1"/>
  <c r="AE83" i="45" s="1"/>
  <c r="M82" i="45"/>
  <c r="Q82" i="45" s="1"/>
  <c r="R82" i="45" s="1"/>
  <c r="S82" i="45" s="1"/>
  <c r="T82" i="45" s="1"/>
  <c r="U82" i="45" s="1"/>
  <c r="V82" i="45" s="1"/>
  <c r="W82" i="45" s="1"/>
  <c r="X82" i="45" s="1"/>
  <c r="Y82" i="45" s="1"/>
  <c r="Z82" i="45" s="1"/>
  <c r="AA82" i="45" s="1"/>
  <c r="AB82" i="45" s="1"/>
  <c r="AC82" i="45" s="1"/>
  <c r="AD82" i="45" s="1"/>
  <c r="AE82" i="45" s="1"/>
  <c r="R48" i="45"/>
  <c r="S48" i="45" s="1"/>
  <c r="T48" i="45" s="1"/>
  <c r="U48" i="45" s="1"/>
  <c r="V48" i="45" s="1"/>
  <c r="W48" i="45" s="1"/>
  <c r="X48" i="45" s="1"/>
  <c r="Y48" i="45" s="1"/>
  <c r="Z48" i="45" s="1"/>
  <c r="AA48" i="45" s="1"/>
  <c r="AB48" i="45" s="1"/>
  <c r="AC48" i="45" s="1"/>
  <c r="AD48" i="45" s="1"/>
  <c r="AE48" i="45" s="1"/>
  <c r="R49" i="45"/>
  <c r="S49" i="45" s="1"/>
  <c r="T49" i="45" s="1"/>
  <c r="U49" i="45" s="1"/>
  <c r="V49" i="45" s="1"/>
  <c r="W49" i="45" s="1"/>
  <c r="X49" i="45" s="1"/>
  <c r="Y49" i="45" s="1"/>
  <c r="Z49" i="45" s="1"/>
  <c r="AA49" i="45" s="1"/>
  <c r="AB49" i="45" s="1"/>
  <c r="AC49" i="45" s="1"/>
  <c r="AD49" i="45" s="1"/>
  <c r="AE49" i="45" s="1"/>
  <c r="I45" i="45"/>
  <c r="J45" i="45" s="1"/>
  <c r="K45" i="45" s="1"/>
  <c r="L45" i="45" s="1"/>
  <c r="M45" i="45" s="1"/>
  <c r="N45" i="45" s="1"/>
  <c r="O45" i="45" s="1"/>
  <c r="P45" i="45" s="1"/>
  <c r="Q45" i="45" s="1"/>
  <c r="R45" i="45" s="1"/>
  <c r="S45" i="45" s="1"/>
  <c r="T45" i="45" s="1"/>
  <c r="U45" i="45" s="1"/>
  <c r="V45" i="45" s="1"/>
  <c r="W45" i="45" s="1"/>
  <c r="X45" i="45" s="1"/>
  <c r="Y45" i="45" s="1"/>
  <c r="Z45" i="45" s="1"/>
  <c r="AA45" i="45" s="1"/>
  <c r="AB45" i="45" s="1"/>
  <c r="AC45" i="45" s="1"/>
  <c r="AD45" i="45" s="1"/>
  <c r="AE45" i="45" s="1"/>
  <c r="I46" i="45"/>
  <c r="J46" i="45" s="1"/>
  <c r="K46" i="45" s="1"/>
  <c r="L46" i="45" s="1"/>
  <c r="M46" i="45" s="1"/>
  <c r="N46" i="45" s="1"/>
  <c r="O46" i="45" s="1"/>
  <c r="P46" i="45" s="1"/>
  <c r="Q46" i="45" s="1"/>
  <c r="R46" i="45" s="1"/>
  <c r="S46" i="45" s="1"/>
  <c r="T46" i="45" s="1"/>
  <c r="U46" i="45" s="1"/>
  <c r="V46" i="45" s="1"/>
  <c r="W46" i="45" s="1"/>
  <c r="X46" i="45" s="1"/>
  <c r="Y46" i="45" s="1"/>
  <c r="Z46" i="45" s="1"/>
  <c r="AA46" i="45" s="1"/>
  <c r="AB46" i="45" s="1"/>
  <c r="AC46" i="45" s="1"/>
  <c r="AD46" i="45" s="1"/>
  <c r="AE46" i="45" s="1"/>
  <c r="I47" i="45"/>
  <c r="J47" i="45" s="1"/>
  <c r="K47" i="45" s="1"/>
  <c r="L47" i="45" s="1"/>
  <c r="M47" i="45" s="1"/>
  <c r="N47" i="45" s="1"/>
  <c r="O47" i="45" s="1"/>
  <c r="P47" i="45" s="1"/>
  <c r="Q47" i="45" s="1"/>
  <c r="R47" i="45" s="1"/>
  <c r="S47" i="45" s="1"/>
  <c r="T47" i="45" s="1"/>
  <c r="U47" i="45" s="1"/>
  <c r="V47" i="45" s="1"/>
  <c r="W47" i="45" s="1"/>
  <c r="X47" i="45" s="1"/>
  <c r="Y47" i="45" s="1"/>
  <c r="Z47" i="45" s="1"/>
  <c r="AA47" i="45" s="1"/>
  <c r="AB47" i="45" s="1"/>
  <c r="AC47" i="45" s="1"/>
  <c r="AD47" i="45" s="1"/>
  <c r="AE47" i="45" s="1"/>
  <c r="M10" i="45"/>
  <c r="H126" i="45"/>
  <c r="I126" i="45" s="1"/>
  <c r="J126" i="45" s="1"/>
  <c r="K126" i="45" s="1"/>
  <c r="L126" i="45" s="1"/>
  <c r="M126" i="45" s="1"/>
  <c r="N126" i="45" s="1"/>
  <c r="O126" i="45" s="1"/>
  <c r="P126" i="45" s="1"/>
  <c r="Q126" i="45" s="1"/>
  <c r="R126" i="45" s="1"/>
  <c r="S126" i="45" s="1"/>
  <c r="T126" i="45" s="1"/>
  <c r="U126" i="45" s="1"/>
  <c r="V126" i="45" s="1"/>
  <c r="W126" i="45" s="1"/>
  <c r="X126" i="45" s="1"/>
  <c r="Y126" i="45" s="1"/>
  <c r="Z126" i="45" s="1"/>
  <c r="AA126" i="45" s="1"/>
  <c r="AB126" i="45" s="1"/>
  <c r="AC126" i="45" s="1"/>
  <c r="AD126" i="45" s="1"/>
  <c r="AE126" i="45" s="1"/>
  <c r="H125" i="45"/>
  <c r="I125" i="45" s="1"/>
  <c r="J125" i="45" s="1"/>
  <c r="K125" i="45" s="1"/>
  <c r="L125" i="45" s="1"/>
  <c r="M125" i="45" s="1"/>
  <c r="N125" i="45" s="1"/>
  <c r="O125" i="45" s="1"/>
  <c r="P125" i="45" s="1"/>
  <c r="Q125" i="45" s="1"/>
  <c r="R125" i="45" s="1"/>
  <c r="P120" i="45"/>
  <c r="Q120" i="45" s="1"/>
  <c r="R120" i="45" s="1"/>
  <c r="S120" i="45" s="1"/>
  <c r="T120" i="45" s="1"/>
  <c r="U120" i="45" s="1"/>
  <c r="V120" i="45" s="1"/>
  <c r="W120" i="45" s="1"/>
  <c r="X120" i="45" s="1"/>
  <c r="Y120" i="45" s="1"/>
  <c r="Z120" i="45" s="1"/>
  <c r="AA120" i="45" s="1"/>
  <c r="AB120" i="45" s="1"/>
  <c r="AC120" i="45" s="1"/>
  <c r="AD120" i="45" s="1"/>
  <c r="AE120" i="45" s="1"/>
  <c r="L119" i="45"/>
  <c r="M119" i="45" s="1"/>
  <c r="N119" i="45" s="1"/>
  <c r="O119" i="45" s="1"/>
  <c r="P119" i="45" s="1"/>
  <c r="Q119" i="45" s="1"/>
  <c r="R119" i="45" s="1"/>
  <c r="S119" i="45" s="1"/>
  <c r="T119" i="45" s="1"/>
  <c r="U119" i="45" s="1"/>
  <c r="V119" i="45" s="1"/>
  <c r="W119" i="45" s="1"/>
  <c r="X119" i="45" s="1"/>
  <c r="Y119" i="45" s="1"/>
  <c r="Z119" i="45" s="1"/>
  <c r="AA119" i="45" s="1"/>
  <c r="AB119" i="45" s="1"/>
  <c r="AC119" i="45" s="1"/>
  <c r="AD119" i="45" s="1"/>
  <c r="AE119" i="45" s="1"/>
  <c r="H118" i="45"/>
  <c r="I118" i="45" s="1"/>
  <c r="J118" i="45" s="1"/>
  <c r="K118" i="45" s="1"/>
  <c r="L118" i="45" s="1"/>
  <c r="M118" i="45" s="1"/>
  <c r="N118" i="45" s="1"/>
  <c r="O118" i="45" s="1"/>
  <c r="P118" i="45" s="1"/>
  <c r="Q118" i="45" s="1"/>
  <c r="R118" i="45" s="1"/>
  <c r="S118" i="45" s="1"/>
  <c r="T118" i="45" s="1"/>
  <c r="U118" i="45" s="1"/>
  <c r="V118" i="45" s="1"/>
  <c r="W118" i="45" s="1"/>
  <c r="X118" i="45" s="1"/>
  <c r="Q113" i="45"/>
  <c r="R113" i="45" s="1"/>
  <c r="S113" i="45" s="1"/>
  <c r="T113" i="45" s="1"/>
  <c r="U113" i="45" s="1"/>
  <c r="V113" i="45" s="1"/>
  <c r="W113" i="45" s="1"/>
  <c r="X113" i="45" s="1"/>
  <c r="Y113" i="45" s="1"/>
  <c r="Z113" i="45" s="1"/>
  <c r="AA113" i="45" s="1"/>
  <c r="AB113" i="45" s="1"/>
  <c r="AC113" i="45" s="1"/>
  <c r="AD113" i="45" s="1"/>
  <c r="AE113" i="45" s="1"/>
  <c r="Q114" i="45"/>
  <c r="R114" i="45" s="1"/>
  <c r="S114" i="45" s="1"/>
  <c r="T114" i="45" s="1"/>
  <c r="U114" i="45" s="1"/>
  <c r="V114" i="45" s="1"/>
  <c r="W114" i="45" s="1"/>
  <c r="X114" i="45" s="1"/>
  <c r="Y114" i="45" s="1"/>
  <c r="Z114" i="45" s="1"/>
  <c r="AA114" i="45" s="1"/>
  <c r="AB114" i="45" s="1"/>
  <c r="AC114" i="45" s="1"/>
  <c r="AD114" i="45" s="1"/>
  <c r="AE114" i="45" s="1"/>
  <c r="P93" i="45"/>
  <c r="Q93" i="45" s="1"/>
  <c r="R93" i="45" s="1"/>
  <c r="S93" i="45" s="1"/>
  <c r="J82" i="45"/>
  <c r="K82" i="45" s="1"/>
  <c r="M59" i="45"/>
  <c r="N59" i="45" s="1"/>
  <c r="O59" i="45" s="1"/>
  <c r="P59" i="45" s="1"/>
  <c r="Q59" i="45" s="1"/>
  <c r="R59" i="45" s="1"/>
  <c r="S59" i="45" s="1"/>
  <c r="T59" i="45" s="1"/>
  <c r="U59" i="45" s="1"/>
  <c r="V59" i="45" s="1"/>
  <c r="W59" i="45" s="1"/>
  <c r="X59" i="45" s="1"/>
  <c r="Y59" i="45" s="1"/>
  <c r="Z59" i="45" s="1"/>
  <c r="AA59" i="45" s="1"/>
  <c r="AB59" i="45" s="1"/>
  <c r="AC59" i="45" s="1"/>
  <c r="AD59" i="45" s="1"/>
  <c r="AE59" i="45" s="1"/>
  <c r="M60" i="45"/>
  <c r="N60" i="45" s="1"/>
  <c r="O60" i="45" s="1"/>
  <c r="P60" i="45" s="1"/>
  <c r="Q60" i="45" s="1"/>
  <c r="R60" i="45" s="1"/>
  <c r="S60" i="45" s="1"/>
  <c r="T60" i="45" s="1"/>
  <c r="U60" i="45" s="1"/>
  <c r="V60" i="45" s="1"/>
  <c r="W60" i="45" s="1"/>
  <c r="X60" i="45" s="1"/>
  <c r="Y60" i="45" s="1"/>
  <c r="Z60" i="45" s="1"/>
  <c r="AA60" i="45" s="1"/>
  <c r="AB60" i="45" s="1"/>
  <c r="AC60" i="45" s="1"/>
  <c r="AD60" i="45" s="1"/>
  <c r="AE60" i="45" s="1"/>
  <c r="M61" i="45"/>
  <c r="N61" i="45" s="1"/>
  <c r="O61" i="45" s="1"/>
  <c r="P61" i="45" s="1"/>
  <c r="Q61" i="45" s="1"/>
  <c r="R61" i="45" s="1"/>
  <c r="S61" i="45" s="1"/>
  <c r="T61" i="45" s="1"/>
  <c r="U61" i="45" s="1"/>
  <c r="V61" i="45" s="1"/>
  <c r="W61" i="45" s="1"/>
  <c r="X61" i="45" s="1"/>
  <c r="Y61" i="45" s="1"/>
  <c r="Z61" i="45" s="1"/>
  <c r="AA61" i="45" s="1"/>
  <c r="AB61" i="45" s="1"/>
  <c r="AC61" i="45" s="1"/>
  <c r="AD61" i="45" s="1"/>
  <c r="AE61" i="45" s="1"/>
  <c r="M58" i="45"/>
  <c r="N58" i="45" s="1"/>
  <c r="O58" i="45" s="1"/>
  <c r="P58" i="45" s="1"/>
  <c r="Q58" i="45" s="1"/>
  <c r="R58" i="45" s="1"/>
  <c r="S58" i="45" s="1"/>
  <c r="T58" i="45" s="1"/>
  <c r="U58" i="45" s="1"/>
  <c r="V58" i="45" s="1"/>
  <c r="W58" i="45" s="1"/>
  <c r="X58" i="45" s="1"/>
  <c r="I44" i="45"/>
  <c r="J44" i="45" s="1"/>
  <c r="K44" i="45" s="1"/>
  <c r="L44" i="45" s="1"/>
  <c r="M44" i="45" s="1"/>
  <c r="N44" i="45" s="1"/>
  <c r="O44" i="45" s="1"/>
  <c r="P44" i="45" s="1"/>
  <c r="Q44" i="45" s="1"/>
  <c r="R44" i="45" s="1"/>
  <c r="S44" i="45" s="1"/>
  <c r="T44" i="45" s="1"/>
  <c r="U44" i="45" s="1"/>
  <c r="V44" i="45" s="1"/>
  <c r="W44" i="45" s="1"/>
  <c r="X44" i="45" s="1"/>
  <c r="Y44" i="45" s="1"/>
  <c r="Z44" i="45" s="1"/>
  <c r="AA44" i="45" s="1"/>
  <c r="AB44" i="45" s="1"/>
  <c r="AC44" i="45" s="1"/>
  <c r="AD44" i="45" s="1"/>
  <c r="AE44" i="45" s="1"/>
  <c r="K22" i="45"/>
  <c r="Q52" i="47"/>
  <c r="R52" i="47" s="1"/>
  <c r="S52" i="47" s="1"/>
  <c r="Q53" i="47"/>
  <c r="R53" i="47" s="1"/>
  <c r="S53" i="47" s="1"/>
  <c r="Q54" i="47"/>
  <c r="R54" i="47" s="1"/>
  <c r="S54" i="47" s="1"/>
  <c r="Q48" i="47"/>
  <c r="R48" i="47" s="1"/>
  <c r="S48" i="47" s="1"/>
  <c r="P12" i="47"/>
  <c r="Q12" i="47" s="1"/>
  <c r="R12" i="47" s="1"/>
  <c r="S12" i="47" s="1"/>
  <c r="T12" i="47" s="1"/>
  <c r="U12" i="47" s="1"/>
  <c r="V12" i="47" s="1"/>
  <c r="W12" i="47" s="1"/>
  <c r="X12" i="47" s="1"/>
  <c r="Y12" i="47" s="1"/>
  <c r="Z12" i="47" s="1"/>
  <c r="AA12" i="47" s="1"/>
  <c r="AB12" i="47" s="1"/>
  <c r="AC12" i="47" s="1"/>
  <c r="AD12" i="47" s="1"/>
  <c r="AE12" i="47" s="1"/>
  <c r="P14" i="47"/>
  <c r="Q14" i="47" s="1"/>
  <c r="R14" i="47" s="1"/>
  <c r="S14" i="47" s="1"/>
  <c r="T14" i="47" s="1"/>
  <c r="U14" i="47" s="1"/>
  <c r="V14" i="47" s="1"/>
  <c r="W14" i="47" s="1"/>
  <c r="X14" i="47" s="1"/>
  <c r="Y14" i="47" s="1"/>
  <c r="Z14" i="47" s="1"/>
  <c r="AA14" i="47" s="1"/>
  <c r="AB14" i="47" s="1"/>
  <c r="AC14" i="47" s="1"/>
  <c r="AD14" i="47" s="1"/>
  <c r="AE14" i="47" s="1"/>
  <c r="P15" i="47"/>
  <c r="Q15" i="47" s="1"/>
  <c r="R15" i="47" s="1"/>
  <c r="S15" i="47" s="1"/>
  <c r="T15" i="47" s="1"/>
  <c r="U15" i="47" s="1"/>
  <c r="V15" i="47" s="1"/>
  <c r="W15" i="47" s="1"/>
  <c r="X15" i="47" s="1"/>
  <c r="Y15" i="47" s="1"/>
  <c r="Z15" i="47" s="1"/>
  <c r="AA15" i="47" s="1"/>
  <c r="AB15" i="47" s="1"/>
  <c r="AC15" i="47" s="1"/>
  <c r="AD15" i="47" s="1"/>
  <c r="AE15" i="47" s="1"/>
  <c r="L150" i="44"/>
  <c r="M150" i="44" s="1"/>
  <c r="N150" i="44" s="1"/>
  <c r="O150" i="44" s="1"/>
  <c r="P150" i="44" s="1"/>
  <c r="Q150" i="44" s="1"/>
  <c r="R150" i="44" s="1"/>
  <c r="S150" i="44" s="1"/>
  <c r="T150" i="44" s="1"/>
  <c r="U150" i="44" s="1"/>
  <c r="V150" i="44" s="1"/>
  <c r="W150" i="44" s="1"/>
  <c r="X150" i="44" s="1"/>
  <c r="Y150" i="44" s="1"/>
  <c r="Z150" i="44" s="1"/>
  <c r="AA150" i="44" s="1"/>
  <c r="AB150" i="44" s="1"/>
  <c r="AC150" i="44" s="1"/>
  <c r="AD150" i="44" s="1"/>
  <c r="AE150" i="44" s="1"/>
  <c r="I148" i="44"/>
  <c r="J148" i="44" s="1"/>
  <c r="K148" i="44" s="1"/>
  <c r="L148" i="44" s="1"/>
  <c r="M149" i="44"/>
  <c r="N149" i="44" s="1"/>
  <c r="O149" i="44" s="1"/>
  <c r="P149" i="44" s="1"/>
  <c r="Q149" i="44" s="1"/>
  <c r="R149" i="44" s="1"/>
  <c r="S149" i="44" s="1"/>
  <c r="T149" i="44" s="1"/>
  <c r="U149" i="44" s="1"/>
  <c r="V149" i="44" s="1"/>
  <c r="W149" i="44" s="1"/>
  <c r="X149" i="44" s="1"/>
  <c r="Y149" i="44" s="1"/>
  <c r="Z149" i="44" s="1"/>
  <c r="AA149" i="44" s="1"/>
  <c r="AB149" i="44" s="1"/>
  <c r="AC149" i="44" s="1"/>
  <c r="AD149" i="44" s="1"/>
  <c r="AE149" i="44" s="1"/>
  <c r="M151" i="44"/>
  <c r="N151" i="44" s="1"/>
  <c r="O151" i="44" s="1"/>
  <c r="P151" i="44" s="1"/>
  <c r="Q151" i="44" s="1"/>
  <c r="R151" i="44" s="1"/>
  <c r="S151" i="44" s="1"/>
  <c r="T151" i="44" s="1"/>
  <c r="U151" i="44" s="1"/>
  <c r="V151" i="44" s="1"/>
  <c r="W151" i="44" s="1"/>
  <c r="X151" i="44" s="1"/>
  <c r="Y151" i="44" s="1"/>
  <c r="Z151" i="44" s="1"/>
  <c r="AA151" i="44" s="1"/>
  <c r="AB151" i="44" s="1"/>
  <c r="AC151" i="44" s="1"/>
  <c r="AD151" i="44" s="1"/>
  <c r="AE151" i="44" s="1"/>
  <c r="M152" i="44"/>
  <c r="N152" i="44" s="1"/>
  <c r="O152" i="44" s="1"/>
  <c r="P152" i="44" s="1"/>
  <c r="Q152" i="44" s="1"/>
  <c r="R152" i="44" s="1"/>
  <c r="S152" i="44" s="1"/>
  <c r="T152" i="44" s="1"/>
  <c r="U152" i="44" s="1"/>
  <c r="V152" i="44" s="1"/>
  <c r="W152" i="44" s="1"/>
  <c r="X152" i="44" s="1"/>
  <c r="Y152" i="44" s="1"/>
  <c r="Z152" i="44" s="1"/>
  <c r="AA152" i="44" s="1"/>
  <c r="AB152" i="44" s="1"/>
  <c r="AC152" i="44" s="1"/>
  <c r="AD152" i="44" s="1"/>
  <c r="AE152" i="44" s="1"/>
  <c r="Q141" i="44"/>
  <c r="R141" i="44" s="1"/>
  <c r="S141" i="44" s="1"/>
  <c r="Q131" i="44"/>
  <c r="R131" i="44" s="1"/>
  <c r="S131" i="44" s="1"/>
  <c r="T131" i="44" s="1"/>
  <c r="M126" i="44"/>
  <c r="N126" i="44" s="1"/>
  <c r="O126" i="44" s="1"/>
  <c r="P126" i="44" s="1"/>
  <c r="Q126" i="44" s="1"/>
  <c r="R126" i="44" s="1"/>
  <c r="S126" i="44" s="1"/>
  <c r="T126" i="44" s="1"/>
  <c r="U126" i="44" s="1"/>
  <c r="V126" i="44" s="1"/>
  <c r="W126" i="44" s="1"/>
  <c r="X126" i="44" s="1"/>
  <c r="Y126" i="44" s="1"/>
  <c r="Z126" i="44" s="1"/>
  <c r="AA126" i="44" s="1"/>
  <c r="AB126" i="44" s="1"/>
  <c r="AC126" i="44" s="1"/>
  <c r="AD126" i="44" s="1"/>
  <c r="AE126" i="44" s="1"/>
  <c r="N124" i="44"/>
  <c r="P124" i="44" s="1"/>
  <c r="Q124" i="44" s="1"/>
  <c r="R124" i="44" s="1"/>
  <c r="S124" i="44" s="1"/>
  <c r="T124" i="44" s="1"/>
  <c r="H113" i="44"/>
  <c r="I113" i="44" s="1"/>
  <c r="J113" i="44" s="1"/>
  <c r="K113" i="44" s="1"/>
  <c r="L113" i="44" s="1"/>
  <c r="M113" i="44" s="1"/>
  <c r="N113" i="44" s="1"/>
  <c r="O113" i="44" s="1"/>
  <c r="P113" i="44" s="1"/>
  <c r="Q113" i="44" s="1"/>
  <c r="R113" i="44" s="1"/>
  <c r="S113" i="44" s="1"/>
  <c r="T113" i="44" s="1"/>
  <c r="U113" i="44" s="1"/>
  <c r="V113" i="44" s="1"/>
  <c r="W113" i="44" s="1"/>
  <c r="X113" i="44" s="1"/>
  <c r="Y113" i="44" s="1"/>
  <c r="Z113" i="44" s="1"/>
  <c r="AA113" i="44" s="1"/>
  <c r="AB113" i="44" s="1"/>
  <c r="AC113" i="44" s="1"/>
  <c r="AD113" i="44" s="1"/>
  <c r="AE113" i="44" s="1"/>
  <c r="I110" i="44"/>
  <c r="J110" i="44" s="1"/>
  <c r="K110" i="44" s="1"/>
  <c r="L110" i="44" s="1"/>
  <c r="M110" i="44" s="1"/>
  <c r="N110" i="44" s="1"/>
  <c r="O110" i="44" s="1"/>
  <c r="P110" i="44" s="1"/>
  <c r="Q110" i="44" s="1"/>
  <c r="R110" i="44" s="1"/>
  <c r="S110" i="44" s="1"/>
  <c r="T110" i="44" s="1"/>
  <c r="U110" i="44" s="1"/>
  <c r="V110" i="44" s="1"/>
  <c r="W110" i="44" s="1"/>
  <c r="X110" i="44" s="1"/>
  <c r="Y110" i="44" s="1"/>
  <c r="Z110" i="44" s="1"/>
  <c r="AA110" i="44" s="1"/>
  <c r="AB110" i="44" s="1"/>
  <c r="AC110" i="44" s="1"/>
  <c r="AD110" i="44" s="1"/>
  <c r="AE110" i="44" s="1"/>
  <c r="I109" i="44"/>
  <c r="J109" i="44" s="1"/>
  <c r="K109" i="44" s="1"/>
  <c r="L109" i="44" s="1"/>
  <c r="M109" i="44" s="1"/>
  <c r="N109" i="44" s="1"/>
  <c r="O109" i="44" s="1"/>
  <c r="P109" i="44" s="1"/>
  <c r="Q109" i="44" s="1"/>
  <c r="R109" i="44" s="1"/>
  <c r="S109" i="44" s="1"/>
  <c r="T109" i="44" s="1"/>
  <c r="I99" i="44"/>
  <c r="J99" i="44" s="1"/>
  <c r="K99" i="44" s="1"/>
  <c r="L99" i="44" s="1"/>
  <c r="M99" i="44" s="1"/>
  <c r="N99" i="44" s="1"/>
  <c r="O99" i="44" s="1"/>
  <c r="P99" i="44" s="1"/>
  <c r="Q99" i="44" s="1"/>
  <c r="R99" i="44" s="1"/>
  <c r="S99" i="44" s="1"/>
  <c r="T99" i="44" s="1"/>
  <c r="U99" i="44" s="1"/>
  <c r="V99" i="44" s="1"/>
  <c r="W99" i="44" s="1"/>
  <c r="X99" i="44" s="1"/>
  <c r="Y99" i="44" s="1"/>
  <c r="Z99" i="44" s="1"/>
  <c r="AA99" i="44" s="1"/>
  <c r="AB99" i="44" s="1"/>
  <c r="AC99" i="44" s="1"/>
  <c r="AD99" i="44" s="1"/>
  <c r="AE99" i="44" s="1"/>
  <c r="I100" i="44"/>
  <c r="J100" i="44"/>
  <c r="K100" i="44" s="1"/>
  <c r="L100" i="44" s="1"/>
  <c r="M100" i="44" s="1"/>
  <c r="N100" i="44" s="1"/>
  <c r="O100" i="44" s="1"/>
  <c r="P100" i="44" s="1"/>
  <c r="Q100" i="44" s="1"/>
  <c r="R100" i="44" s="1"/>
  <c r="S100" i="44" s="1"/>
  <c r="T100" i="44" s="1"/>
  <c r="U100" i="44" s="1"/>
  <c r="V100" i="44" s="1"/>
  <c r="W100" i="44" s="1"/>
  <c r="X100" i="44" s="1"/>
  <c r="Y100" i="44" s="1"/>
  <c r="Z100" i="44" s="1"/>
  <c r="AA100" i="44" s="1"/>
  <c r="AB100" i="44" s="1"/>
  <c r="AC100" i="44" s="1"/>
  <c r="AD100" i="44" s="1"/>
  <c r="AE100" i="44" s="1"/>
  <c r="I101" i="44"/>
  <c r="J101" i="44" s="1"/>
  <c r="K101" i="44" s="1"/>
  <c r="L101" i="44" s="1"/>
  <c r="M101" i="44" s="1"/>
  <c r="N101" i="44" s="1"/>
  <c r="O101" i="44" s="1"/>
  <c r="P101" i="44" s="1"/>
  <c r="Q101" i="44" s="1"/>
  <c r="R101" i="44" s="1"/>
  <c r="S101" i="44" s="1"/>
  <c r="T101" i="44" s="1"/>
  <c r="U101" i="44" s="1"/>
  <c r="V101" i="44" s="1"/>
  <c r="W101" i="44" s="1"/>
  <c r="X101" i="44" s="1"/>
  <c r="Y101" i="44" s="1"/>
  <c r="Z101" i="44" s="1"/>
  <c r="AA101" i="44" s="1"/>
  <c r="AB101" i="44" s="1"/>
  <c r="AC101" i="44" s="1"/>
  <c r="AD101" i="44" s="1"/>
  <c r="AE101" i="44" s="1"/>
  <c r="I102" i="44"/>
  <c r="J102" i="44" s="1"/>
  <c r="K102" i="44" s="1"/>
  <c r="L102" i="44" s="1"/>
  <c r="M102" i="44" s="1"/>
  <c r="N102" i="44" s="1"/>
  <c r="O102" i="44" s="1"/>
  <c r="P102" i="44" s="1"/>
  <c r="Q102" i="44" s="1"/>
  <c r="R102" i="44" s="1"/>
  <c r="S102" i="44" s="1"/>
  <c r="T102" i="44" s="1"/>
  <c r="U102" i="44" s="1"/>
  <c r="V102" i="44" s="1"/>
  <c r="W102" i="44" s="1"/>
  <c r="X102" i="44" s="1"/>
  <c r="Y102" i="44" s="1"/>
  <c r="Z102" i="44" s="1"/>
  <c r="AA102" i="44" s="1"/>
  <c r="AB102" i="44" s="1"/>
  <c r="AC102" i="44" s="1"/>
  <c r="AD102" i="44" s="1"/>
  <c r="AE102" i="44" s="1"/>
  <c r="I103" i="44"/>
  <c r="J103" i="44" s="1"/>
  <c r="K103" i="44" s="1"/>
  <c r="L103" i="44" s="1"/>
  <c r="M103" i="44" s="1"/>
  <c r="N103" i="44" s="1"/>
  <c r="O103" i="44" s="1"/>
  <c r="P103" i="44" s="1"/>
  <c r="Q103" i="44" s="1"/>
  <c r="R103" i="44" s="1"/>
  <c r="S103" i="44" s="1"/>
  <c r="T103" i="44" s="1"/>
  <c r="U103" i="44" s="1"/>
  <c r="V103" i="44" s="1"/>
  <c r="W103" i="44" s="1"/>
  <c r="X103" i="44" s="1"/>
  <c r="Y103" i="44" s="1"/>
  <c r="Z103" i="44" s="1"/>
  <c r="AA103" i="44" s="1"/>
  <c r="AB103" i="44" s="1"/>
  <c r="AC103" i="44" s="1"/>
  <c r="AD103" i="44" s="1"/>
  <c r="AE103" i="44" s="1"/>
  <c r="L88" i="44"/>
  <c r="M88" i="44" s="1"/>
  <c r="N88" i="44" s="1"/>
  <c r="O88" i="44" s="1"/>
  <c r="P88" i="44" s="1"/>
  <c r="Q88" i="44" s="1"/>
  <c r="R88" i="44" s="1"/>
  <c r="S88" i="44" s="1"/>
  <c r="T88" i="44" s="1"/>
  <c r="U88" i="44" s="1"/>
  <c r="V88" i="44" s="1"/>
  <c r="W88" i="44" s="1"/>
  <c r="X88" i="44" s="1"/>
  <c r="Y88" i="44" s="1"/>
  <c r="Z88" i="44" s="1"/>
  <c r="AA88" i="44" s="1"/>
  <c r="AB88" i="44" s="1"/>
  <c r="AC88" i="44" s="1"/>
  <c r="AD88" i="44" s="1"/>
  <c r="AE88" i="44" s="1"/>
  <c r="I81" i="44"/>
  <c r="J81" i="44" s="1"/>
  <c r="K81" i="44" s="1"/>
  <c r="L81" i="44" s="1"/>
  <c r="M81" i="44" s="1"/>
  <c r="N81" i="44" s="1"/>
  <c r="O81" i="44" s="1"/>
  <c r="P81" i="44" s="1"/>
  <c r="Q81" i="44" s="1"/>
  <c r="R81" i="44" s="1"/>
  <c r="S81" i="44" s="1"/>
  <c r="T81" i="44" s="1"/>
  <c r="U81" i="44" s="1"/>
  <c r="V81" i="44" s="1"/>
  <c r="W81" i="44" s="1"/>
  <c r="X81" i="44" s="1"/>
  <c r="Y81" i="44" s="1"/>
  <c r="Z81" i="44" s="1"/>
  <c r="AA81" i="44" s="1"/>
  <c r="AB81" i="44" s="1"/>
  <c r="AC81" i="44" s="1"/>
  <c r="AD81" i="44" s="1"/>
  <c r="AE81" i="44" s="1"/>
  <c r="I82" i="44"/>
  <c r="J82" i="44" s="1"/>
  <c r="K82" i="44" s="1"/>
  <c r="L82" i="44" s="1"/>
  <c r="M82" i="44" s="1"/>
  <c r="N82" i="44" s="1"/>
  <c r="O82" i="44" s="1"/>
  <c r="P82" i="44" s="1"/>
  <c r="Q82" i="44" s="1"/>
  <c r="R82" i="44" s="1"/>
  <c r="S82" i="44" s="1"/>
  <c r="T82" i="44" s="1"/>
  <c r="U82" i="44" s="1"/>
  <c r="V82" i="44" s="1"/>
  <c r="W82" i="44" s="1"/>
  <c r="X82" i="44" s="1"/>
  <c r="Y82" i="44" s="1"/>
  <c r="Z82" i="44" s="1"/>
  <c r="AA82" i="44" s="1"/>
  <c r="AB82" i="44" s="1"/>
  <c r="AC82" i="44" s="1"/>
  <c r="AD82" i="44" s="1"/>
  <c r="AE82" i="44" s="1"/>
  <c r="I83" i="44"/>
  <c r="J83" i="44" s="1"/>
  <c r="K83" i="44" s="1"/>
  <c r="L83" i="44" s="1"/>
  <c r="M83" i="44" s="1"/>
  <c r="N83" i="44" s="1"/>
  <c r="O83" i="44" s="1"/>
  <c r="P83" i="44" s="1"/>
  <c r="Q83" i="44" s="1"/>
  <c r="R83" i="44" s="1"/>
  <c r="S83" i="44" s="1"/>
  <c r="T83" i="44" s="1"/>
  <c r="U83" i="44" s="1"/>
  <c r="V83" i="44" s="1"/>
  <c r="W83" i="44" s="1"/>
  <c r="X83" i="44" s="1"/>
  <c r="Y83" i="44" s="1"/>
  <c r="Z83" i="44" s="1"/>
  <c r="AA83" i="44" s="1"/>
  <c r="AB83" i="44" s="1"/>
  <c r="AC83" i="44" s="1"/>
  <c r="AD83" i="44" s="1"/>
  <c r="AE83" i="44" s="1"/>
  <c r="I80" i="44"/>
  <c r="J80" i="44" s="1"/>
  <c r="K80" i="44" s="1"/>
  <c r="L80" i="44" s="1"/>
  <c r="M80" i="44" s="1"/>
  <c r="N80" i="44" s="1"/>
  <c r="O80" i="44" s="1"/>
  <c r="P80" i="44" s="1"/>
  <c r="Q80" i="44" s="1"/>
  <c r="R80" i="44" s="1"/>
  <c r="S80" i="44" s="1"/>
  <c r="T80" i="44" s="1"/>
  <c r="I59" i="44"/>
  <c r="J59" i="44" s="1"/>
  <c r="K59" i="44" s="1"/>
  <c r="L59" i="44" s="1"/>
  <c r="M59" i="44" s="1"/>
  <c r="N59" i="44" s="1"/>
  <c r="O59" i="44" s="1"/>
  <c r="P59" i="44" s="1"/>
  <c r="Q59" i="44" s="1"/>
  <c r="R59" i="44" s="1"/>
  <c r="S59" i="44" s="1"/>
  <c r="T59" i="44" s="1"/>
  <c r="U59" i="44" s="1"/>
  <c r="V59" i="44" s="1"/>
  <c r="W59" i="44" s="1"/>
  <c r="X59" i="44" s="1"/>
  <c r="Y59" i="44" s="1"/>
  <c r="Z59" i="44" s="1"/>
  <c r="AA59" i="44" s="1"/>
  <c r="AB59" i="44" s="1"/>
  <c r="AC59" i="44" s="1"/>
  <c r="AD59" i="44" s="1"/>
  <c r="AE59" i="44" s="1"/>
  <c r="I60" i="44"/>
  <c r="J60" i="44" s="1"/>
  <c r="K60" i="44" s="1"/>
  <c r="L60" i="44" s="1"/>
  <c r="M60" i="44" s="1"/>
  <c r="N60" i="44" s="1"/>
  <c r="O60" i="44" s="1"/>
  <c r="P60" i="44" s="1"/>
  <c r="Q60" i="44" s="1"/>
  <c r="R60" i="44" s="1"/>
  <c r="S60" i="44" s="1"/>
  <c r="T60" i="44" s="1"/>
  <c r="U60" i="44" s="1"/>
  <c r="V60" i="44" s="1"/>
  <c r="W60" i="44" s="1"/>
  <c r="X60" i="44" s="1"/>
  <c r="Y60" i="44" s="1"/>
  <c r="Z60" i="44" s="1"/>
  <c r="AA60" i="44" s="1"/>
  <c r="AB60" i="44" s="1"/>
  <c r="AC60" i="44" s="1"/>
  <c r="AD60" i="44" s="1"/>
  <c r="AE60" i="44" s="1"/>
  <c r="I61" i="44"/>
  <c r="J61" i="44" s="1"/>
  <c r="K61" i="44" s="1"/>
  <c r="L61" i="44" s="1"/>
  <c r="M61" i="44" s="1"/>
  <c r="N61" i="44" s="1"/>
  <c r="O61" i="44" s="1"/>
  <c r="P61" i="44" s="1"/>
  <c r="Q61" i="44" s="1"/>
  <c r="R61" i="44" s="1"/>
  <c r="S61" i="44" s="1"/>
  <c r="T61" i="44" s="1"/>
  <c r="U61" i="44" s="1"/>
  <c r="V61" i="44" s="1"/>
  <c r="W61" i="44" s="1"/>
  <c r="X61" i="44" s="1"/>
  <c r="Y61" i="44" s="1"/>
  <c r="Z61" i="44" s="1"/>
  <c r="AA61" i="44" s="1"/>
  <c r="AB61" i="44" s="1"/>
  <c r="AC61" i="44" s="1"/>
  <c r="AD61" i="44" s="1"/>
  <c r="AE61" i="44" s="1"/>
  <c r="I58" i="44"/>
  <c r="J58" i="44" s="1"/>
  <c r="K58" i="44" s="1"/>
  <c r="L58" i="44" s="1"/>
  <c r="M58" i="44" s="1"/>
  <c r="N58" i="44" s="1"/>
  <c r="O58" i="44" s="1"/>
  <c r="P58" i="44" s="1"/>
  <c r="Q58" i="44" s="1"/>
  <c r="R58" i="44" s="1"/>
  <c r="S58" i="44" s="1"/>
  <c r="T58" i="44" s="1"/>
  <c r="L66" i="44"/>
  <c r="M66" i="44" s="1"/>
  <c r="N66" i="44" s="1"/>
  <c r="O66" i="44" s="1"/>
  <c r="P66" i="44" s="1"/>
  <c r="Q66" i="44" s="1"/>
  <c r="R66" i="44" s="1"/>
  <c r="S66" i="44" s="1"/>
  <c r="T66" i="44" s="1"/>
  <c r="U66" i="44" s="1"/>
  <c r="V66" i="44" s="1"/>
  <c r="W66" i="44" s="1"/>
  <c r="X66" i="44" s="1"/>
  <c r="Y66" i="44" s="1"/>
  <c r="Z66" i="44" s="1"/>
  <c r="AA66" i="44" s="1"/>
  <c r="AB66" i="44" s="1"/>
  <c r="AC66" i="44" s="1"/>
  <c r="AD66" i="44" s="1"/>
  <c r="AE66" i="44" s="1"/>
  <c r="L67" i="44"/>
  <c r="M67" i="44" s="1"/>
  <c r="N67" i="44" s="1"/>
  <c r="O67" i="44" s="1"/>
  <c r="P67" i="44" s="1"/>
  <c r="Q67" i="44" s="1"/>
  <c r="R67" i="44" s="1"/>
  <c r="S67" i="44" s="1"/>
  <c r="T67" i="44" s="1"/>
  <c r="U67" i="44" s="1"/>
  <c r="V67" i="44" s="1"/>
  <c r="W67" i="44" s="1"/>
  <c r="X67" i="44" s="1"/>
  <c r="Y67" i="44" s="1"/>
  <c r="Z67" i="44" s="1"/>
  <c r="AA67" i="44" s="1"/>
  <c r="AB67" i="44" s="1"/>
  <c r="AC67" i="44" s="1"/>
  <c r="AD67" i="44" s="1"/>
  <c r="AE67" i="44" s="1"/>
  <c r="L52" i="44"/>
  <c r="M52" i="44" s="1"/>
  <c r="N52" i="44" s="1"/>
  <c r="O52" i="44" s="1"/>
  <c r="P52" i="44" s="1"/>
  <c r="Q52" i="44" s="1"/>
  <c r="R52" i="44" s="1"/>
  <c r="S52" i="44" s="1"/>
  <c r="T52" i="44" s="1"/>
  <c r="U52" i="44" s="1"/>
  <c r="V52" i="44" s="1"/>
  <c r="W52" i="44" s="1"/>
  <c r="X52" i="44" s="1"/>
  <c r="Y52" i="44" s="1"/>
  <c r="Z52" i="44" s="1"/>
  <c r="AA52" i="44" s="1"/>
  <c r="AB52" i="44" s="1"/>
  <c r="AC52" i="44" s="1"/>
  <c r="AD52" i="44" s="1"/>
  <c r="AE52" i="44" s="1"/>
  <c r="L53" i="44"/>
  <c r="M53" i="44" s="1"/>
  <c r="N53" i="44" s="1"/>
  <c r="O53" i="44" s="1"/>
  <c r="P53" i="44" s="1"/>
  <c r="Q53" i="44" s="1"/>
  <c r="R53" i="44" s="1"/>
  <c r="S53" i="44" s="1"/>
  <c r="T53" i="44" s="1"/>
  <c r="U53" i="44" s="1"/>
  <c r="V53" i="44" s="1"/>
  <c r="W53" i="44" s="1"/>
  <c r="X53" i="44" s="1"/>
  <c r="Y53" i="44" s="1"/>
  <c r="Z53" i="44" s="1"/>
  <c r="AA53" i="44" s="1"/>
  <c r="AB53" i="44" s="1"/>
  <c r="AC53" i="44" s="1"/>
  <c r="AD53" i="44" s="1"/>
  <c r="AE53" i="44" s="1"/>
  <c r="L54" i="44"/>
  <c r="M54" i="44" s="1"/>
  <c r="N54" i="44" s="1"/>
  <c r="O54" i="44" s="1"/>
  <c r="P54" i="44" s="1"/>
  <c r="Q54" i="44" s="1"/>
  <c r="R54" i="44" s="1"/>
  <c r="S54" i="44" s="1"/>
  <c r="T54" i="44" s="1"/>
  <c r="U54" i="44" s="1"/>
  <c r="V54" i="44" s="1"/>
  <c r="W54" i="44" s="1"/>
  <c r="X54" i="44" s="1"/>
  <c r="Y54" i="44" s="1"/>
  <c r="Z54" i="44" s="1"/>
  <c r="AA54" i="44" s="1"/>
  <c r="AB54" i="44" s="1"/>
  <c r="AC54" i="44" s="1"/>
  <c r="AD54" i="44" s="1"/>
  <c r="AE54" i="44" s="1"/>
  <c r="L51" i="44"/>
  <c r="M51" i="44" s="1"/>
  <c r="N51" i="44" s="1"/>
  <c r="O51" i="44" s="1"/>
  <c r="P51" i="44" s="1"/>
  <c r="Q51" i="44" s="1"/>
  <c r="R51" i="44" s="1"/>
  <c r="S51" i="44" s="1"/>
  <c r="T51" i="44" s="1"/>
  <c r="U51" i="44" s="1"/>
  <c r="V51" i="44" s="1"/>
  <c r="W51" i="44" s="1"/>
  <c r="X51" i="44" s="1"/>
  <c r="Y51" i="44" s="1"/>
  <c r="Z51" i="44" s="1"/>
  <c r="AA51" i="44" s="1"/>
  <c r="AB51" i="44" s="1"/>
  <c r="AC51" i="44" s="1"/>
  <c r="AD51" i="44" s="1"/>
  <c r="AE51" i="44" s="1"/>
  <c r="M48" i="44"/>
  <c r="N48" i="44" s="1"/>
  <c r="O48" i="44" s="1"/>
  <c r="P48" i="44" s="1"/>
  <c r="Q48" i="44" s="1"/>
  <c r="R48" i="44" s="1"/>
  <c r="S48" i="44" s="1"/>
  <c r="T48" i="44" s="1"/>
  <c r="U48" i="44" s="1"/>
  <c r="V48" i="44" s="1"/>
  <c r="W48" i="44" s="1"/>
  <c r="X48" i="44" s="1"/>
  <c r="Y48" i="44" s="1"/>
  <c r="Z48" i="44" s="1"/>
  <c r="AA48" i="44" s="1"/>
  <c r="AB48" i="44" s="1"/>
  <c r="AC48" i="44" s="1"/>
  <c r="AD48" i="44" s="1"/>
  <c r="AE48" i="44" s="1"/>
  <c r="I45" i="44"/>
  <c r="J45" i="44" s="1"/>
  <c r="K45" i="44" s="1"/>
  <c r="L45" i="44" s="1"/>
  <c r="M45" i="44" s="1"/>
  <c r="N45" i="44" s="1"/>
  <c r="O45" i="44" s="1"/>
  <c r="P45" i="44" s="1"/>
  <c r="Q45" i="44" s="1"/>
  <c r="R45" i="44" s="1"/>
  <c r="S45" i="44" s="1"/>
  <c r="T45" i="44" s="1"/>
  <c r="U45" i="44" s="1"/>
  <c r="V45" i="44" s="1"/>
  <c r="W45" i="44" s="1"/>
  <c r="X45" i="44" s="1"/>
  <c r="Y45" i="44" s="1"/>
  <c r="Z45" i="44" s="1"/>
  <c r="AA45" i="44" s="1"/>
  <c r="AB45" i="44" s="1"/>
  <c r="AC45" i="44" s="1"/>
  <c r="AD45" i="44" s="1"/>
  <c r="AE45" i="44" s="1"/>
  <c r="I46" i="44"/>
  <c r="J46" i="44"/>
  <c r="K46" i="44" s="1"/>
  <c r="L46" i="44" s="1"/>
  <c r="M46" i="44" s="1"/>
  <c r="N46" i="44" s="1"/>
  <c r="O46" i="44" s="1"/>
  <c r="P46" i="44" s="1"/>
  <c r="Q46" i="44" s="1"/>
  <c r="R46" i="44" s="1"/>
  <c r="S46" i="44" s="1"/>
  <c r="T46" i="44" s="1"/>
  <c r="U46" i="44" s="1"/>
  <c r="V46" i="44" s="1"/>
  <c r="W46" i="44" s="1"/>
  <c r="X46" i="44" s="1"/>
  <c r="Y46" i="44" s="1"/>
  <c r="Z46" i="44" s="1"/>
  <c r="AA46" i="44" s="1"/>
  <c r="AB46" i="44" s="1"/>
  <c r="AC46" i="44" s="1"/>
  <c r="AD46" i="44" s="1"/>
  <c r="AE46" i="44" s="1"/>
  <c r="L38" i="44"/>
  <c r="M38" i="44" s="1"/>
  <c r="N38" i="44" s="1"/>
  <c r="O38" i="44" s="1"/>
  <c r="P38" i="44" s="1"/>
  <c r="Q38" i="44" s="1"/>
  <c r="R38" i="44" s="1"/>
  <c r="S38" i="44" s="1"/>
  <c r="T38" i="44" s="1"/>
  <c r="U38" i="44" s="1"/>
  <c r="V38" i="44" s="1"/>
  <c r="W38" i="44" s="1"/>
  <c r="X38" i="44" s="1"/>
  <c r="Y38" i="44" s="1"/>
  <c r="Z38" i="44" s="1"/>
  <c r="AA38" i="44" s="1"/>
  <c r="AB38" i="44" s="1"/>
  <c r="AC38" i="44" s="1"/>
  <c r="AD38" i="44" s="1"/>
  <c r="AE38" i="44" s="1"/>
  <c r="K28" i="44"/>
  <c r="K23" i="44"/>
  <c r="L23" i="44" s="1"/>
  <c r="M23" i="44" s="1"/>
  <c r="N23" i="44" s="1"/>
  <c r="O23" i="44" s="1"/>
  <c r="J24" i="44"/>
  <c r="K24" i="44" s="1"/>
  <c r="L24" i="44" s="1"/>
  <c r="M24" i="44" s="1"/>
  <c r="N24" i="44" s="1"/>
  <c r="O24" i="44" s="1"/>
  <c r="I153" i="46"/>
  <c r="J153" i="46" s="1"/>
  <c r="K153" i="46" s="1"/>
  <c r="L153" i="46" s="1"/>
  <c r="M153" i="46" s="1"/>
  <c r="N153" i="46" s="1"/>
  <c r="O153" i="46" s="1"/>
  <c r="P153" i="46" s="1"/>
  <c r="H103" i="46"/>
  <c r="H101" i="46"/>
  <c r="I101" i="46" s="1"/>
  <c r="H99" i="46"/>
  <c r="I134" i="46"/>
  <c r="J134" i="46" s="1"/>
  <c r="K134" i="46" s="1"/>
  <c r="M134" i="46" s="1"/>
  <c r="N134" i="46" s="1"/>
  <c r="O134" i="46" s="1"/>
  <c r="M135" i="46"/>
  <c r="O135" i="46" s="1"/>
  <c r="L137" i="46"/>
  <c r="M137" i="46" s="1"/>
  <c r="O137" i="46" s="1"/>
  <c r="Q137" i="46" s="1"/>
  <c r="R137" i="46" s="1"/>
  <c r="S137" i="46" s="1"/>
  <c r="T137" i="46" s="1"/>
  <c r="U137" i="46" s="1"/>
  <c r="V137" i="46" s="1"/>
  <c r="W137" i="46" s="1"/>
  <c r="X137" i="46" s="1"/>
  <c r="Y137" i="46" s="1"/>
  <c r="Z137" i="46" s="1"/>
  <c r="AA137" i="46" s="1"/>
  <c r="AB137" i="46" s="1"/>
  <c r="AC137" i="46" s="1"/>
  <c r="AD137" i="46" s="1"/>
  <c r="AE137" i="46" s="1"/>
  <c r="L136" i="46"/>
  <c r="M136" i="46" s="1"/>
  <c r="O136" i="46" s="1"/>
  <c r="Q136" i="46" s="1"/>
  <c r="R136" i="46" s="1"/>
  <c r="S136" i="46" s="1"/>
  <c r="T136" i="46" s="1"/>
  <c r="U136" i="46" s="1"/>
  <c r="V136" i="46" s="1"/>
  <c r="W136" i="46" s="1"/>
  <c r="X136" i="46" s="1"/>
  <c r="Y136" i="46" s="1"/>
  <c r="Z136" i="46" s="1"/>
  <c r="AA136" i="46" s="1"/>
  <c r="AB136" i="46" s="1"/>
  <c r="AC136" i="46" s="1"/>
  <c r="AD136" i="46" s="1"/>
  <c r="AE136" i="46" s="1"/>
  <c r="L133" i="46"/>
  <c r="M133" i="46" s="1"/>
  <c r="N133" i="46" s="1"/>
  <c r="O133" i="46" s="1"/>
  <c r="P133" i="46" s="1"/>
  <c r="Q133" i="46" s="1"/>
  <c r="R133" i="46" s="1"/>
  <c r="S133" i="46" s="1"/>
  <c r="T133" i="46" s="1"/>
  <c r="U133" i="46" s="1"/>
  <c r="V133" i="46" s="1"/>
  <c r="W133" i="46" s="1"/>
  <c r="X133" i="46" s="1"/>
  <c r="Y133" i="46" s="1"/>
  <c r="Z133" i="46" s="1"/>
  <c r="AA133" i="46" s="1"/>
  <c r="AB133" i="46" s="1"/>
  <c r="AC133" i="46" s="1"/>
  <c r="AD133" i="46" s="1"/>
  <c r="AE133" i="46" s="1"/>
  <c r="N119" i="46"/>
  <c r="O119" i="46" s="1"/>
  <c r="P119" i="46" s="1"/>
  <c r="Q119" i="46" s="1"/>
  <c r="R119" i="46" s="1"/>
  <c r="S119" i="46" s="1"/>
  <c r="T119" i="46" s="1"/>
  <c r="U119" i="46" s="1"/>
  <c r="V119" i="46" s="1"/>
  <c r="W119" i="46" s="1"/>
  <c r="X119" i="46" s="1"/>
  <c r="Y119" i="46" s="1"/>
  <c r="Z119" i="46" s="1"/>
  <c r="AA119" i="46" s="1"/>
  <c r="AB119" i="46" s="1"/>
  <c r="AC119" i="46" s="1"/>
  <c r="AD119" i="46" s="1"/>
  <c r="AE119" i="46" s="1"/>
  <c r="N120" i="46"/>
  <c r="O120" i="46" s="1"/>
  <c r="P120" i="46" s="1"/>
  <c r="Q120" i="46" s="1"/>
  <c r="R120" i="46" s="1"/>
  <c r="S120" i="46" s="1"/>
  <c r="T120" i="46" s="1"/>
  <c r="U120" i="46" s="1"/>
  <c r="V120" i="46" s="1"/>
  <c r="W120" i="46" s="1"/>
  <c r="X120" i="46" s="1"/>
  <c r="Y120" i="46" s="1"/>
  <c r="Z120" i="46" s="1"/>
  <c r="AA120" i="46" s="1"/>
  <c r="AB120" i="46" s="1"/>
  <c r="AC120" i="46" s="1"/>
  <c r="AD120" i="46" s="1"/>
  <c r="AE120" i="46" s="1"/>
  <c r="O121" i="46"/>
  <c r="Q121" i="46" s="1"/>
  <c r="R121" i="46" s="1"/>
  <c r="S121" i="46" s="1"/>
  <c r="T121" i="46" s="1"/>
  <c r="U121" i="46" s="1"/>
  <c r="V121" i="46" s="1"/>
  <c r="W121" i="46" s="1"/>
  <c r="X121" i="46" s="1"/>
  <c r="Y121" i="46" s="1"/>
  <c r="Z121" i="46" s="1"/>
  <c r="AA121" i="46" s="1"/>
  <c r="AB121" i="46" s="1"/>
  <c r="AC121" i="46" s="1"/>
  <c r="AD121" i="46" s="1"/>
  <c r="AE121" i="46" s="1"/>
  <c r="L114" i="46"/>
  <c r="M114" i="46" s="1"/>
  <c r="N114" i="46" s="1"/>
  <c r="L115" i="46"/>
  <c r="M115" i="46" s="1"/>
  <c r="N115" i="46" s="1"/>
  <c r="L108" i="46"/>
  <c r="M108" i="46" s="1"/>
  <c r="N108" i="46" s="1"/>
  <c r="O108" i="46" s="1"/>
  <c r="P108" i="46" s="1"/>
  <c r="L109" i="46"/>
  <c r="M109" i="46" s="1"/>
  <c r="N109" i="46" s="1"/>
  <c r="O109" i="46" s="1"/>
  <c r="Q109" i="46" s="1"/>
  <c r="R109" i="46" s="1"/>
  <c r="S109" i="46" s="1"/>
  <c r="T109" i="46" s="1"/>
  <c r="U109" i="46" s="1"/>
  <c r="V109" i="46" s="1"/>
  <c r="W109" i="46" s="1"/>
  <c r="X109" i="46" s="1"/>
  <c r="Y109" i="46" s="1"/>
  <c r="Z109" i="46" s="1"/>
  <c r="AA109" i="46" s="1"/>
  <c r="AB109" i="46" s="1"/>
  <c r="AC109" i="46" s="1"/>
  <c r="AD109" i="46" s="1"/>
  <c r="AE109" i="46" s="1"/>
  <c r="I91" i="46"/>
  <c r="M92" i="46"/>
  <c r="N92" i="46" s="1"/>
  <c r="O92" i="46" s="1"/>
  <c r="M93" i="46"/>
  <c r="N93" i="46" s="1"/>
  <c r="O93" i="46" s="1"/>
  <c r="H90" i="46"/>
  <c r="H89" i="46"/>
  <c r="H75" i="46"/>
  <c r="H84" i="46"/>
  <c r="I84" i="46" s="1"/>
  <c r="H81" i="46"/>
  <c r="I81" i="46" s="1"/>
  <c r="J81" i="46" s="1"/>
  <c r="I74" i="46"/>
  <c r="J74" i="46" s="1"/>
  <c r="K74" i="46" s="1"/>
  <c r="L74" i="46" s="1"/>
  <c r="M74" i="46" s="1"/>
  <c r="N74" i="46" s="1"/>
  <c r="I73" i="46"/>
  <c r="J73" i="46" s="1"/>
  <c r="K73" i="46" s="1"/>
  <c r="L73" i="46" s="1"/>
  <c r="M73" i="46" s="1"/>
  <c r="N73" i="46" s="1"/>
  <c r="H66" i="46"/>
  <c r="I66" i="46" s="1"/>
  <c r="J66" i="46" s="1"/>
  <c r="I61" i="46"/>
  <c r="J61" i="46" s="1"/>
  <c r="K61" i="46" s="1"/>
  <c r="L61" i="46" s="1"/>
  <c r="M61" i="46" s="1"/>
  <c r="N61" i="46" s="1"/>
  <c r="O61" i="46" s="1"/>
  <c r="P61" i="46" s="1"/>
  <c r="Q61" i="46" s="1"/>
  <c r="R61" i="46" s="1"/>
  <c r="S61" i="46" s="1"/>
  <c r="T61" i="46" s="1"/>
  <c r="U61" i="46" s="1"/>
  <c r="V61" i="46" s="1"/>
  <c r="W61" i="46" s="1"/>
  <c r="X61" i="46" s="1"/>
  <c r="Y61" i="46" s="1"/>
  <c r="Z61" i="46" s="1"/>
  <c r="AA61" i="46" s="1"/>
  <c r="AB61" i="46" s="1"/>
  <c r="AC61" i="46" s="1"/>
  <c r="AD61" i="46" s="1"/>
  <c r="AE61" i="46" s="1"/>
  <c r="I62" i="46"/>
  <c r="J62" i="46" s="1"/>
  <c r="K62" i="46" s="1"/>
  <c r="L62" i="46" s="1"/>
  <c r="M62" i="46" s="1"/>
  <c r="N62" i="46" s="1"/>
  <c r="O62" i="46" s="1"/>
  <c r="P62" i="46" s="1"/>
  <c r="Q62" i="46" s="1"/>
  <c r="R62" i="46" s="1"/>
  <c r="S62" i="46" s="1"/>
  <c r="T62" i="46" s="1"/>
  <c r="U62" i="46" s="1"/>
  <c r="V62" i="46" s="1"/>
  <c r="W62" i="46" s="1"/>
  <c r="X62" i="46" s="1"/>
  <c r="Y62" i="46" s="1"/>
  <c r="Z62" i="46" s="1"/>
  <c r="AA62" i="46" s="1"/>
  <c r="AB62" i="46" s="1"/>
  <c r="AC62" i="46" s="1"/>
  <c r="AD62" i="46" s="1"/>
  <c r="AE62" i="46" s="1"/>
  <c r="H60" i="46"/>
  <c r="I60" i="46" s="1"/>
  <c r="J60" i="46" s="1"/>
  <c r="K60" i="46" s="1"/>
  <c r="L60" i="46" s="1"/>
  <c r="M60" i="46" s="1"/>
  <c r="N60" i="46" s="1"/>
  <c r="O60" i="46" s="1"/>
  <c r="P60" i="46" s="1"/>
  <c r="H44" i="46"/>
  <c r="I33" i="44"/>
  <c r="J33" i="44" s="1"/>
  <c r="K33" i="44" s="1"/>
  <c r="L33" i="44" s="1"/>
  <c r="M33" i="44" s="1"/>
  <c r="N33" i="44" s="1"/>
  <c r="O33" i="44" s="1"/>
  <c r="P33" i="44" s="1"/>
  <c r="Q33" i="44" s="1"/>
  <c r="R33" i="44" s="1"/>
  <c r="S33" i="44" s="1"/>
  <c r="T33" i="44" s="1"/>
  <c r="AE126" i="47" l="1"/>
  <c r="AE167" i="47" s="1"/>
  <c r="AD167" i="47"/>
  <c r="J44" i="48"/>
  <c r="K44" i="48" s="1"/>
  <c r="L44" i="48" s="1"/>
  <c r="M44" i="48" s="1"/>
  <c r="N44" i="48" s="1"/>
  <c r="O44" i="48" s="1"/>
  <c r="P44" i="48" s="1"/>
  <c r="Q44" i="48" s="1"/>
  <c r="R44" i="48" s="1"/>
  <c r="S44" i="48" s="1"/>
  <c r="T44" i="48" s="1"/>
  <c r="U44" i="48" s="1"/>
  <c r="V44" i="48" s="1"/>
  <c r="W44" i="48" s="1"/>
  <c r="X44" i="48" s="1"/>
  <c r="U87" i="48"/>
  <c r="J39" i="48"/>
  <c r="K39" i="48" s="1"/>
  <c r="L39" i="48" s="1"/>
  <c r="M39" i="48" s="1"/>
  <c r="N39" i="48" s="1"/>
  <c r="O39" i="48" s="1"/>
  <c r="P39" i="48" s="1"/>
  <c r="Q39" i="48" s="1"/>
  <c r="T57" i="48"/>
  <c r="T48" i="30" s="1"/>
  <c r="U58" i="48"/>
  <c r="Y150" i="48"/>
  <c r="Z150" i="48" s="1"/>
  <c r="AA150" i="48" s="1"/>
  <c r="X150" i="48"/>
  <c r="V132" i="43"/>
  <c r="U130" i="43"/>
  <c r="U130" i="30" s="1"/>
  <c r="V98" i="43"/>
  <c r="V65" i="43"/>
  <c r="U64" i="43"/>
  <c r="U56" i="30" s="1"/>
  <c r="X57" i="45"/>
  <c r="X51" i="30" s="1"/>
  <c r="Y58" i="45"/>
  <c r="X117" i="45"/>
  <c r="X116" i="30" s="1"/>
  <c r="Y118" i="45"/>
  <c r="X130" i="45"/>
  <c r="X134" i="30" s="1"/>
  <c r="Y131" i="45"/>
  <c r="Y171" i="45"/>
  <c r="X170" i="45"/>
  <c r="X180" i="30" s="1"/>
  <c r="Q60" i="46"/>
  <c r="P59" i="46"/>
  <c r="P61" i="30" s="1"/>
  <c r="P152" i="46"/>
  <c r="P181" i="30" s="1"/>
  <c r="Q153" i="46"/>
  <c r="U33" i="44"/>
  <c r="T162" i="44"/>
  <c r="U109" i="44"/>
  <c r="U58" i="44"/>
  <c r="T57" i="44"/>
  <c r="T50" i="30" s="1"/>
  <c r="U80" i="44"/>
  <c r="T79" i="44"/>
  <c r="T77" i="30" s="1"/>
  <c r="Q134" i="46"/>
  <c r="P132" i="46"/>
  <c r="U124" i="44"/>
  <c r="U131" i="44"/>
  <c r="U171" i="48"/>
  <c r="T170" i="48"/>
  <c r="T177" i="30" s="1"/>
  <c r="Y45" i="48"/>
  <c r="U147" i="43"/>
  <c r="U149" i="30" s="1"/>
  <c r="V151" i="43"/>
  <c r="P148" i="46"/>
  <c r="Q108" i="46"/>
  <c r="I79" i="45"/>
  <c r="O73" i="46"/>
  <c r="P73" i="46" s="1"/>
  <c r="Q73" i="46" s="1"/>
  <c r="R73" i="46" s="1"/>
  <c r="S73" i="46" s="1"/>
  <c r="T73" i="46" s="1"/>
  <c r="U73" i="46" s="1"/>
  <c r="V73" i="46" s="1"/>
  <c r="W73" i="46" s="1"/>
  <c r="X73" i="46" s="1"/>
  <c r="Y73" i="46" s="1"/>
  <c r="Z73" i="46" s="1"/>
  <c r="AA73" i="46" s="1"/>
  <c r="AB73" i="46" s="1"/>
  <c r="AC73" i="46" s="1"/>
  <c r="AD73" i="46" s="1"/>
  <c r="AE73" i="46" s="1"/>
  <c r="O74" i="46"/>
  <c r="P74" i="46" s="1"/>
  <c r="Q74" i="46" s="1"/>
  <c r="R74" i="46" s="1"/>
  <c r="S74" i="46" s="1"/>
  <c r="T74" i="46" s="1"/>
  <c r="U74" i="46" s="1"/>
  <c r="V74" i="46" s="1"/>
  <c r="W74" i="46" s="1"/>
  <c r="X74" i="46" s="1"/>
  <c r="Y74" i="46" s="1"/>
  <c r="Z74" i="46" s="1"/>
  <c r="AA74" i="46" s="1"/>
  <c r="AB74" i="46" s="1"/>
  <c r="AC74" i="46" s="1"/>
  <c r="AD74" i="46" s="1"/>
  <c r="AE74" i="46" s="1"/>
  <c r="S166" i="48"/>
  <c r="M150" i="48"/>
  <c r="N150" i="48" s="1"/>
  <c r="O150" i="48" s="1"/>
  <c r="M143" i="48"/>
  <c r="M133" i="48"/>
  <c r="N133" i="48" s="1"/>
  <c r="O133" i="48" s="1"/>
  <c r="P127" i="48"/>
  <c r="Q127" i="48" s="1"/>
  <c r="R127" i="48" s="1"/>
  <c r="M124" i="48"/>
  <c r="N124" i="48" s="1"/>
  <c r="O124" i="48" s="1"/>
  <c r="P124" i="48" s="1"/>
  <c r="Q124" i="48" s="1"/>
  <c r="R124" i="48" s="1"/>
  <c r="S124" i="48" s="1"/>
  <c r="T124" i="48" s="1"/>
  <c r="S133" i="48"/>
  <c r="T133" i="48" s="1"/>
  <c r="U133" i="48" s="1"/>
  <c r="V133" i="48" s="1"/>
  <c r="W133" i="48" s="1"/>
  <c r="X133" i="48" s="1"/>
  <c r="Y133" i="48" s="1"/>
  <c r="Z133" i="48" s="1"/>
  <c r="AA133" i="48" s="1"/>
  <c r="AB133" i="48" s="1"/>
  <c r="AC133" i="48" s="1"/>
  <c r="AD133" i="48" s="1"/>
  <c r="AE133" i="48" s="1"/>
  <c r="Q131" i="48"/>
  <c r="R131" i="48" s="1"/>
  <c r="S131" i="48" s="1"/>
  <c r="L119" i="48"/>
  <c r="M119" i="48" s="1"/>
  <c r="N119" i="48" s="1"/>
  <c r="O119" i="48" s="1"/>
  <c r="P119" i="48" s="1"/>
  <c r="Q119" i="48" s="1"/>
  <c r="R119" i="48" s="1"/>
  <c r="S119" i="48" s="1"/>
  <c r="T119" i="48" s="1"/>
  <c r="Q120" i="48"/>
  <c r="R120" i="48" s="1"/>
  <c r="S120" i="48" s="1"/>
  <c r="M91" i="48"/>
  <c r="I91" i="48"/>
  <c r="I67" i="48"/>
  <c r="Y44" i="48" l="1"/>
  <c r="Z44" i="48" s="1"/>
  <c r="AA44" i="48" s="1"/>
  <c r="AB44" i="48" s="1"/>
  <c r="AC44" i="48" s="1"/>
  <c r="AD44" i="48" s="1"/>
  <c r="AE44" i="48" s="1"/>
  <c r="X42" i="48"/>
  <c r="X39" i="30" s="1"/>
  <c r="T165" i="48"/>
  <c r="U119" i="48"/>
  <c r="U124" i="48"/>
  <c r="T123" i="48"/>
  <c r="T122" i="30" s="1"/>
  <c r="V58" i="48"/>
  <c r="U57" i="48"/>
  <c r="U48" i="30" s="1"/>
  <c r="AB150" i="48"/>
  <c r="AC150" i="48" s="1"/>
  <c r="AD150" i="48" s="1"/>
  <c r="AE150" i="48" s="1"/>
  <c r="V87" i="48"/>
  <c r="V64" i="43"/>
  <c r="V56" i="30" s="1"/>
  <c r="W65" i="43"/>
  <c r="W98" i="43"/>
  <c r="W132" i="43"/>
  <c r="V130" i="43"/>
  <c r="V130" i="30" s="1"/>
  <c r="Z171" i="45"/>
  <c r="Y170" i="45"/>
  <c r="Y180" i="30" s="1"/>
  <c r="Z131" i="45"/>
  <c r="Y130" i="45"/>
  <c r="Y134" i="30" s="1"/>
  <c r="Z118" i="45"/>
  <c r="Y117" i="45"/>
  <c r="Y116" i="30" s="1"/>
  <c r="Z58" i="45"/>
  <c r="Y57" i="45"/>
  <c r="Y51" i="30" s="1"/>
  <c r="R60" i="46"/>
  <c r="Q59" i="46"/>
  <c r="Q61" i="30" s="1"/>
  <c r="R153" i="46"/>
  <c r="Q152" i="46"/>
  <c r="Q181" i="30" s="1"/>
  <c r="U162" i="44"/>
  <c r="V109" i="44"/>
  <c r="V80" i="44"/>
  <c r="U79" i="44"/>
  <c r="U77" i="30" s="1"/>
  <c r="V58" i="44"/>
  <c r="U57" i="44"/>
  <c r="U50" i="30" s="1"/>
  <c r="V33" i="44"/>
  <c r="P141" i="46"/>
  <c r="Q141" i="46" s="1"/>
  <c r="R141" i="46" s="1"/>
  <c r="S141" i="46" s="1"/>
  <c r="P154" i="30"/>
  <c r="R134" i="46"/>
  <c r="Q132" i="46"/>
  <c r="Q154" i="30" s="1"/>
  <c r="V124" i="44"/>
  <c r="V131" i="44"/>
  <c r="V171" i="48"/>
  <c r="U170" i="48"/>
  <c r="U177" i="30" s="1"/>
  <c r="Z45" i="48"/>
  <c r="Y42" i="48"/>
  <c r="Y39" i="30" s="1"/>
  <c r="R39" i="48"/>
  <c r="S39" i="48" s="1"/>
  <c r="T39" i="48" s="1"/>
  <c r="U39" i="48" s="1"/>
  <c r="V39" i="48" s="1"/>
  <c r="W39" i="48" s="1"/>
  <c r="X39" i="48" s="1"/>
  <c r="Y39" i="48" s="1"/>
  <c r="Z39" i="48" s="1"/>
  <c r="AA39" i="48" s="1"/>
  <c r="AB39" i="48" s="1"/>
  <c r="AC39" i="48" s="1"/>
  <c r="AD39" i="48" s="1"/>
  <c r="AE39" i="48" s="1"/>
  <c r="W151" i="43"/>
  <c r="V147" i="43"/>
  <c r="V149" i="30" s="1"/>
  <c r="Q148" i="46"/>
  <c r="R108" i="46"/>
  <c r="P166" i="45"/>
  <c r="T166" i="45"/>
  <c r="P167" i="45"/>
  <c r="T167" i="45"/>
  <c r="Q67" i="45"/>
  <c r="R67" i="45" s="1"/>
  <c r="S67" i="45" s="1"/>
  <c r="T67" i="45" s="1"/>
  <c r="U67" i="45" s="1"/>
  <c r="V67" i="45" s="1"/>
  <c r="W67" i="45" s="1"/>
  <c r="X67" i="45" s="1"/>
  <c r="Y67" i="45" s="1"/>
  <c r="Z67" i="45" s="1"/>
  <c r="AA67" i="45" s="1"/>
  <c r="AB67" i="45" s="1"/>
  <c r="AC67" i="45" s="1"/>
  <c r="AD67" i="45" s="1"/>
  <c r="AE67" i="45" s="1"/>
  <c r="G64" i="45"/>
  <c r="H35" i="45"/>
  <c r="I35" i="45" s="1"/>
  <c r="J35" i="45" s="1"/>
  <c r="K35" i="45" s="1"/>
  <c r="L35" i="45" s="1"/>
  <c r="I94" i="47"/>
  <c r="J94" i="47" s="1"/>
  <c r="K94" i="47" s="1"/>
  <c r="L94" i="47" s="1"/>
  <c r="M94" i="47" s="1"/>
  <c r="N94" i="47" s="1"/>
  <c r="O94" i="47" s="1"/>
  <c r="P94" i="47" s="1"/>
  <c r="Q94" i="47" s="1"/>
  <c r="R94" i="47" s="1"/>
  <c r="M90" i="47"/>
  <c r="N90" i="47" s="1"/>
  <c r="O90" i="47" s="1"/>
  <c r="P90" i="47" s="1"/>
  <c r="Q90" i="47" s="1"/>
  <c r="R90" i="47" s="1"/>
  <c r="M91" i="47"/>
  <c r="N91" i="47" s="1"/>
  <c r="O91" i="47" s="1"/>
  <c r="P91" i="47" s="1"/>
  <c r="Q91" i="47" s="1"/>
  <c r="R91" i="47" s="1"/>
  <c r="M92" i="47"/>
  <c r="N92" i="47" s="1"/>
  <c r="O92" i="47" s="1"/>
  <c r="P92" i="47" s="1"/>
  <c r="Q92" i="47" s="1"/>
  <c r="R92" i="47" s="1"/>
  <c r="M46" i="47"/>
  <c r="N46" i="47" s="1"/>
  <c r="O46" i="47" s="1"/>
  <c r="P46" i="47" s="1"/>
  <c r="Q46" i="47" s="1"/>
  <c r="R46" i="47" s="1"/>
  <c r="S46" i="47" s="1"/>
  <c r="T46" i="47" s="1"/>
  <c r="U46" i="47" s="1"/>
  <c r="V46" i="47" s="1"/>
  <c r="W46" i="47" s="1"/>
  <c r="X46" i="47" s="1"/>
  <c r="Y46" i="47" s="1"/>
  <c r="Z46" i="47" s="1"/>
  <c r="AA46" i="47" s="1"/>
  <c r="AB46" i="47" s="1"/>
  <c r="AC46" i="47" s="1"/>
  <c r="AD46" i="47" s="1"/>
  <c r="AE46" i="47" s="1"/>
  <c r="M45" i="47"/>
  <c r="N45" i="47" s="1"/>
  <c r="O45" i="47" s="1"/>
  <c r="P45" i="47" s="1"/>
  <c r="Q45" i="47" s="1"/>
  <c r="R45" i="47" s="1"/>
  <c r="S45" i="47" s="1"/>
  <c r="T45" i="47" s="1"/>
  <c r="U45" i="47" s="1"/>
  <c r="V45" i="47" s="1"/>
  <c r="W45" i="47" s="1"/>
  <c r="X45" i="47" s="1"/>
  <c r="Y45" i="47" s="1"/>
  <c r="Z45" i="47" s="1"/>
  <c r="AA45" i="47" s="1"/>
  <c r="AB45" i="47" s="1"/>
  <c r="AC45" i="47" s="1"/>
  <c r="AD45" i="47" s="1"/>
  <c r="AE45" i="47" s="1"/>
  <c r="K108" i="44"/>
  <c r="O114" i="44"/>
  <c r="M112" i="44"/>
  <c r="N112" i="44" s="1"/>
  <c r="L74" i="44"/>
  <c r="M74" i="44" s="1"/>
  <c r="N74" i="44" s="1"/>
  <c r="O74" i="44" s="1"/>
  <c r="P74" i="44" s="1"/>
  <c r="Q74" i="44" s="1"/>
  <c r="R74" i="44" s="1"/>
  <c r="S74" i="44" s="1"/>
  <c r="T74" i="44" s="1"/>
  <c r="U74" i="44" s="1"/>
  <c r="V74" i="44" s="1"/>
  <c r="W74" i="44" s="1"/>
  <c r="X74" i="44" s="1"/>
  <c r="Y74" i="44" s="1"/>
  <c r="Z74" i="44" s="1"/>
  <c r="AA74" i="44" s="1"/>
  <c r="AB74" i="44" s="1"/>
  <c r="AC74" i="44" s="1"/>
  <c r="AD74" i="44" s="1"/>
  <c r="AE74" i="44" s="1"/>
  <c r="H47" i="44"/>
  <c r="I47" i="44" s="1"/>
  <c r="J47" i="44" s="1"/>
  <c r="K47" i="44" s="1"/>
  <c r="L47" i="44" s="1"/>
  <c r="M47" i="44" s="1"/>
  <c r="N47" i="44" s="1"/>
  <c r="O47" i="44" s="1"/>
  <c r="P47" i="44" s="1"/>
  <c r="Q47" i="44" s="1"/>
  <c r="R47" i="44" s="1"/>
  <c r="S47" i="44" s="1"/>
  <c r="T47" i="44" s="1"/>
  <c r="U47" i="44" s="1"/>
  <c r="V47" i="44" s="1"/>
  <c r="W47" i="44" s="1"/>
  <c r="X47" i="44" s="1"/>
  <c r="Y47" i="44" s="1"/>
  <c r="Z47" i="44" s="1"/>
  <c r="AA47" i="44" s="1"/>
  <c r="AB47" i="44" s="1"/>
  <c r="AC47" i="44" s="1"/>
  <c r="AD47" i="44" s="1"/>
  <c r="AE47" i="44" s="1"/>
  <c r="I44" i="44"/>
  <c r="I34" i="44"/>
  <c r="J34" i="44" s="1"/>
  <c r="K34" i="44" s="1"/>
  <c r="L34" i="44" s="1"/>
  <c r="M34" i="44" s="1"/>
  <c r="N34" i="44" s="1"/>
  <c r="O34" i="44" s="1"/>
  <c r="P34" i="44" s="1"/>
  <c r="Q34" i="44" s="1"/>
  <c r="R34" i="44" s="1"/>
  <c r="S34" i="44" s="1"/>
  <c r="T34" i="44" s="1"/>
  <c r="I35" i="44"/>
  <c r="J35" i="44" s="1"/>
  <c r="K35" i="44" s="1"/>
  <c r="L35" i="44" s="1"/>
  <c r="M35" i="44" s="1"/>
  <c r="N35" i="44" s="1"/>
  <c r="O35" i="44" s="1"/>
  <c r="P35" i="44" s="1"/>
  <c r="Q35" i="44" s="1"/>
  <c r="R35" i="44" s="1"/>
  <c r="S35" i="44" s="1"/>
  <c r="T35" i="44" s="1"/>
  <c r="U35" i="44" s="1"/>
  <c r="V35" i="44" s="1"/>
  <c r="W35" i="44" s="1"/>
  <c r="X35" i="44" s="1"/>
  <c r="Y35" i="44" s="1"/>
  <c r="Z35" i="44" s="1"/>
  <c r="AA35" i="44" s="1"/>
  <c r="AB35" i="44" s="1"/>
  <c r="AC35" i="44" s="1"/>
  <c r="AD35" i="44" s="1"/>
  <c r="AE35" i="44" s="1"/>
  <c r="I36" i="44"/>
  <c r="J36" i="44" s="1"/>
  <c r="K36" i="44" s="1"/>
  <c r="L36" i="44" s="1"/>
  <c r="M36" i="44" s="1"/>
  <c r="N36" i="44" s="1"/>
  <c r="O36" i="44" s="1"/>
  <c r="P36" i="44" s="1"/>
  <c r="Q36" i="44" s="1"/>
  <c r="R36" i="44" s="1"/>
  <c r="S36" i="44" s="1"/>
  <c r="T36" i="44" s="1"/>
  <c r="U36" i="44" s="1"/>
  <c r="V36" i="44" s="1"/>
  <c r="W36" i="44" s="1"/>
  <c r="X36" i="44" s="1"/>
  <c r="Y36" i="44" s="1"/>
  <c r="Z36" i="44" s="1"/>
  <c r="AA36" i="44" s="1"/>
  <c r="AB36" i="44" s="1"/>
  <c r="AC36" i="44" s="1"/>
  <c r="AD36" i="44" s="1"/>
  <c r="AE36" i="44" s="1"/>
  <c r="I37" i="44"/>
  <c r="J37" i="44" s="1"/>
  <c r="K37" i="44" s="1"/>
  <c r="L37" i="44" s="1"/>
  <c r="M37" i="44" s="1"/>
  <c r="N37" i="44" s="1"/>
  <c r="O37" i="44" s="1"/>
  <c r="P37" i="44" s="1"/>
  <c r="Q37" i="44" s="1"/>
  <c r="R37" i="44" s="1"/>
  <c r="S37" i="44" s="1"/>
  <c r="T37" i="44" s="1"/>
  <c r="U37" i="44" s="1"/>
  <c r="V37" i="44" s="1"/>
  <c r="W37" i="44" s="1"/>
  <c r="X37" i="44" s="1"/>
  <c r="Y37" i="44" s="1"/>
  <c r="Z37" i="44" s="1"/>
  <c r="AA37" i="44" s="1"/>
  <c r="AB37" i="44" s="1"/>
  <c r="AC37" i="44" s="1"/>
  <c r="AD37" i="44" s="1"/>
  <c r="AE37" i="44" s="1"/>
  <c r="H168" i="47"/>
  <c r="M153" i="47"/>
  <c r="N153" i="47" s="1"/>
  <c r="O153" i="47" s="1"/>
  <c r="K152" i="47"/>
  <c r="I150" i="47"/>
  <c r="J150" i="47" s="1"/>
  <c r="K150" i="47" s="1"/>
  <c r="I134" i="47"/>
  <c r="J134" i="47" s="1"/>
  <c r="K134" i="47" s="1"/>
  <c r="I135" i="47"/>
  <c r="J135" i="47" s="1"/>
  <c r="K135" i="47" s="1"/>
  <c r="M38" i="47"/>
  <c r="N38" i="47" s="1"/>
  <c r="O38" i="47" s="1"/>
  <c r="P38" i="47" s="1"/>
  <c r="Q38" i="47" s="1"/>
  <c r="R38" i="47" s="1"/>
  <c r="S38" i="47" s="1"/>
  <c r="T38" i="47" s="1"/>
  <c r="U38" i="47" s="1"/>
  <c r="V38" i="47" s="1"/>
  <c r="W38" i="47" s="1"/>
  <c r="X38" i="47" s="1"/>
  <c r="Y38" i="47" s="1"/>
  <c r="Z38" i="47" s="1"/>
  <c r="AA38" i="47" s="1"/>
  <c r="AB38" i="47" s="1"/>
  <c r="AC38" i="47" s="1"/>
  <c r="AD38" i="47" s="1"/>
  <c r="AE38" i="47" s="1"/>
  <c r="M39" i="47"/>
  <c r="N39" i="47" s="1"/>
  <c r="O39" i="47" s="1"/>
  <c r="P39" i="47" s="1"/>
  <c r="Q39" i="47" s="1"/>
  <c r="R39" i="47" s="1"/>
  <c r="S39" i="47" s="1"/>
  <c r="T39" i="47" s="1"/>
  <c r="U39" i="47" s="1"/>
  <c r="V39" i="47" s="1"/>
  <c r="W39" i="47" s="1"/>
  <c r="X39" i="47" s="1"/>
  <c r="Y39" i="47" s="1"/>
  <c r="Z39" i="47" s="1"/>
  <c r="AA39" i="47" s="1"/>
  <c r="AB39" i="47" s="1"/>
  <c r="AC39" i="47" s="1"/>
  <c r="AD39" i="47" s="1"/>
  <c r="AE39" i="47" s="1"/>
  <c r="I34" i="47"/>
  <c r="J34" i="47" s="1"/>
  <c r="K34" i="47" s="1"/>
  <c r="L34" i="47" s="1"/>
  <c r="M34" i="47" s="1"/>
  <c r="N34" i="47" s="1"/>
  <c r="O34" i="47" s="1"/>
  <c r="P34" i="47" s="1"/>
  <c r="Q34" i="47" s="1"/>
  <c r="R34" i="47" s="1"/>
  <c r="S34" i="47" s="1"/>
  <c r="T34" i="47" s="1"/>
  <c r="U34" i="47" s="1"/>
  <c r="V34" i="47" s="1"/>
  <c r="W34" i="47" s="1"/>
  <c r="X34" i="47" s="1"/>
  <c r="Y34" i="47" s="1"/>
  <c r="Z34" i="47" s="1"/>
  <c r="AA34" i="47" s="1"/>
  <c r="AB34" i="47" s="1"/>
  <c r="AC34" i="47" s="1"/>
  <c r="AD34" i="47" s="1"/>
  <c r="AE34" i="47" s="1"/>
  <c r="I35" i="47"/>
  <c r="J35" i="47" s="1"/>
  <c r="K35" i="47" s="1"/>
  <c r="L35" i="47" s="1"/>
  <c r="M35" i="47" s="1"/>
  <c r="N35" i="47" s="1"/>
  <c r="O35" i="47" s="1"/>
  <c r="P35" i="47" s="1"/>
  <c r="Q35" i="47" s="1"/>
  <c r="R35" i="47" s="1"/>
  <c r="S35" i="47" s="1"/>
  <c r="T35" i="47" s="1"/>
  <c r="U35" i="47" s="1"/>
  <c r="V35" i="47" s="1"/>
  <c r="W35" i="47" s="1"/>
  <c r="X35" i="47" s="1"/>
  <c r="Y35" i="47" s="1"/>
  <c r="Z35" i="47" s="1"/>
  <c r="AA35" i="47" s="1"/>
  <c r="AB35" i="47" s="1"/>
  <c r="AC35" i="47" s="1"/>
  <c r="AD35" i="47" s="1"/>
  <c r="AE35" i="47" s="1"/>
  <c r="I36" i="47"/>
  <c r="J36" i="47" s="1"/>
  <c r="K36" i="47" s="1"/>
  <c r="L36" i="47" s="1"/>
  <c r="M36" i="47" s="1"/>
  <c r="N36" i="47" s="1"/>
  <c r="O36" i="47" s="1"/>
  <c r="P36" i="47" s="1"/>
  <c r="Q36" i="47" s="1"/>
  <c r="R36" i="47" s="1"/>
  <c r="S36" i="47" s="1"/>
  <c r="T36" i="47" s="1"/>
  <c r="U36" i="47" s="1"/>
  <c r="V36" i="47" s="1"/>
  <c r="W36" i="47" s="1"/>
  <c r="X36" i="47" s="1"/>
  <c r="Y36" i="47" s="1"/>
  <c r="Z36" i="47" s="1"/>
  <c r="AA36" i="47" s="1"/>
  <c r="AB36" i="47" s="1"/>
  <c r="AC36" i="47" s="1"/>
  <c r="AD36" i="47" s="1"/>
  <c r="AE36" i="47" s="1"/>
  <c r="I37" i="47"/>
  <c r="J37" i="47" s="1"/>
  <c r="K37" i="47" s="1"/>
  <c r="L37" i="47" s="1"/>
  <c r="M37" i="47" s="1"/>
  <c r="N37" i="47" s="1"/>
  <c r="O37" i="47" s="1"/>
  <c r="P37" i="47" s="1"/>
  <c r="Q37" i="47" s="1"/>
  <c r="R37" i="47" s="1"/>
  <c r="S37" i="47" s="1"/>
  <c r="T37" i="47" s="1"/>
  <c r="U37" i="47" s="1"/>
  <c r="V37" i="47" s="1"/>
  <c r="W37" i="47" s="1"/>
  <c r="X37" i="47" s="1"/>
  <c r="Y37" i="47" s="1"/>
  <c r="Z37" i="47" s="1"/>
  <c r="AA37" i="47" s="1"/>
  <c r="AB37" i="47" s="1"/>
  <c r="AC37" i="47" s="1"/>
  <c r="AD37" i="47" s="1"/>
  <c r="AE37" i="47" s="1"/>
  <c r="I38" i="47"/>
  <c r="M47" i="47"/>
  <c r="N47" i="47" s="1"/>
  <c r="O47" i="47" s="1"/>
  <c r="P47" i="47" s="1"/>
  <c r="Q47" i="47" s="1"/>
  <c r="R47" i="47" s="1"/>
  <c r="S47" i="47" s="1"/>
  <c r="T47" i="47" s="1"/>
  <c r="U47" i="47" s="1"/>
  <c r="V47" i="47" s="1"/>
  <c r="W47" i="47" s="1"/>
  <c r="X47" i="47" s="1"/>
  <c r="Y47" i="47" s="1"/>
  <c r="Z47" i="47" s="1"/>
  <c r="AA47" i="47" s="1"/>
  <c r="AB47" i="47" s="1"/>
  <c r="AC47" i="47" s="1"/>
  <c r="AD47" i="47" s="1"/>
  <c r="AE47" i="47" s="1"/>
  <c r="O126" i="47"/>
  <c r="K120" i="47"/>
  <c r="I119" i="47"/>
  <c r="J119" i="47" s="1"/>
  <c r="K119" i="47" s="1"/>
  <c r="Q114" i="47"/>
  <c r="R114" i="47" s="1"/>
  <c r="S114" i="47" s="1"/>
  <c r="Q115" i="47"/>
  <c r="R115" i="47" s="1"/>
  <c r="S115" i="47" s="1"/>
  <c r="Q113" i="47"/>
  <c r="R113" i="47" s="1"/>
  <c r="S113" i="47" s="1"/>
  <c r="K92" i="47"/>
  <c r="H92" i="47"/>
  <c r="H84" i="47"/>
  <c r="I84" i="47" s="1"/>
  <c r="J84" i="47" s="1"/>
  <c r="K84" i="47" s="1"/>
  <c r="G83" i="47"/>
  <c r="H83" i="47" s="1"/>
  <c r="I83" i="47" s="1"/>
  <c r="J83" i="47" s="1"/>
  <c r="I68" i="47"/>
  <c r="J68" i="47" s="1"/>
  <c r="K68" i="47" s="1"/>
  <c r="I44" i="47"/>
  <c r="J44" i="47" s="1"/>
  <c r="K44" i="47" s="1"/>
  <c r="L44" i="47" s="1"/>
  <c r="M44" i="47" s="1"/>
  <c r="N44" i="47" s="1"/>
  <c r="U165" i="48" l="1"/>
  <c r="V119" i="48"/>
  <c r="W87" i="48"/>
  <c r="W58" i="48"/>
  <c r="V57" i="48"/>
  <c r="V48" i="30" s="1"/>
  <c r="V124" i="48"/>
  <c r="U123" i="48"/>
  <c r="U122" i="30" s="1"/>
  <c r="X98" i="43"/>
  <c r="W64" i="43"/>
  <c r="W56" i="30" s="1"/>
  <c r="X65" i="43"/>
  <c r="W130" i="43"/>
  <c r="W130" i="30" s="1"/>
  <c r="X132" i="43"/>
  <c r="AA58" i="45"/>
  <c r="Z57" i="45"/>
  <c r="Z51" i="30" s="1"/>
  <c r="AA118" i="45"/>
  <c r="Z117" i="45"/>
  <c r="Z116" i="30" s="1"/>
  <c r="Z130" i="45"/>
  <c r="Z134" i="30" s="1"/>
  <c r="AA131" i="45"/>
  <c r="Z170" i="45"/>
  <c r="Z180" i="30" s="1"/>
  <c r="AA171" i="45"/>
  <c r="S153" i="46"/>
  <c r="R152" i="46"/>
  <c r="R181" i="30" s="1"/>
  <c r="S60" i="46"/>
  <c r="R59" i="46"/>
  <c r="R61" i="30" s="1"/>
  <c r="W109" i="44"/>
  <c r="V162" i="44"/>
  <c r="U34" i="44"/>
  <c r="W33" i="44"/>
  <c r="W58" i="44"/>
  <c r="V57" i="44"/>
  <c r="V50" i="30" s="1"/>
  <c r="V79" i="44"/>
  <c r="V77" i="30" s="1"/>
  <c r="W80" i="44"/>
  <c r="S134" i="46"/>
  <c r="R132" i="46"/>
  <c r="R154" i="30" s="1"/>
  <c r="W124" i="44"/>
  <c r="W131" i="44"/>
  <c r="V170" i="48"/>
  <c r="V177" i="30" s="1"/>
  <c r="W171" i="48"/>
  <c r="AA45" i="48"/>
  <c r="Z42" i="48"/>
  <c r="Z39" i="30" s="1"/>
  <c r="X151" i="43"/>
  <c r="W147" i="43"/>
  <c r="W149" i="30" s="1"/>
  <c r="R148" i="46"/>
  <c r="S108" i="46"/>
  <c r="T108" i="46" s="1"/>
  <c r="O112" i="44"/>
  <c r="P112" i="44" s="1"/>
  <c r="Q112" i="44" s="1"/>
  <c r="R112" i="44" s="1"/>
  <c r="S112" i="44" s="1"/>
  <c r="T112" i="44" s="1"/>
  <c r="J44" i="44"/>
  <c r="K44" i="44" s="1"/>
  <c r="L44" i="44" s="1"/>
  <c r="M44" i="44" s="1"/>
  <c r="N44" i="44" s="1"/>
  <c r="O44" i="44" s="1"/>
  <c r="P44" i="44" s="1"/>
  <c r="Q44" i="44" s="1"/>
  <c r="R44" i="44" s="1"/>
  <c r="S44" i="44" s="1"/>
  <c r="T44" i="44" s="1"/>
  <c r="P108" i="44"/>
  <c r="Q108" i="44" s="1"/>
  <c r="R108" i="44" s="1"/>
  <c r="S108" i="44" s="1"/>
  <c r="T108" i="44" s="1"/>
  <c r="S90" i="47"/>
  <c r="T90" i="47" s="1"/>
  <c r="U90" i="47" s="1"/>
  <c r="V90" i="47" s="1"/>
  <c r="W90" i="47" s="1"/>
  <c r="X90" i="47" s="1"/>
  <c r="Y90" i="47" s="1"/>
  <c r="Z90" i="47" s="1"/>
  <c r="AA90" i="47" s="1"/>
  <c r="AB90" i="47" s="1"/>
  <c r="AC90" i="47" s="1"/>
  <c r="AD90" i="47" s="1"/>
  <c r="AE90" i="47" s="1"/>
  <c r="S94" i="47"/>
  <c r="T94" i="47" s="1"/>
  <c r="U94" i="47" s="1"/>
  <c r="V94" i="47" s="1"/>
  <c r="W94" i="47" s="1"/>
  <c r="X94" i="47" s="1"/>
  <c r="Y94" i="47" s="1"/>
  <c r="Z94" i="47" s="1"/>
  <c r="AA94" i="47" s="1"/>
  <c r="AB94" i="47" s="1"/>
  <c r="AC94" i="47" s="1"/>
  <c r="AD94" i="47" s="1"/>
  <c r="AE94" i="47" s="1"/>
  <c r="S91" i="47"/>
  <c r="T91" i="47" s="1"/>
  <c r="U91" i="47" s="1"/>
  <c r="V91" i="47" s="1"/>
  <c r="W91" i="47" s="1"/>
  <c r="X91" i="47" s="1"/>
  <c r="Y91" i="47" s="1"/>
  <c r="Z91" i="47" s="1"/>
  <c r="AA91" i="47" s="1"/>
  <c r="AB91" i="47" s="1"/>
  <c r="AC91" i="47" s="1"/>
  <c r="AD91" i="47" s="1"/>
  <c r="AE91" i="47" s="1"/>
  <c r="S92" i="47"/>
  <c r="T92" i="47" s="1"/>
  <c r="U92" i="47" s="1"/>
  <c r="V92" i="47" s="1"/>
  <c r="W92" i="47" s="1"/>
  <c r="X92" i="47" s="1"/>
  <c r="Y92" i="47" s="1"/>
  <c r="Z92" i="47" s="1"/>
  <c r="AA92" i="47" s="1"/>
  <c r="AB92" i="47" s="1"/>
  <c r="AC92" i="47" s="1"/>
  <c r="AD92" i="47" s="1"/>
  <c r="AE92" i="47" s="1"/>
  <c r="O44" i="47"/>
  <c r="P44" i="47" s="1"/>
  <c r="Q44" i="47" s="1"/>
  <c r="R44" i="47" s="1"/>
  <c r="S44" i="47" s="1"/>
  <c r="T44" i="47" s="1"/>
  <c r="K83" i="47"/>
  <c r="L83" i="47" s="1"/>
  <c r="M83" i="47" s="1"/>
  <c r="N83" i="47" s="1"/>
  <c r="L119" i="47"/>
  <c r="L84" i="47"/>
  <c r="M84" i="47" s="1"/>
  <c r="N84" i="47" s="1"/>
  <c r="L68" i="47"/>
  <c r="M68" i="47" s="1"/>
  <c r="N68" i="47" s="1"/>
  <c r="M150" i="45"/>
  <c r="N150" i="45" s="1"/>
  <c r="O150" i="45" s="1"/>
  <c r="J150" i="45"/>
  <c r="K150" i="45" s="1"/>
  <c r="K127" i="45"/>
  <c r="L127" i="45" s="1"/>
  <c r="M127" i="45" s="1"/>
  <c r="N127" i="45" s="1"/>
  <c r="O127" i="45" s="1"/>
  <c r="P127" i="45" s="1"/>
  <c r="Q127" i="45" s="1"/>
  <c r="R127" i="45" s="1"/>
  <c r="S127" i="45" s="1"/>
  <c r="T127" i="45" s="1"/>
  <c r="U127" i="45" s="1"/>
  <c r="V127" i="45" s="1"/>
  <c r="W127" i="45" s="1"/>
  <c r="X127" i="45" s="1"/>
  <c r="Y127" i="45" s="1"/>
  <c r="Z127" i="45" s="1"/>
  <c r="AA127" i="45" s="1"/>
  <c r="AB127" i="45" s="1"/>
  <c r="AC127" i="45" s="1"/>
  <c r="AD127" i="45" s="1"/>
  <c r="AE127" i="45" s="1"/>
  <c r="I66" i="45"/>
  <c r="J66" i="45" s="1"/>
  <c r="O49" i="45"/>
  <c r="I38" i="45"/>
  <c r="J38" i="45" s="1"/>
  <c r="I37" i="45"/>
  <c r="J37" i="45" s="1"/>
  <c r="I34" i="45"/>
  <c r="J34" i="45" s="1"/>
  <c r="U44" i="47" l="1"/>
  <c r="W119" i="48"/>
  <c r="V165" i="48"/>
  <c r="W124" i="48"/>
  <c r="V123" i="48"/>
  <c r="V122" i="30" s="1"/>
  <c r="W57" i="48"/>
  <c r="W48" i="30" s="1"/>
  <c r="X58" i="48"/>
  <c r="X87" i="48"/>
  <c r="Y132" i="43"/>
  <c r="X130" i="43"/>
  <c r="X130" i="30" s="1"/>
  <c r="Y65" i="43"/>
  <c r="X64" i="43"/>
  <c r="X56" i="30" s="1"/>
  <c r="Y98" i="43"/>
  <c r="AA170" i="45"/>
  <c r="AA180" i="30" s="1"/>
  <c r="AB171" i="45"/>
  <c r="AB131" i="45"/>
  <c r="AA130" i="45"/>
  <c r="AA134" i="30" s="1"/>
  <c r="AA117" i="45"/>
  <c r="AA116" i="30" s="1"/>
  <c r="AB118" i="45"/>
  <c r="AA57" i="45"/>
  <c r="AA51" i="30" s="1"/>
  <c r="AB58" i="45"/>
  <c r="S59" i="46"/>
  <c r="S61" i="30" s="1"/>
  <c r="T60" i="46"/>
  <c r="S152" i="46"/>
  <c r="S181" i="30" s="1"/>
  <c r="T153" i="46"/>
  <c r="U44" i="44"/>
  <c r="T164" i="44"/>
  <c r="U112" i="44"/>
  <c r="W79" i="44"/>
  <c r="W77" i="30" s="1"/>
  <c r="X80" i="44"/>
  <c r="W57" i="44"/>
  <c r="W50" i="30" s="1"/>
  <c r="X58" i="44"/>
  <c r="X33" i="44"/>
  <c r="V34" i="44"/>
  <c r="W162" i="44"/>
  <c r="X109" i="44"/>
  <c r="T134" i="46"/>
  <c r="S132" i="46"/>
  <c r="S154" i="30" s="1"/>
  <c r="X124" i="44"/>
  <c r="X131" i="44"/>
  <c r="T161" i="44"/>
  <c r="U108" i="44"/>
  <c r="W170" i="48"/>
  <c r="W177" i="30" s="1"/>
  <c r="X171" i="48"/>
  <c r="AB45" i="48"/>
  <c r="AA42" i="48"/>
  <c r="AA39" i="30" s="1"/>
  <c r="X147" i="43"/>
  <c r="X149" i="30" s="1"/>
  <c r="Y151" i="43"/>
  <c r="T148" i="46"/>
  <c r="U108" i="46"/>
  <c r="S148" i="46"/>
  <c r="M119" i="47"/>
  <c r="L172" i="47"/>
  <c r="O83" i="47"/>
  <c r="P83" i="47" s="1"/>
  <c r="Q83" i="47" s="1"/>
  <c r="R83" i="47" s="1"/>
  <c r="S83" i="47" s="1"/>
  <c r="T83" i="47" s="1"/>
  <c r="U83" i="47" s="1"/>
  <c r="V83" i="47" s="1"/>
  <c r="W83" i="47" s="1"/>
  <c r="X83" i="47" s="1"/>
  <c r="Y83" i="47" s="1"/>
  <c r="Z83" i="47" s="1"/>
  <c r="AA83" i="47" s="1"/>
  <c r="AB83" i="47" s="1"/>
  <c r="AC83" i="47" s="1"/>
  <c r="AD83" i="47" s="1"/>
  <c r="AE83" i="47" s="1"/>
  <c r="O84" i="47"/>
  <c r="P84" i="47" s="1"/>
  <c r="Q84" i="47" s="1"/>
  <c r="R84" i="47" s="1"/>
  <c r="S84" i="47" s="1"/>
  <c r="T84" i="47" s="1"/>
  <c r="U84" i="47" s="1"/>
  <c r="V84" i="47" s="1"/>
  <c r="W84" i="47" s="1"/>
  <c r="X84" i="47" s="1"/>
  <c r="Y84" i="47" s="1"/>
  <c r="Z84" i="47" s="1"/>
  <c r="AA84" i="47" s="1"/>
  <c r="AB84" i="47" s="1"/>
  <c r="AC84" i="47" s="1"/>
  <c r="AD84" i="47" s="1"/>
  <c r="AE84" i="47" s="1"/>
  <c r="O68" i="47"/>
  <c r="P68" i="47" s="1"/>
  <c r="Q68" i="47" s="1"/>
  <c r="R68" i="47" s="1"/>
  <c r="M129" i="46"/>
  <c r="N129" i="46" s="1"/>
  <c r="I75" i="46"/>
  <c r="V44" i="47" l="1"/>
  <c r="Y87" i="48"/>
  <c r="Y58" i="48"/>
  <c r="X57" i="48"/>
  <c r="X48" i="30" s="1"/>
  <c r="W123" i="48"/>
  <c r="W122" i="30" s="1"/>
  <c r="X124" i="48"/>
  <c r="X119" i="48"/>
  <c r="W165" i="48"/>
  <c r="Z98" i="43"/>
  <c r="Z65" i="43"/>
  <c r="Y64" i="43"/>
  <c r="Y56" i="30" s="1"/>
  <c r="Z132" i="43"/>
  <c r="Y130" i="43"/>
  <c r="Y130" i="30" s="1"/>
  <c r="AC131" i="45"/>
  <c r="AB130" i="45"/>
  <c r="AB134" i="30" s="1"/>
  <c r="AB57" i="45"/>
  <c r="AB51" i="30" s="1"/>
  <c r="AC58" i="45"/>
  <c r="AB117" i="45"/>
  <c r="AB116" i="30" s="1"/>
  <c r="AC118" i="45"/>
  <c r="AB170" i="45"/>
  <c r="AB180" i="30" s="1"/>
  <c r="AC171" i="45"/>
  <c r="U153" i="46"/>
  <c r="T152" i="46"/>
  <c r="T181" i="30" s="1"/>
  <c r="U60" i="46"/>
  <c r="T59" i="46"/>
  <c r="T61" i="30" s="1"/>
  <c r="Y109" i="44"/>
  <c r="X162" i="44"/>
  <c r="Y33" i="44"/>
  <c r="X57" i="44"/>
  <c r="X50" i="30" s="1"/>
  <c r="Y58" i="44"/>
  <c r="X79" i="44"/>
  <c r="X77" i="30" s="1"/>
  <c r="Y80" i="44"/>
  <c r="U164" i="44"/>
  <c r="V112" i="44"/>
  <c r="W34" i="44"/>
  <c r="V44" i="44"/>
  <c r="U134" i="46"/>
  <c r="T132" i="46"/>
  <c r="Y124" i="44"/>
  <c r="Y131" i="44"/>
  <c r="U161" i="44"/>
  <c r="V108" i="44"/>
  <c r="Y171" i="48"/>
  <c r="X170" i="48"/>
  <c r="X177" i="30" s="1"/>
  <c r="AC45" i="48"/>
  <c r="AB42" i="48"/>
  <c r="AB39" i="30" s="1"/>
  <c r="Y147" i="43"/>
  <c r="Y149" i="30" s="1"/>
  <c r="Z151" i="43"/>
  <c r="U148" i="46"/>
  <c r="V108" i="46"/>
  <c r="N119" i="47"/>
  <c r="M172" i="47"/>
  <c r="J75" i="46"/>
  <c r="K75" i="46" s="1"/>
  <c r="L75" i="46" s="1"/>
  <c r="M75" i="46" s="1"/>
  <c r="N75" i="46" s="1"/>
  <c r="O75" i="46" s="1"/>
  <c r="P75" i="46" s="1"/>
  <c r="I72" i="46"/>
  <c r="S68" i="47"/>
  <c r="T68" i="47" s="1"/>
  <c r="U68" i="47" s="1"/>
  <c r="V68" i="47" s="1"/>
  <c r="W68" i="47" s="1"/>
  <c r="X68" i="47" s="1"/>
  <c r="Y68" i="47" s="1"/>
  <c r="Z68" i="47" s="1"/>
  <c r="AA68" i="47" s="1"/>
  <c r="AB68" i="47" s="1"/>
  <c r="AC68" i="47" s="1"/>
  <c r="AD68" i="47" s="1"/>
  <c r="AE68" i="47" s="1"/>
  <c r="G163" i="44"/>
  <c r="W44" i="47" l="1"/>
  <c r="Y124" i="48"/>
  <c r="X123" i="48"/>
  <c r="X122" i="30" s="1"/>
  <c r="X165" i="48"/>
  <c r="Y119" i="48"/>
  <c r="Y57" i="48"/>
  <c r="Y48" i="30" s="1"/>
  <c r="Z58" i="48"/>
  <c r="Z87" i="48"/>
  <c r="Z130" i="43"/>
  <c r="Z130" i="30" s="1"/>
  <c r="AA132" i="43"/>
  <c r="AA65" i="43"/>
  <c r="Z64" i="43"/>
  <c r="Z56" i="30" s="1"/>
  <c r="AA98" i="43"/>
  <c r="AD171" i="45"/>
  <c r="AC170" i="45"/>
  <c r="AC180" i="30" s="1"/>
  <c r="AD118" i="45"/>
  <c r="AC117" i="45"/>
  <c r="AC116" i="30" s="1"/>
  <c r="AD58" i="45"/>
  <c r="AC57" i="45"/>
  <c r="AC51" i="30" s="1"/>
  <c r="AC130" i="45"/>
  <c r="AC134" i="30" s="1"/>
  <c r="AD131" i="45"/>
  <c r="V60" i="46"/>
  <c r="U59" i="46"/>
  <c r="U61" i="30" s="1"/>
  <c r="V153" i="46"/>
  <c r="U152" i="46"/>
  <c r="U181" i="30" s="1"/>
  <c r="W112" i="44"/>
  <c r="V164" i="44"/>
  <c r="Z80" i="44"/>
  <c r="Y79" i="44"/>
  <c r="Y77" i="30" s="1"/>
  <c r="Z58" i="44"/>
  <c r="Y57" i="44"/>
  <c r="Y50" i="30" s="1"/>
  <c r="Z33" i="44"/>
  <c r="W44" i="44"/>
  <c r="X34" i="44"/>
  <c r="Y162" i="44"/>
  <c r="Z109" i="44"/>
  <c r="T141" i="46"/>
  <c r="U141" i="46" s="1"/>
  <c r="V141" i="46" s="1"/>
  <c r="W141" i="46" s="1"/>
  <c r="T154" i="30"/>
  <c r="V134" i="46"/>
  <c r="U132" i="46"/>
  <c r="U154" i="30" s="1"/>
  <c r="Z124" i="44"/>
  <c r="Z131" i="44"/>
  <c r="V161" i="44"/>
  <c r="W108" i="44"/>
  <c r="Y170" i="48"/>
  <c r="Y177" i="30" s="1"/>
  <c r="Z171" i="48"/>
  <c r="AD45" i="48"/>
  <c r="AC42" i="48"/>
  <c r="AC39" i="30" s="1"/>
  <c r="Z147" i="43"/>
  <c r="Z149" i="30" s="1"/>
  <c r="AA151" i="43"/>
  <c r="Q75" i="46"/>
  <c r="P72" i="46"/>
  <c r="P79" i="30" s="1"/>
  <c r="V148" i="46"/>
  <c r="W108" i="46"/>
  <c r="X108" i="46" s="1"/>
  <c r="O119" i="47"/>
  <c r="N172" i="47"/>
  <c r="H114" i="43"/>
  <c r="I114" i="43" s="1"/>
  <c r="J114" i="43" s="1"/>
  <c r="K114" i="43" s="1"/>
  <c r="L114" i="43" s="1"/>
  <c r="N114" i="43" s="1"/>
  <c r="O114" i="43" s="1"/>
  <c r="L120" i="43"/>
  <c r="H91" i="43"/>
  <c r="I91" i="43" s="1"/>
  <c r="H52" i="43"/>
  <c r="H51" i="43"/>
  <c r="H46" i="43"/>
  <c r="K26" i="43"/>
  <c r="I24" i="43"/>
  <c r="J24" i="43" s="1"/>
  <c r="K24" i="43" s="1"/>
  <c r="L24" i="43" s="1"/>
  <c r="M24" i="43" s="1"/>
  <c r="N24" i="43" s="1"/>
  <c r="O24" i="43" s="1"/>
  <c r="P24" i="43" s="1"/>
  <c r="X44" i="47" l="1"/>
  <c r="Z57" i="48"/>
  <c r="Z48" i="30" s="1"/>
  <c r="AA58" i="48"/>
  <c r="Y165" i="48"/>
  <c r="Z119" i="48"/>
  <c r="AA87" i="48"/>
  <c r="Z124" i="48"/>
  <c r="Y123" i="48"/>
  <c r="Y122" i="30" s="1"/>
  <c r="AB98" i="43"/>
  <c r="AA130" i="43"/>
  <c r="AA130" i="30" s="1"/>
  <c r="AB132" i="43"/>
  <c r="AA64" i="43"/>
  <c r="AA56" i="30" s="1"/>
  <c r="AB65" i="43"/>
  <c r="AE131" i="45"/>
  <c r="AE130" i="45" s="1"/>
  <c r="AE134" i="30" s="1"/>
  <c r="AD130" i="45"/>
  <c r="AD134" i="30" s="1"/>
  <c r="AE58" i="45"/>
  <c r="AE57" i="45" s="1"/>
  <c r="AE51" i="30" s="1"/>
  <c r="AD57" i="45"/>
  <c r="AD51" i="30" s="1"/>
  <c r="AD117" i="45"/>
  <c r="AD116" i="30" s="1"/>
  <c r="AE118" i="45"/>
  <c r="AE117" i="45" s="1"/>
  <c r="AE116" i="30" s="1"/>
  <c r="AD170" i="45"/>
  <c r="AD180" i="30" s="1"/>
  <c r="AE171" i="45"/>
  <c r="AE170" i="45" s="1"/>
  <c r="AE180" i="30" s="1"/>
  <c r="V152" i="46"/>
  <c r="V181" i="30" s="1"/>
  <c r="W153" i="46"/>
  <c r="V59" i="46"/>
  <c r="V61" i="30" s="1"/>
  <c r="W60" i="46"/>
  <c r="Z162" i="44"/>
  <c r="AA109" i="44"/>
  <c r="X44" i="44"/>
  <c r="Y34" i="44"/>
  <c r="AA33" i="44"/>
  <c r="Z57" i="44"/>
  <c r="Z50" i="30" s="1"/>
  <c r="AA58" i="44"/>
  <c r="AA80" i="44"/>
  <c r="Z79" i="44"/>
  <c r="Z77" i="30" s="1"/>
  <c r="W164" i="44"/>
  <c r="X112" i="44"/>
  <c r="W134" i="46"/>
  <c r="X134" i="46" s="1"/>
  <c r="V132" i="46"/>
  <c r="V154" i="30" s="1"/>
  <c r="AA124" i="44"/>
  <c r="AA131" i="44"/>
  <c r="W161" i="44"/>
  <c r="X108" i="44"/>
  <c r="AA171" i="48"/>
  <c r="Z170" i="48"/>
  <c r="Z177" i="30" s="1"/>
  <c r="AE45" i="48"/>
  <c r="AE42" i="48" s="1"/>
  <c r="AE39" i="30" s="1"/>
  <c r="AD42" i="48"/>
  <c r="AD39" i="30" s="1"/>
  <c r="AA147" i="43"/>
  <c r="AA149" i="30" s="1"/>
  <c r="AB151" i="43"/>
  <c r="X148" i="46"/>
  <c r="Y108" i="46"/>
  <c r="R75" i="46"/>
  <c r="Q72" i="46"/>
  <c r="Q79" i="30" s="1"/>
  <c r="W148" i="46"/>
  <c r="O172" i="47"/>
  <c r="P119" i="47"/>
  <c r="C23" i="53"/>
  <c r="I90" i="43"/>
  <c r="M90" i="43" s="1"/>
  <c r="N90" i="43" s="1"/>
  <c r="O90" i="43" s="1"/>
  <c r="P90" i="43" s="1"/>
  <c r="I89" i="43"/>
  <c r="I102" i="43"/>
  <c r="J102" i="43" s="1"/>
  <c r="L102" i="43" s="1"/>
  <c r="M102" i="43" s="1"/>
  <c r="N102" i="43" s="1"/>
  <c r="O102" i="43" s="1"/>
  <c r="P102" i="43" s="1"/>
  <c r="I101" i="43"/>
  <c r="J101" i="43" s="1"/>
  <c r="K101" i="43" s="1"/>
  <c r="I100" i="43"/>
  <c r="J100" i="43" s="1"/>
  <c r="K100" i="43" s="1"/>
  <c r="Y44" i="47" l="1"/>
  <c r="Z165" i="48"/>
  <c r="AA119" i="48"/>
  <c r="AA57" i="48"/>
  <c r="AA48" i="30" s="1"/>
  <c r="AB58" i="48"/>
  <c r="Z123" i="48"/>
  <c r="Z122" i="30" s="1"/>
  <c r="AA124" i="48"/>
  <c r="AB87" i="48"/>
  <c r="AC65" i="43"/>
  <c r="AB64" i="43"/>
  <c r="AB56" i="30" s="1"/>
  <c r="AC132" i="43"/>
  <c r="AB130" i="43"/>
  <c r="AB130" i="30" s="1"/>
  <c r="AC98" i="43"/>
  <c r="W59" i="46"/>
  <c r="W61" i="30" s="1"/>
  <c r="X60" i="46"/>
  <c r="W152" i="46"/>
  <c r="W181" i="30" s="1"/>
  <c r="X153" i="46"/>
  <c r="Y112" i="44"/>
  <c r="X164" i="44"/>
  <c r="AA57" i="44"/>
  <c r="AA50" i="30" s="1"/>
  <c r="AB58" i="44"/>
  <c r="AB33" i="44"/>
  <c r="Y44" i="44"/>
  <c r="AA162" i="44"/>
  <c r="AB109" i="44"/>
  <c r="AA79" i="44"/>
  <c r="AA77" i="30" s="1"/>
  <c r="AB80" i="44"/>
  <c r="Z34" i="44"/>
  <c r="W132" i="46"/>
  <c r="W154" i="30" s="1"/>
  <c r="AB124" i="44"/>
  <c r="AB131" i="44"/>
  <c r="Y108" i="44"/>
  <c r="X161" i="44"/>
  <c r="AA170" i="48"/>
  <c r="AA177" i="30" s="1"/>
  <c r="AB171" i="48"/>
  <c r="AC151" i="43"/>
  <c r="AB147" i="43"/>
  <c r="AB149" i="30" s="1"/>
  <c r="Y148" i="46"/>
  <c r="Z108" i="46"/>
  <c r="S75" i="46"/>
  <c r="R72" i="46"/>
  <c r="R79" i="30" s="1"/>
  <c r="Q119" i="47"/>
  <c r="P172" i="47"/>
  <c r="M89" i="43"/>
  <c r="N89" i="43" s="1"/>
  <c r="O89" i="43" s="1"/>
  <c r="P89" i="43" s="1"/>
  <c r="M101" i="43"/>
  <c r="N101" i="43" s="1"/>
  <c r="O101" i="43" s="1"/>
  <c r="Z44" i="47" l="1"/>
  <c r="AA123" i="48"/>
  <c r="AA122" i="30" s="1"/>
  <c r="AB124" i="48"/>
  <c r="AC58" i="48"/>
  <c r="AB57" i="48"/>
  <c r="AB48" i="30" s="1"/>
  <c r="AA165" i="48"/>
  <c r="AB119" i="48"/>
  <c r="AC87" i="48"/>
  <c r="AD98" i="43"/>
  <c r="AD132" i="43"/>
  <c r="AC130" i="43"/>
  <c r="AC130" i="30" s="1"/>
  <c r="AD65" i="43"/>
  <c r="AC64" i="43"/>
  <c r="AC56" i="30" s="1"/>
  <c r="Y153" i="46"/>
  <c r="X152" i="46"/>
  <c r="X181" i="30" s="1"/>
  <c r="Y60" i="46"/>
  <c r="X59" i="46"/>
  <c r="X61" i="30" s="1"/>
  <c r="AB79" i="44"/>
  <c r="AB77" i="30" s="1"/>
  <c r="AC80" i="44"/>
  <c r="AB162" i="44"/>
  <c r="AC109" i="44"/>
  <c r="Z44" i="44"/>
  <c r="AC33" i="44"/>
  <c r="AB57" i="44"/>
  <c r="AB50" i="30" s="1"/>
  <c r="AC58" i="44"/>
  <c r="AA34" i="44"/>
  <c r="Y164" i="44"/>
  <c r="Z112" i="44"/>
  <c r="Y134" i="46"/>
  <c r="X132" i="46"/>
  <c r="AC124" i="44"/>
  <c r="AC131" i="44"/>
  <c r="Z108" i="44"/>
  <c r="Y161" i="44"/>
  <c r="AB170" i="48"/>
  <c r="AB177" i="30" s="1"/>
  <c r="AC171" i="48"/>
  <c r="AC147" i="43"/>
  <c r="AC149" i="30" s="1"/>
  <c r="AD151" i="43"/>
  <c r="Z148" i="46"/>
  <c r="AA108" i="46"/>
  <c r="AB108" i="46" s="1"/>
  <c r="T75" i="46"/>
  <c r="S72" i="46"/>
  <c r="S79" i="30" s="1"/>
  <c r="R119" i="47"/>
  <c r="Q172" i="47"/>
  <c r="V6" i="53"/>
  <c r="R61" i="43"/>
  <c r="S61" i="43" s="1"/>
  <c r="R60" i="43"/>
  <c r="S60" i="43" s="1"/>
  <c r="Q59" i="43"/>
  <c r="R59" i="43" s="1"/>
  <c r="S59" i="43" s="1"/>
  <c r="H41" i="46"/>
  <c r="I41" i="46" s="1"/>
  <c r="J41" i="46" s="1"/>
  <c r="K41" i="46" s="1"/>
  <c r="L41" i="46" s="1"/>
  <c r="M41" i="46" s="1"/>
  <c r="N41" i="46" s="1"/>
  <c r="G42" i="48"/>
  <c r="P57" i="43"/>
  <c r="G9" i="50"/>
  <c r="AA44" i="47" l="1"/>
  <c r="AB165" i="48"/>
  <c r="AC119" i="48"/>
  <c r="AC124" i="48"/>
  <c r="AB123" i="48"/>
  <c r="AB122" i="30" s="1"/>
  <c r="AD87" i="48"/>
  <c r="AD58" i="48"/>
  <c r="AC57" i="48"/>
  <c r="AC48" i="30" s="1"/>
  <c r="AE65" i="43"/>
  <c r="AE64" i="43" s="1"/>
  <c r="AE56" i="30" s="1"/>
  <c r="AD64" i="43"/>
  <c r="AD56" i="30" s="1"/>
  <c r="AD130" i="43"/>
  <c r="AD130" i="30" s="1"/>
  <c r="AE132" i="43"/>
  <c r="AE130" i="43" s="1"/>
  <c r="AE130" i="30" s="1"/>
  <c r="AE98" i="43"/>
  <c r="Z60" i="46"/>
  <c r="Y59" i="46"/>
  <c r="Y61" i="30" s="1"/>
  <c r="Y152" i="46"/>
  <c r="Y181" i="30" s="1"/>
  <c r="Z153" i="46"/>
  <c r="AA112" i="44"/>
  <c r="Z164" i="44"/>
  <c r="AD58" i="44"/>
  <c r="AC57" i="44"/>
  <c r="AC50" i="30" s="1"/>
  <c r="AD33" i="44"/>
  <c r="AD109" i="44"/>
  <c r="AC162" i="44"/>
  <c r="AD80" i="44"/>
  <c r="AC79" i="44"/>
  <c r="AC77" i="30" s="1"/>
  <c r="AB34" i="44"/>
  <c r="AA44" i="44"/>
  <c r="X141" i="46"/>
  <c r="Y141" i="46" s="1"/>
  <c r="Z141" i="46" s="1"/>
  <c r="AA141" i="46" s="1"/>
  <c r="X154" i="30"/>
  <c r="Z134" i="46"/>
  <c r="Y132" i="46"/>
  <c r="Y154" i="30" s="1"/>
  <c r="AD124" i="44"/>
  <c r="AD131" i="44"/>
  <c r="Z161" i="44"/>
  <c r="AA108" i="44"/>
  <c r="AD171" i="48"/>
  <c r="AC170" i="48"/>
  <c r="AC177" i="30" s="1"/>
  <c r="AD147" i="43"/>
  <c r="AD149" i="30" s="1"/>
  <c r="AE151" i="43"/>
  <c r="AE147" i="43" s="1"/>
  <c r="AE149" i="30" s="1"/>
  <c r="AB148" i="46"/>
  <c r="AC108" i="46"/>
  <c r="AA148" i="46"/>
  <c r="U75" i="46"/>
  <c r="T72" i="46"/>
  <c r="T79" i="30" s="1"/>
  <c r="S119" i="47"/>
  <c r="T119" i="47" s="1"/>
  <c r="R172" i="47"/>
  <c r="O41" i="46"/>
  <c r="P41" i="46" s="1"/>
  <c r="Q41" i="46" s="1"/>
  <c r="R41" i="46" s="1"/>
  <c r="S41" i="46" s="1"/>
  <c r="T41" i="46" s="1"/>
  <c r="U41" i="46" s="1"/>
  <c r="V41" i="46" s="1"/>
  <c r="W41" i="46" s="1"/>
  <c r="X41" i="46" s="1"/>
  <c r="Y41" i="46" s="1"/>
  <c r="Z41" i="46" s="1"/>
  <c r="AA41" i="46" s="1"/>
  <c r="AB41" i="46" s="1"/>
  <c r="AC41" i="46" s="1"/>
  <c r="AD41" i="46" s="1"/>
  <c r="AE41" i="46" s="1"/>
  <c r="Q57" i="43"/>
  <c r="R58" i="43"/>
  <c r="P166" i="43"/>
  <c r="Q166" i="43" s="1"/>
  <c r="R166" i="43" s="1"/>
  <c r="S166" i="43" s="1"/>
  <c r="T166" i="43" s="1"/>
  <c r="U166" i="43" s="1"/>
  <c r="V166" i="43" s="1"/>
  <c r="W166" i="43" s="1"/>
  <c r="X166" i="43" s="1"/>
  <c r="Y166" i="43" s="1"/>
  <c r="Z166" i="43" s="1"/>
  <c r="AA166" i="43" s="1"/>
  <c r="AB166" i="43" s="1"/>
  <c r="AC166" i="43" s="1"/>
  <c r="AD166" i="43" s="1"/>
  <c r="AE166" i="43" s="1"/>
  <c r="I127" i="43"/>
  <c r="J127" i="43" s="1"/>
  <c r="L127" i="43" s="1"/>
  <c r="M127" i="43" s="1"/>
  <c r="O127" i="43" s="1"/>
  <c r="H125" i="43"/>
  <c r="I125" i="43" s="1"/>
  <c r="J125" i="43" s="1"/>
  <c r="K125" i="43" s="1"/>
  <c r="L125" i="43" s="1"/>
  <c r="M125" i="43" s="1"/>
  <c r="N125" i="43" s="1"/>
  <c r="O125" i="43" s="1"/>
  <c r="H126" i="43"/>
  <c r="I126" i="43" s="1"/>
  <c r="J126" i="43" s="1"/>
  <c r="K126" i="43" s="1"/>
  <c r="H124" i="43"/>
  <c r="I124" i="43" s="1"/>
  <c r="K124" i="43" s="1"/>
  <c r="L124" i="43" s="1"/>
  <c r="M124" i="43" s="1"/>
  <c r="N124" i="43" s="1"/>
  <c r="O124" i="43" s="1"/>
  <c r="P124" i="43" s="1"/>
  <c r="Q124" i="43" s="1"/>
  <c r="R124" i="43" s="1"/>
  <c r="S124" i="43" s="1"/>
  <c r="T124" i="43" s="1"/>
  <c r="H112" i="43"/>
  <c r="I112" i="43" s="1"/>
  <c r="J112" i="43" s="1"/>
  <c r="K112" i="43" s="1"/>
  <c r="M112" i="43" s="1"/>
  <c r="O112" i="43" s="1"/>
  <c r="H111" i="43"/>
  <c r="H110" i="43"/>
  <c r="H97" i="43"/>
  <c r="I49" i="43"/>
  <c r="H45" i="43"/>
  <c r="I45" i="43" s="1"/>
  <c r="G86" i="43"/>
  <c r="H74" i="43"/>
  <c r="I74" i="43" s="1"/>
  <c r="J74" i="43" s="1"/>
  <c r="K74" i="43" s="1"/>
  <c r="H67" i="43"/>
  <c r="I67" i="43" s="1"/>
  <c r="J67" i="43" s="1"/>
  <c r="L67" i="43" s="1"/>
  <c r="M67" i="43" s="1"/>
  <c r="H59" i="43"/>
  <c r="I59" i="43" s="1"/>
  <c r="K59" i="43" s="1"/>
  <c r="H60" i="43"/>
  <c r="I60" i="43" s="1"/>
  <c r="K60" i="43" s="1"/>
  <c r="L60" i="43" s="1"/>
  <c r="H61" i="43"/>
  <c r="I61" i="43" s="1"/>
  <c r="K61" i="43" s="1"/>
  <c r="L61" i="43" s="1"/>
  <c r="G57" i="43"/>
  <c r="AB44" i="47" l="1"/>
  <c r="AD119" i="48"/>
  <c r="AC165" i="48"/>
  <c r="AE58" i="48"/>
  <c r="AE57" i="48" s="1"/>
  <c r="AE48" i="30" s="1"/>
  <c r="AD57" i="48"/>
  <c r="AD48" i="30" s="1"/>
  <c r="AE87" i="48"/>
  <c r="AD124" i="48"/>
  <c r="AC123" i="48"/>
  <c r="AC122" i="30" s="1"/>
  <c r="T123" i="43"/>
  <c r="T121" i="30" s="1"/>
  <c r="U124" i="43"/>
  <c r="AA153" i="46"/>
  <c r="Z152" i="46"/>
  <c r="Z181" i="30" s="1"/>
  <c r="AA60" i="46"/>
  <c r="Z59" i="46"/>
  <c r="Z61" i="30" s="1"/>
  <c r="AB44" i="44"/>
  <c r="AC34" i="44"/>
  <c r="AE80" i="44"/>
  <c r="AE79" i="44" s="1"/>
  <c r="AE77" i="30" s="1"/>
  <c r="AD79" i="44"/>
  <c r="AD77" i="30" s="1"/>
  <c r="AD162" i="44"/>
  <c r="AE109" i="44"/>
  <c r="AE162" i="44" s="1"/>
  <c r="AE33" i="44"/>
  <c r="AE58" i="44"/>
  <c r="AE57" i="44" s="1"/>
  <c r="AE50" i="30" s="1"/>
  <c r="AD57" i="44"/>
  <c r="AD50" i="30" s="1"/>
  <c r="AA164" i="44"/>
  <c r="AB112" i="44"/>
  <c r="AA134" i="46"/>
  <c r="Z132" i="46"/>
  <c r="Z154" i="30" s="1"/>
  <c r="AE124" i="44"/>
  <c r="AE131" i="44"/>
  <c r="AA161" i="44"/>
  <c r="AB108" i="44"/>
  <c r="AE171" i="48"/>
  <c r="AE170" i="48" s="1"/>
  <c r="AE177" i="30" s="1"/>
  <c r="AD170" i="48"/>
  <c r="AD177" i="30" s="1"/>
  <c r="AC148" i="46"/>
  <c r="AD108" i="46"/>
  <c r="V75" i="46"/>
  <c r="U72" i="46"/>
  <c r="U79" i="30" s="1"/>
  <c r="U119" i="47"/>
  <c r="T172" i="47"/>
  <c r="T171" i="47" s="1"/>
  <c r="T178" i="30" s="1"/>
  <c r="S172" i="47"/>
  <c r="R57" i="43"/>
  <c r="S58" i="43"/>
  <c r="H149" i="45"/>
  <c r="I149" i="45" s="1"/>
  <c r="J149" i="45" s="1"/>
  <c r="K149" i="45" s="1"/>
  <c r="L149" i="45" s="1"/>
  <c r="M149" i="45" s="1"/>
  <c r="N149" i="45" s="1"/>
  <c r="O149" i="45" s="1"/>
  <c r="P149" i="45" s="1"/>
  <c r="Q149" i="45" s="1"/>
  <c r="R149" i="45" s="1"/>
  <c r="S149" i="45" s="1"/>
  <c r="T149" i="45" s="1"/>
  <c r="U149" i="45" s="1"/>
  <c r="V149" i="45" s="1"/>
  <c r="W149" i="45" s="1"/>
  <c r="X149" i="45" s="1"/>
  <c r="Y149" i="45" s="1"/>
  <c r="Z149" i="45" s="1"/>
  <c r="AA149" i="45" s="1"/>
  <c r="AB149" i="45" s="1"/>
  <c r="AC149" i="45" s="1"/>
  <c r="AD149" i="45" s="1"/>
  <c r="AE149" i="45" s="1"/>
  <c r="V7" i="53"/>
  <c r="V8" i="53"/>
  <c r="G30" i="46"/>
  <c r="G39" i="46"/>
  <c r="G70" i="45"/>
  <c r="G79" i="45"/>
  <c r="G123" i="45"/>
  <c r="H128" i="46"/>
  <c r="I128" i="46" s="1"/>
  <c r="J128" i="46" s="1"/>
  <c r="H142" i="44"/>
  <c r="I142" i="44" s="1"/>
  <c r="J142" i="44" s="1"/>
  <c r="K142" i="44" s="1"/>
  <c r="H171" i="43"/>
  <c r="H152" i="46"/>
  <c r="H181" i="30" s="1"/>
  <c r="O167" i="48"/>
  <c r="P167" i="48" s="1"/>
  <c r="Q167" i="48" s="1"/>
  <c r="R167" i="48" s="1"/>
  <c r="S167" i="48" s="1"/>
  <c r="T167" i="48" s="1"/>
  <c r="U167" i="48" s="1"/>
  <c r="V167" i="48" s="1"/>
  <c r="W167" i="48" s="1"/>
  <c r="X167" i="48" s="1"/>
  <c r="Y167" i="48" s="1"/>
  <c r="Z167" i="48" s="1"/>
  <c r="AA167" i="48" s="1"/>
  <c r="AB167" i="48" s="1"/>
  <c r="AC167" i="48" s="1"/>
  <c r="AD167" i="48" s="1"/>
  <c r="AE167" i="48" s="1"/>
  <c r="G161" i="48"/>
  <c r="H161" i="48" s="1"/>
  <c r="I161" i="48" s="1"/>
  <c r="G162" i="48"/>
  <c r="H162" i="48" s="1"/>
  <c r="I162" i="48" s="1"/>
  <c r="J162" i="48" s="1"/>
  <c r="K162" i="48" s="1"/>
  <c r="L162" i="48" s="1"/>
  <c r="M162" i="48" s="1"/>
  <c r="N162" i="48" s="1"/>
  <c r="O162" i="48" s="1"/>
  <c r="G163" i="48"/>
  <c r="G164" i="48"/>
  <c r="G165" i="48"/>
  <c r="H165" i="48"/>
  <c r="G166" i="48"/>
  <c r="H166" i="48" s="1"/>
  <c r="I166" i="48" s="1"/>
  <c r="J166" i="48" s="1"/>
  <c r="G170" i="48"/>
  <c r="G177" i="30" s="1"/>
  <c r="H149" i="46"/>
  <c r="G149" i="46"/>
  <c r="K148" i="46"/>
  <c r="H148" i="46"/>
  <c r="G148" i="46"/>
  <c r="H147" i="46"/>
  <c r="G147" i="46"/>
  <c r="G146" i="46"/>
  <c r="H145" i="46"/>
  <c r="G145" i="46"/>
  <c r="K144" i="46"/>
  <c r="H144" i="46"/>
  <c r="G144" i="46"/>
  <c r="G166" i="45"/>
  <c r="G165" i="45"/>
  <c r="G164" i="45"/>
  <c r="H164" i="45" s="1"/>
  <c r="I164" i="45" s="1"/>
  <c r="J164" i="45" s="1"/>
  <c r="K164" i="45" s="1"/>
  <c r="L164" i="45" s="1"/>
  <c r="M164" i="45" s="1"/>
  <c r="N164" i="45" s="1"/>
  <c r="O164" i="45" s="1"/>
  <c r="P164" i="45" s="1"/>
  <c r="Q164" i="45" s="1"/>
  <c r="R164" i="45" s="1"/>
  <c r="S164" i="45" s="1"/>
  <c r="T164" i="45" s="1"/>
  <c r="U164" i="45" s="1"/>
  <c r="V164" i="45" s="1"/>
  <c r="W164" i="45" s="1"/>
  <c r="X164" i="45" s="1"/>
  <c r="Y164" i="45" s="1"/>
  <c r="Z164" i="45" s="1"/>
  <c r="AA164" i="45" s="1"/>
  <c r="AB164" i="45" s="1"/>
  <c r="AC164" i="45" s="1"/>
  <c r="AD164" i="45" s="1"/>
  <c r="AE164" i="45" s="1"/>
  <c r="G163" i="45"/>
  <c r="H163" i="45" s="1"/>
  <c r="I163" i="45" s="1"/>
  <c r="J163" i="45" s="1"/>
  <c r="G162" i="45"/>
  <c r="H162" i="45" s="1"/>
  <c r="I162" i="45" s="1"/>
  <c r="J162" i="45" s="1"/>
  <c r="K162" i="45" s="1"/>
  <c r="L162" i="45" s="1"/>
  <c r="M162" i="45" s="1"/>
  <c r="N162" i="45" s="1"/>
  <c r="O162" i="45" s="1"/>
  <c r="P162" i="45" s="1"/>
  <c r="Q162" i="45" s="1"/>
  <c r="R162" i="45" s="1"/>
  <c r="S162" i="45" s="1"/>
  <c r="T162" i="45" s="1"/>
  <c r="U162" i="45" s="1"/>
  <c r="V162" i="45" s="1"/>
  <c r="W162" i="45" s="1"/>
  <c r="X162" i="45" s="1"/>
  <c r="Y162" i="45" s="1"/>
  <c r="Z162" i="45" s="1"/>
  <c r="AA162" i="45" s="1"/>
  <c r="AB162" i="45" s="1"/>
  <c r="AC162" i="45" s="1"/>
  <c r="AD162" i="45" s="1"/>
  <c r="AE162" i="45" s="1"/>
  <c r="G161" i="45"/>
  <c r="H161" i="45" s="1"/>
  <c r="I161" i="45" s="1"/>
  <c r="J161" i="45" s="1"/>
  <c r="K161" i="45" s="1"/>
  <c r="L161" i="45" s="1"/>
  <c r="K166" i="44"/>
  <c r="H166" i="44"/>
  <c r="G166" i="44"/>
  <c r="L165" i="44"/>
  <c r="H165" i="44"/>
  <c r="G165" i="44"/>
  <c r="L164" i="44"/>
  <c r="H164" i="44"/>
  <c r="G164" i="44"/>
  <c r="L162" i="44"/>
  <c r="H162" i="44"/>
  <c r="G162" i="44"/>
  <c r="L161" i="44"/>
  <c r="H161" i="44"/>
  <c r="G161" i="44"/>
  <c r="G167" i="47"/>
  <c r="G166" i="47"/>
  <c r="G165" i="47"/>
  <c r="G164" i="47"/>
  <c r="L163" i="47"/>
  <c r="H163" i="47"/>
  <c r="G163" i="47"/>
  <c r="G162" i="47"/>
  <c r="K165" i="48"/>
  <c r="L165" i="48" s="1"/>
  <c r="M165" i="48" s="1"/>
  <c r="N165" i="48" s="1"/>
  <c r="O165" i="48" s="1"/>
  <c r="K164" i="48"/>
  <c r="L164" i="48" s="1"/>
  <c r="M164" i="48" s="1"/>
  <c r="N164" i="48" s="1"/>
  <c r="O164" i="48" s="1"/>
  <c r="L161" i="48"/>
  <c r="M161" i="48" s="1"/>
  <c r="N161" i="48" s="1"/>
  <c r="O161" i="48" s="1"/>
  <c r="P161" i="48" s="1"/>
  <c r="Q161" i="48" s="1"/>
  <c r="R161" i="48" s="1"/>
  <c r="S161" i="48" s="1"/>
  <c r="T161" i="48" s="1"/>
  <c r="U161" i="48" s="1"/>
  <c r="V161" i="48" s="1"/>
  <c r="W161" i="48" s="1"/>
  <c r="X161" i="48" s="1"/>
  <c r="Y161" i="48" s="1"/>
  <c r="Z161" i="48" s="1"/>
  <c r="AA161" i="48" s="1"/>
  <c r="AB161" i="48" s="1"/>
  <c r="AC161" i="48" s="1"/>
  <c r="AD161" i="48" s="1"/>
  <c r="AE161" i="48" s="1"/>
  <c r="J161" i="48"/>
  <c r="H165" i="43"/>
  <c r="L162" i="43"/>
  <c r="H162" i="43"/>
  <c r="G166" i="43"/>
  <c r="G165" i="43"/>
  <c r="G164" i="43"/>
  <c r="G163" i="43"/>
  <c r="G162" i="43"/>
  <c r="G161" i="43"/>
  <c r="H152" i="45"/>
  <c r="I152" i="45" s="1"/>
  <c r="J152" i="45" s="1"/>
  <c r="K152" i="45" s="1"/>
  <c r="P152" i="45" s="1"/>
  <c r="Q152" i="45" s="1"/>
  <c r="R152" i="45" s="1"/>
  <c r="S152" i="45" s="1"/>
  <c r="T152" i="45" s="1"/>
  <c r="U152" i="45" s="1"/>
  <c r="V152" i="45" s="1"/>
  <c r="W152" i="45" s="1"/>
  <c r="X152" i="45" s="1"/>
  <c r="Y152" i="45" s="1"/>
  <c r="Z152" i="45" s="1"/>
  <c r="AA152" i="45" s="1"/>
  <c r="AB152" i="45" s="1"/>
  <c r="AC152" i="45" s="1"/>
  <c r="AD152" i="45" s="1"/>
  <c r="AE152" i="45" s="1"/>
  <c r="L151" i="45"/>
  <c r="M151" i="45" s="1"/>
  <c r="N151" i="45" s="1"/>
  <c r="O151" i="45" s="1"/>
  <c r="P151" i="45" s="1"/>
  <c r="Q151" i="45" s="1"/>
  <c r="R151" i="45" s="1"/>
  <c r="S151" i="45" s="1"/>
  <c r="T151" i="45" s="1"/>
  <c r="U151" i="45" s="1"/>
  <c r="V151" i="45" s="1"/>
  <c r="W151" i="45" s="1"/>
  <c r="X151" i="45" s="1"/>
  <c r="Y151" i="45" s="1"/>
  <c r="Z151" i="45" s="1"/>
  <c r="AA151" i="45" s="1"/>
  <c r="AB151" i="45" s="1"/>
  <c r="AC151" i="45" s="1"/>
  <c r="AD151" i="45" s="1"/>
  <c r="AE151" i="45" s="1"/>
  <c r="P143" i="45"/>
  <c r="Q143" i="45" s="1"/>
  <c r="R143" i="45" s="1"/>
  <c r="S143" i="45" s="1"/>
  <c r="T143" i="45" s="1"/>
  <c r="U143" i="45" s="1"/>
  <c r="V143" i="45" s="1"/>
  <c r="W143" i="45" s="1"/>
  <c r="X143" i="45" s="1"/>
  <c r="Y143" i="45" s="1"/>
  <c r="Z143" i="45" s="1"/>
  <c r="AA143" i="45" s="1"/>
  <c r="AB143" i="45" s="1"/>
  <c r="AC143" i="45" s="1"/>
  <c r="AD143" i="45" s="1"/>
  <c r="AE143" i="45" s="1"/>
  <c r="K131" i="45"/>
  <c r="L132" i="44"/>
  <c r="M132" i="44" s="1"/>
  <c r="N132" i="44" s="1"/>
  <c r="O132" i="44" s="1"/>
  <c r="P132" i="44" s="1"/>
  <c r="Q132" i="44" s="1"/>
  <c r="R132" i="44" s="1"/>
  <c r="S132" i="44" s="1"/>
  <c r="T132" i="44" s="1"/>
  <c r="H153" i="47"/>
  <c r="I153" i="47" s="1"/>
  <c r="J153" i="47" s="1"/>
  <c r="K153" i="47" s="1"/>
  <c r="M152" i="47"/>
  <c r="N152" i="47" s="1"/>
  <c r="O152" i="47" s="1"/>
  <c r="P152" i="47" s="1"/>
  <c r="Q152" i="47" s="1"/>
  <c r="R152" i="47" s="1"/>
  <c r="S152" i="47" s="1"/>
  <c r="T152" i="47" s="1"/>
  <c r="U152" i="47" s="1"/>
  <c r="V152" i="47" s="1"/>
  <c r="W152" i="47" s="1"/>
  <c r="X152" i="47" s="1"/>
  <c r="Y152" i="47" s="1"/>
  <c r="Z152" i="47" s="1"/>
  <c r="AA152" i="47" s="1"/>
  <c r="AB152" i="47" s="1"/>
  <c r="AC152" i="47" s="1"/>
  <c r="AD152" i="47" s="1"/>
  <c r="AE152" i="47" s="1"/>
  <c r="L133" i="47"/>
  <c r="M133" i="47" s="1"/>
  <c r="N133" i="47" s="1"/>
  <c r="O133" i="47" s="1"/>
  <c r="P133" i="47" s="1"/>
  <c r="Q133" i="47" s="1"/>
  <c r="R133" i="47" s="1"/>
  <c r="S133" i="47" s="1"/>
  <c r="T133" i="47" s="1"/>
  <c r="Q132" i="47"/>
  <c r="R132" i="47" s="1"/>
  <c r="S132" i="47" s="1"/>
  <c r="Q152" i="48"/>
  <c r="R152" i="48" s="1"/>
  <c r="L151" i="48"/>
  <c r="M151" i="48" s="1"/>
  <c r="N151" i="48" s="1"/>
  <c r="O151" i="48" s="1"/>
  <c r="P151" i="48" s="1"/>
  <c r="Q151" i="48" s="1"/>
  <c r="R151" i="48" s="1"/>
  <c r="L149" i="48"/>
  <c r="Q141" i="48"/>
  <c r="R141" i="48" s="1"/>
  <c r="S141" i="48" s="1"/>
  <c r="T141" i="48" s="1"/>
  <c r="U141" i="48" s="1"/>
  <c r="V141" i="48" s="1"/>
  <c r="W141" i="48" s="1"/>
  <c r="X141" i="48" s="1"/>
  <c r="Y141" i="48" s="1"/>
  <c r="Z141" i="48" s="1"/>
  <c r="AA141" i="48" s="1"/>
  <c r="AB141" i="48" s="1"/>
  <c r="AC141" i="48" s="1"/>
  <c r="AD141" i="48" s="1"/>
  <c r="AE141" i="48" s="1"/>
  <c r="H132" i="48"/>
  <c r="I132" i="48" s="1"/>
  <c r="G152" i="46"/>
  <c r="G181" i="30" s="1"/>
  <c r="I150" i="46"/>
  <c r="J150" i="46" s="1"/>
  <c r="K150" i="46" s="1"/>
  <c r="M150" i="46" s="1"/>
  <c r="N150" i="46" s="1"/>
  <c r="O150" i="46" s="1"/>
  <c r="I137" i="46"/>
  <c r="J137" i="46" s="1"/>
  <c r="I136" i="46"/>
  <c r="J136" i="46" s="1"/>
  <c r="G132" i="46"/>
  <c r="G141" i="46" s="1"/>
  <c r="I130" i="46"/>
  <c r="J130" i="46" s="1"/>
  <c r="M130" i="46" s="1"/>
  <c r="N130" i="46" s="1"/>
  <c r="O130" i="46" s="1"/>
  <c r="P130" i="46" s="1"/>
  <c r="Q130" i="46" s="1"/>
  <c r="R130" i="46" s="1"/>
  <c r="S130" i="46" s="1"/>
  <c r="T130" i="46" s="1"/>
  <c r="U130" i="46" s="1"/>
  <c r="V130" i="46" s="1"/>
  <c r="W130" i="46" s="1"/>
  <c r="X130" i="46" s="1"/>
  <c r="Y130" i="46" s="1"/>
  <c r="Z130" i="46" s="1"/>
  <c r="AA130" i="46" s="1"/>
  <c r="AB130" i="46" s="1"/>
  <c r="AC130" i="46" s="1"/>
  <c r="AD130" i="46" s="1"/>
  <c r="AE130" i="46" s="1"/>
  <c r="M127" i="46"/>
  <c r="N127" i="46" s="1"/>
  <c r="L125" i="46"/>
  <c r="M125" i="46" s="1"/>
  <c r="N125" i="46" s="1"/>
  <c r="I125" i="46"/>
  <c r="J125" i="46" s="1"/>
  <c r="G124" i="46"/>
  <c r="G140" i="46" s="1"/>
  <c r="L121" i="46"/>
  <c r="I119" i="46"/>
  <c r="K119" i="46" s="1"/>
  <c r="L119" i="46" s="1"/>
  <c r="K118" i="46"/>
  <c r="M118" i="46" s="1"/>
  <c r="N118" i="46" s="1"/>
  <c r="O118" i="46" s="1"/>
  <c r="P118" i="46" s="1"/>
  <c r="I118" i="46"/>
  <c r="G117" i="46"/>
  <c r="I113" i="46"/>
  <c r="I112" i="46"/>
  <c r="J112" i="46" s="1"/>
  <c r="L112" i="46" s="1"/>
  <c r="M112" i="46" s="1"/>
  <c r="G111" i="46"/>
  <c r="G170" i="45"/>
  <c r="G180" i="30" s="1"/>
  <c r="H167" i="45"/>
  <c r="I167" i="45" s="1"/>
  <c r="J167" i="45" s="1"/>
  <c r="K167" i="45" s="1"/>
  <c r="L167" i="45" s="1"/>
  <c r="L148" i="45"/>
  <c r="M148" i="45" s="1"/>
  <c r="H148" i="45"/>
  <c r="G147" i="45"/>
  <c r="G157" i="45" s="1"/>
  <c r="M144" i="45"/>
  <c r="N144" i="45" s="1"/>
  <c r="O144" i="45" s="1"/>
  <c r="P144" i="45" s="1"/>
  <c r="Q144" i="45" s="1"/>
  <c r="R144" i="45" s="1"/>
  <c r="S144" i="45" s="1"/>
  <c r="T144" i="45" s="1"/>
  <c r="U144" i="45" s="1"/>
  <c r="V144" i="45" s="1"/>
  <c r="W144" i="45" s="1"/>
  <c r="X144" i="45" s="1"/>
  <c r="Y144" i="45" s="1"/>
  <c r="Z144" i="45" s="1"/>
  <c r="AA144" i="45" s="1"/>
  <c r="AB144" i="45" s="1"/>
  <c r="AC144" i="45" s="1"/>
  <c r="AD144" i="45" s="1"/>
  <c r="AE144" i="45" s="1"/>
  <c r="I144" i="45"/>
  <c r="J144" i="45" s="1"/>
  <c r="K144" i="45" s="1"/>
  <c r="K143" i="45"/>
  <c r="L143" i="45" s="1"/>
  <c r="I143" i="45"/>
  <c r="H142" i="45"/>
  <c r="I142" i="45" s="1"/>
  <c r="J142" i="45" s="1"/>
  <c r="K142" i="45" s="1"/>
  <c r="S142" i="45" s="1"/>
  <c r="T142" i="45" s="1"/>
  <c r="U142" i="45" s="1"/>
  <c r="V142" i="45" s="1"/>
  <c r="W142" i="45" s="1"/>
  <c r="X142" i="45" s="1"/>
  <c r="Y142" i="45" s="1"/>
  <c r="Z142" i="45" s="1"/>
  <c r="AA142" i="45" s="1"/>
  <c r="AB142" i="45" s="1"/>
  <c r="AC142" i="45" s="1"/>
  <c r="AD142" i="45" s="1"/>
  <c r="AE142" i="45" s="1"/>
  <c r="Q141" i="45"/>
  <c r="R141" i="45" s="1"/>
  <c r="S141" i="45" s="1"/>
  <c r="T141" i="45" s="1"/>
  <c r="U141" i="45" s="1"/>
  <c r="V141" i="45" s="1"/>
  <c r="W141" i="45" s="1"/>
  <c r="X141" i="45" s="1"/>
  <c r="Y141" i="45" s="1"/>
  <c r="Z141" i="45" s="1"/>
  <c r="AA141" i="45" s="1"/>
  <c r="AB141" i="45" s="1"/>
  <c r="AC141" i="45" s="1"/>
  <c r="AD141" i="45" s="1"/>
  <c r="AE141" i="45" s="1"/>
  <c r="M141" i="45"/>
  <c r="N141" i="45" s="1"/>
  <c r="O141" i="45" s="1"/>
  <c r="J141" i="45"/>
  <c r="K141" i="45" s="1"/>
  <c r="L140" i="45"/>
  <c r="H140" i="45"/>
  <c r="I140" i="45" s="1"/>
  <c r="J140" i="45" s="1"/>
  <c r="L139" i="45"/>
  <c r="M139" i="45" s="1"/>
  <c r="H139" i="45"/>
  <c r="I139" i="45" s="1"/>
  <c r="J139" i="45" s="1"/>
  <c r="G138" i="45"/>
  <c r="G156" i="45" s="1"/>
  <c r="H134" i="45"/>
  <c r="I134" i="45" s="1"/>
  <c r="J134" i="45" s="1"/>
  <c r="K134" i="45" s="1"/>
  <c r="L134" i="45" s="1"/>
  <c r="M134" i="45" s="1"/>
  <c r="N134" i="45" s="1"/>
  <c r="O134" i="45" s="1"/>
  <c r="Q134" i="45" s="1"/>
  <c r="R134" i="45" s="1"/>
  <c r="S134" i="45" s="1"/>
  <c r="T134" i="45" s="1"/>
  <c r="U134" i="45" s="1"/>
  <c r="V134" i="45" s="1"/>
  <c r="W134" i="45" s="1"/>
  <c r="H133" i="45"/>
  <c r="I133" i="45" s="1"/>
  <c r="J133" i="45" s="1"/>
  <c r="K133" i="45" s="1"/>
  <c r="L133" i="45" s="1"/>
  <c r="M133" i="45" s="1"/>
  <c r="N133" i="45" s="1"/>
  <c r="O133" i="45" s="1"/>
  <c r="P133" i="45" s="1"/>
  <c r="Q133" i="45" s="1"/>
  <c r="R133" i="45" s="1"/>
  <c r="S133" i="45" s="1"/>
  <c r="T133" i="45" s="1"/>
  <c r="U133" i="45" s="1"/>
  <c r="V133" i="45" s="1"/>
  <c r="W133" i="45" s="1"/>
  <c r="H131" i="45"/>
  <c r="I131" i="45" s="1"/>
  <c r="G130" i="45"/>
  <c r="H166" i="45"/>
  <c r="H171" i="44"/>
  <c r="I171" i="44" s="1"/>
  <c r="G170" i="44"/>
  <c r="G179" i="30" s="1"/>
  <c r="I167" i="44"/>
  <c r="J167" i="44" s="1"/>
  <c r="L167" i="44" s="1"/>
  <c r="M167" i="44" s="1"/>
  <c r="N167" i="44" s="1"/>
  <c r="O167" i="44" s="1"/>
  <c r="P167" i="44" s="1"/>
  <c r="Q167" i="44" s="1"/>
  <c r="R167" i="44" s="1"/>
  <c r="S167" i="44" s="1"/>
  <c r="T167" i="44" s="1"/>
  <c r="U167" i="44" s="1"/>
  <c r="V167" i="44" s="1"/>
  <c r="W167" i="44" s="1"/>
  <c r="X167" i="44" s="1"/>
  <c r="Y167" i="44" s="1"/>
  <c r="Z167" i="44" s="1"/>
  <c r="AA167" i="44" s="1"/>
  <c r="AB167" i="44" s="1"/>
  <c r="AC167" i="44" s="1"/>
  <c r="AD167" i="44" s="1"/>
  <c r="AE167" i="44" s="1"/>
  <c r="I152" i="44"/>
  <c r="J152" i="44" s="1"/>
  <c r="I151" i="44"/>
  <c r="I150" i="44"/>
  <c r="J150" i="44" s="1"/>
  <c r="J149" i="44"/>
  <c r="H147" i="44"/>
  <c r="H157" i="44" s="1"/>
  <c r="G147" i="44"/>
  <c r="G157" i="44" s="1"/>
  <c r="M144" i="44"/>
  <c r="N144" i="44" s="1"/>
  <c r="H144" i="44"/>
  <c r="I144" i="44" s="1"/>
  <c r="M143" i="44"/>
  <c r="N143" i="44" s="1"/>
  <c r="O143" i="44" s="1"/>
  <c r="P143" i="44" s="1"/>
  <c r="Q143" i="44" s="1"/>
  <c r="R143" i="44" s="1"/>
  <c r="S143" i="44" s="1"/>
  <c r="T143" i="44" s="1"/>
  <c r="U143" i="44" s="1"/>
  <c r="V143" i="44" s="1"/>
  <c r="W143" i="44" s="1"/>
  <c r="X143" i="44" s="1"/>
  <c r="Y143" i="44" s="1"/>
  <c r="Z143" i="44" s="1"/>
  <c r="AA143" i="44" s="1"/>
  <c r="AB143" i="44" s="1"/>
  <c r="AC143" i="44" s="1"/>
  <c r="AD143" i="44" s="1"/>
  <c r="AE143" i="44" s="1"/>
  <c r="H143" i="44"/>
  <c r="I143" i="44" s="1"/>
  <c r="M141" i="44"/>
  <c r="H141" i="44"/>
  <c r="I141" i="44" s="1"/>
  <c r="J141" i="44" s="1"/>
  <c r="K141" i="44" s="1"/>
  <c r="I140" i="44"/>
  <c r="J140" i="44" s="1"/>
  <c r="K140" i="44" s="1"/>
  <c r="L140" i="44" s="1"/>
  <c r="M140" i="44" s="1"/>
  <c r="N140" i="44" s="1"/>
  <c r="O140" i="44" s="1"/>
  <c r="P140" i="44" s="1"/>
  <c r="Q140" i="44" s="1"/>
  <c r="R140" i="44" s="1"/>
  <c r="S140" i="44" s="1"/>
  <c r="T140" i="44" s="1"/>
  <c r="U140" i="44" s="1"/>
  <c r="V140" i="44" s="1"/>
  <c r="W140" i="44" s="1"/>
  <c r="X140" i="44" s="1"/>
  <c r="Y140" i="44" s="1"/>
  <c r="Z140" i="44" s="1"/>
  <c r="AA140" i="44" s="1"/>
  <c r="AB140" i="44" s="1"/>
  <c r="AC140" i="44" s="1"/>
  <c r="AD140" i="44" s="1"/>
  <c r="AE140" i="44" s="1"/>
  <c r="I139" i="44"/>
  <c r="J139" i="44" s="1"/>
  <c r="K139" i="44" s="1"/>
  <c r="L139" i="44" s="1"/>
  <c r="M139" i="44" s="1"/>
  <c r="N139" i="44" s="1"/>
  <c r="O139" i="44" s="1"/>
  <c r="P139" i="44" s="1"/>
  <c r="Q139" i="44" s="1"/>
  <c r="R139" i="44" s="1"/>
  <c r="S139" i="44" s="1"/>
  <c r="T139" i="44" s="1"/>
  <c r="G138" i="44"/>
  <c r="G156" i="44" s="1"/>
  <c r="H134" i="44"/>
  <c r="I134" i="44" s="1"/>
  <c r="L134" i="44" s="1"/>
  <c r="M134" i="44" s="1"/>
  <c r="N134" i="44" s="1"/>
  <c r="O134" i="44" s="1"/>
  <c r="P134" i="44" s="1"/>
  <c r="Q134" i="44" s="1"/>
  <c r="R134" i="44" s="1"/>
  <c r="S134" i="44" s="1"/>
  <c r="T134" i="44" s="1"/>
  <c r="U134" i="44" s="1"/>
  <c r="V134" i="44" s="1"/>
  <c r="W134" i="44" s="1"/>
  <c r="X134" i="44" s="1"/>
  <c r="Y134" i="44" s="1"/>
  <c r="Z134" i="44" s="1"/>
  <c r="AA134" i="44" s="1"/>
  <c r="AB134" i="44" s="1"/>
  <c r="AC134" i="44" s="1"/>
  <c r="AD134" i="44" s="1"/>
  <c r="AE134" i="44" s="1"/>
  <c r="H133" i="44"/>
  <c r="I133" i="44" s="1"/>
  <c r="L133" i="44" s="1"/>
  <c r="M133" i="44" s="1"/>
  <c r="N133" i="44" s="1"/>
  <c r="O133" i="44" s="1"/>
  <c r="P133" i="44" s="1"/>
  <c r="Q133" i="44" s="1"/>
  <c r="R133" i="44" s="1"/>
  <c r="S133" i="44" s="1"/>
  <c r="T133" i="44" s="1"/>
  <c r="U133" i="44" s="1"/>
  <c r="V133" i="44" s="1"/>
  <c r="W133" i="44" s="1"/>
  <c r="X133" i="44" s="1"/>
  <c r="Y133" i="44" s="1"/>
  <c r="Z133" i="44" s="1"/>
  <c r="AA133" i="44" s="1"/>
  <c r="AB133" i="44" s="1"/>
  <c r="AC133" i="44" s="1"/>
  <c r="AD133" i="44" s="1"/>
  <c r="AE133" i="44" s="1"/>
  <c r="I132" i="44"/>
  <c r="J132" i="44" s="1"/>
  <c r="H131" i="44"/>
  <c r="I131" i="44" s="1"/>
  <c r="G130" i="44"/>
  <c r="I127" i="44"/>
  <c r="L127" i="44" s="1"/>
  <c r="M127" i="44" s="1"/>
  <c r="N127" i="44" s="1"/>
  <c r="O127" i="44" s="1"/>
  <c r="P127" i="44" s="1"/>
  <c r="Q127" i="44" s="1"/>
  <c r="R127" i="44" s="1"/>
  <c r="S127" i="44" s="1"/>
  <c r="T127" i="44" s="1"/>
  <c r="U127" i="44" s="1"/>
  <c r="V127" i="44" s="1"/>
  <c r="W127" i="44" s="1"/>
  <c r="X127" i="44" s="1"/>
  <c r="Y127" i="44" s="1"/>
  <c r="Z127" i="44" s="1"/>
  <c r="AA127" i="44" s="1"/>
  <c r="AB127" i="44" s="1"/>
  <c r="AC127" i="44" s="1"/>
  <c r="AD127" i="44" s="1"/>
  <c r="AE127" i="44" s="1"/>
  <c r="I125" i="44"/>
  <c r="I166" i="44" s="1"/>
  <c r="I124" i="44"/>
  <c r="J124" i="44" s="1"/>
  <c r="K124" i="44" s="1"/>
  <c r="G123" i="44"/>
  <c r="H172" i="47"/>
  <c r="I172" i="47" s="1"/>
  <c r="I171" i="47" s="1"/>
  <c r="I178" i="30" s="1"/>
  <c r="G171" i="47"/>
  <c r="G178" i="30" s="1"/>
  <c r="I168" i="47"/>
  <c r="J168" i="47" s="1"/>
  <c r="K168" i="47" s="1"/>
  <c r="L168" i="47" s="1"/>
  <c r="M168" i="47" s="1"/>
  <c r="N168" i="47" s="1"/>
  <c r="O168" i="47" s="1"/>
  <c r="P168" i="47" s="1"/>
  <c r="Q168" i="47" s="1"/>
  <c r="R168" i="47" s="1"/>
  <c r="I151" i="47"/>
  <c r="J151" i="47" s="1"/>
  <c r="P151" i="47" s="1"/>
  <c r="Q151" i="47" s="1"/>
  <c r="R151" i="47" s="1"/>
  <c r="I149" i="47"/>
  <c r="G148" i="47"/>
  <c r="G158" i="47" s="1"/>
  <c r="M145" i="47"/>
  <c r="N145" i="47" s="1"/>
  <c r="O145" i="47" s="1"/>
  <c r="P145" i="47" s="1"/>
  <c r="Q145" i="47" s="1"/>
  <c r="R145" i="47" s="1"/>
  <c r="S145" i="47" s="1"/>
  <c r="T145" i="47" s="1"/>
  <c r="U145" i="47" s="1"/>
  <c r="V145" i="47" s="1"/>
  <c r="W145" i="47" s="1"/>
  <c r="X145" i="47" s="1"/>
  <c r="Y145" i="47" s="1"/>
  <c r="Z145" i="47" s="1"/>
  <c r="AA145" i="47" s="1"/>
  <c r="AB145" i="47" s="1"/>
  <c r="AC145" i="47" s="1"/>
  <c r="AD145" i="47" s="1"/>
  <c r="AE145" i="47" s="1"/>
  <c r="H145" i="47"/>
  <c r="I145" i="47" s="1"/>
  <c r="J145" i="47" s="1"/>
  <c r="K145" i="47" s="1"/>
  <c r="Q144" i="47"/>
  <c r="R144" i="47" s="1"/>
  <c r="S144" i="47" s="1"/>
  <c r="I144" i="47"/>
  <c r="J144" i="47" s="1"/>
  <c r="K144" i="47" s="1"/>
  <c r="H143" i="47"/>
  <c r="I143" i="47" s="1"/>
  <c r="J143" i="47" s="1"/>
  <c r="L143" i="47" s="1"/>
  <c r="M143" i="47" s="1"/>
  <c r="N143" i="47" s="1"/>
  <c r="O143" i="47" s="1"/>
  <c r="P143" i="47" s="1"/>
  <c r="Q143" i="47" s="1"/>
  <c r="R143" i="47" s="1"/>
  <c r="S143" i="47" s="1"/>
  <c r="T143" i="47" s="1"/>
  <c r="U143" i="47" s="1"/>
  <c r="V143" i="47" s="1"/>
  <c r="W143" i="47" s="1"/>
  <c r="X143" i="47" s="1"/>
  <c r="Y143" i="47" s="1"/>
  <c r="Z143" i="47" s="1"/>
  <c r="AA143" i="47" s="1"/>
  <c r="AB143" i="47" s="1"/>
  <c r="AC143" i="47" s="1"/>
  <c r="AD143" i="47" s="1"/>
  <c r="AE143" i="47" s="1"/>
  <c r="N142" i="47"/>
  <c r="H142" i="47"/>
  <c r="I142" i="47" s="1"/>
  <c r="J142" i="47" s="1"/>
  <c r="K142" i="47" s="1"/>
  <c r="L141" i="47"/>
  <c r="M141" i="47" s="1"/>
  <c r="N141" i="47" s="1"/>
  <c r="O141" i="47" s="1"/>
  <c r="P141" i="47" s="1"/>
  <c r="Q141" i="47" s="1"/>
  <c r="R141" i="47" s="1"/>
  <c r="S141" i="47" s="1"/>
  <c r="T141" i="47" s="1"/>
  <c r="U141" i="47" s="1"/>
  <c r="V141" i="47" s="1"/>
  <c r="W141" i="47" s="1"/>
  <c r="X141" i="47" s="1"/>
  <c r="Y141" i="47" s="1"/>
  <c r="Z141" i="47" s="1"/>
  <c r="AA141" i="47" s="1"/>
  <c r="AB141" i="47" s="1"/>
  <c r="AC141" i="47" s="1"/>
  <c r="AD141" i="47" s="1"/>
  <c r="AE141" i="47" s="1"/>
  <c r="H141" i="47"/>
  <c r="I141" i="47" s="1"/>
  <c r="J141" i="47" s="1"/>
  <c r="L140" i="47"/>
  <c r="M140" i="47" s="1"/>
  <c r="H140" i="47"/>
  <c r="G157" i="47"/>
  <c r="P135" i="47"/>
  <c r="Q135" i="47" s="1"/>
  <c r="R135" i="47" s="1"/>
  <c r="S135" i="47" s="1"/>
  <c r="I133" i="47"/>
  <c r="J133" i="47" s="1"/>
  <c r="K132" i="47"/>
  <c r="I132" i="47"/>
  <c r="G131" i="47"/>
  <c r="U128" i="47"/>
  <c r="V128" i="47" s="1"/>
  <c r="W128" i="47" s="1"/>
  <c r="X128" i="47" s="1"/>
  <c r="M127" i="47"/>
  <c r="N127" i="47" s="1"/>
  <c r="O127" i="47" s="1"/>
  <c r="P127" i="47" s="1"/>
  <c r="Q127" i="47" s="1"/>
  <c r="R127" i="47" s="1"/>
  <c r="S127" i="47" s="1"/>
  <c r="T127" i="47" s="1"/>
  <c r="U127" i="47" s="1"/>
  <c r="V127" i="47" s="1"/>
  <c r="W127" i="47" s="1"/>
  <c r="X127" i="47" s="1"/>
  <c r="Y127" i="47" s="1"/>
  <c r="Z127" i="47" s="1"/>
  <c r="AA127" i="47" s="1"/>
  <c r="AB127" i="47" s="1"/>
  <c r="AC127" i="47" s="1"/>
  <c r="AD127" i="47" s="1"/>
  <c r="AE127" i="47" s="1"/>
  <c r="H167" i="47"/>
  <c r="I125" i="47"/>
  <c r="J125" i="47" s="1"/>
  <c r="G124" i="47"/>
  <c r="H149" i="48"/>
  <c r="I149" i="48" s="1"/>
  <c r="J149" i="48" s="1"/>
  <c r="L148" i="48"/>
  <c r="M148" i="48" s="1"/>
  <c r="N148" i="48" s="1"/>
  <c r="G147" i="48"/>
  <c r="G157" i="48" s="1"/>
  <c r="M144" i="48"/>
  <c r="N144" i="48" s="1"/>
  <c r="O144" i="48" s="1"/>
  <c r="P144" i="48" s="1"/>
  <c r="Q144" i="48" s="1"/>
  <c r="R144" i="48" s="1"/>
  <c r="S144" i="48" s="1"/>
  <c r="M142" i="48"/>
  <c r="M141" i="48"/>
  <c r="H141" i="48"/>
  <c r="I141" i="48" s="1"/>
  <c r="J141" i="48" s="1"/>
  <c r="K141" i="48" s="1"/>
  <c r="M140" i="48"/>
  <c r="N140" i="48" s="1"/>
  <c r="H140" i="48"/>
  <c r="I140" i="48" s="1"/>
  <c r="H139" i="48"/>
  <c r="I139" i="48" s="1"/>
  <c r="G138" i="48"/>
  <c r="G156" i="48" s="1"/>
  <c r="I134" i="48"/>
  <c r="J134" i="48" s="1"/>
  <c r="Q134" i="48" s="1"/>
  <c r="R134" i="48" s="1"/>
  <c r="S134" i="48" s="1"/>
  <c r="T134" i="48" s="1"/>
  <c r="K131" i="48"/>
  <c r="L131" i="48" s="1"/>
  <c r="M131" i="48" s="1"/>
  <c r="H131" i="48"/>
  <c r="I131" i="48" s="1"/>
  <c r="G130" i="48"/>
  <c r="H125" i="48"/>
  <c r="H124" i="48"/>
  <c r="I124" i="48" s="1"/>
  <c r="G123" i="48"/>
  <c r="AC44" i="47" l="1"/>
  <c r="U133" i="47"/>
  <c r="AE124" i="48"/>
  <c r="AE123" i="48" s="1"/>
  <c r="AE122" i="30" s="1"/>
  <c r="AD123" i="48"/>
  <c r="AD122" i="30" s="1"/>
  <c r="AE119" i="48"/>
  <c r="AE165" i="48" s="1"/>
  <c r="AD165" i="48"/>
  <c r="T144" i="48"/>
  <c r="U144" i="48" s="1"/>
  <c r="V144" i="48" s="1"/>
  <c r="W144" i="48" s="1"/>
  <c r="V124" i="43"/>
  <c r="U123" i="43"/>
  <c r="U121" i="30" s="1"/>
  <c r="AA59" i="46"/>
  <c r="AA61" i="30" s="1"/>
  <c r="AB60" i="46"/>
  <c r="AA152" i="46"/>
  <c r="AA181" i="30" s="1"/>
  <c r="AB153" i="46"/>
  <c r="U132" i="44"/>
  <c r="T130" i="44"/>
  <c r="T133" i="30" s="1"/>
  <c r="AB164" i="44"/>
  <c r="AC112" i="44"/>
  <c r="AC44" i="44"/>
  <c r="U139" i="44"/>
  <c r="AD34" i="44"/>
  <c r="AB134" i="46"/>
  <c r="AA132" i="46"/>
  <c r="AA154" i="30" s="1"/>
  <c r="AB161" i="44"/>
  <c r="AC108" i="44"/>
  <c r="Y128" i="47"/>
  <c r="Z128" i="47" s="1"/>
  <c r="AA128" i="47" s="1"/>
  <c r="AB128" i="47" s="1"/>
  <c r="AC128" i="47" s="1"/>
  <c r="AD128" i="47" s="1"/>
  <c r="AE128" i="47" s="1"/>
  <c r="S151" i="47"/>
  <c r="T151" i="47" s="1"/>
  <c r="U151" i="47" s="1"/>
  <c r="V151" i="47" s="1"/>
  <c r="W151" i="47" s="1"/>
  <c r="X151" i="47" s="1"/>
  <c r="Y151" i="47" s="1"/>
  <c r="Z151" i="47" s="1"/>
  <c r="AA151" i="47" s="1"/>
  <c r="AB151" i="47" s="1"/>
  <c r="AC151" i="47" s="1"/>
  <c r="AD151" i="47" s="1"/>
  <c r="AE151" i="47" s="1"/>
  <c r="AD148" i="46"/>
  <c r="AE108" i="46"/>
  <c r="Q118" i="46"/>
  <c r="P117" i="46"/>
  <c r="P135" i="30" s="1"/>
  <c r="W75" i="46"/>
  <c r="V72" i="46"/>
  <c r="V79" i="30" s="1"/>
  <c r="Q112" i="46"/>
  <c r="U172" i="47"/>
  <c r="U171" i="47" s="1"/>
  <c r="U178" i="30" s="1"/>
  <c r="V119" i="47"/>
  <c r="U134" i="48"/>
  <c r="T130" i="48"/>
  <c r="T131" i="30" s="1"/>
  <c r="K166" i="48"/>
  <c r="L166" i="48" s="1"/>
  <c r="M166" i="48" s="1"/>
  <c r="N166" i="48" s="1"/>
  <c r="O166" i="48" s="1"/>
  <c r="S151" i="48"/>
  <c r="T151" i="48" s="1"/>
  <c r="U151" i="48" s="1"/>
  <c r="V151" i="48" s="1"/>
  <c r="W151" i="48" s="1"/>
  <c r="S152" i="48"/>
  <c r="T152" i="48" s="1"/>
  <c r="U152" i="48" s="1"/>
  <c r="V152" i="48" s="1"/>
  <c r="W152" i="48" s="1"/>
  <c r="X152" i="48" s="1"/>
  <c r="Y152" i="48" s="1"/>
  <c r="Z152" i="48" s="1"/>
  <c r="AA152" i="48" s="1"/>
  <c r="AB152" i="48" s="1"/>
  <c r="AC152" i="48" s="1"/>
  <c r="AD152" i="48" s="1"/>
  <c r="AE152" i="48" s="1"/>
  <c r="M161" i="45"/>
  <c r="N161" i="45" s="1"/>
  <c r="O161" i="45" s="1"/>
  <c r="P161" i="45" s="1"/>
  <c r="Q161" i="45" s="1"/>
  <c r="R161" i="45" s="1"/>
  <c r="S161" i="45" s="1"/>
  <c r="T161" i="45" s="1"/>
  <c r="U161" i="45" s="1"/>
  <c r="V161" i="45" s="1"/>
  <c r="W161" i="45" s="1"/>
  <c r="X161" i="45" s="1"/>
  <c r="O144" i="44"/>
  <c r="P144" i="44" s="1"/>
  <c r="Q144" i="44" s="1"/>
  <c r="R144" i="44" s="1"/>
  <c r="S144" i="44" s="1"/>
  <c r="T144" i="44" s="1"/>
  <c r="U144" i="44" s="1"/>
  <c r="V144" i="44" s="1"/>
  <c r="W144" i="44" s="1"/>
  <c r="X144" i="44" s="1"/>
  <c r="Y144" i="44" s="1"/>
  <c r="Z144" i="44" s="1"/>
  <c r="AA144" i="44" s="1"/>
  <c r="AB144" i="44" s="1"/>
  <c r="AC144" i="44" s="1"/>
  <c r="AD144" i="44" s="1"/>
  <c r="AE144" i="44" s="1"/>
  <c r="O115" i="46"/>
  <c r="Q115" i="46" s="1"/>
  <c r="R115" i="46" s="1"/>
  <c r="S115" i="46" s="1"/>
  <c r="T115" i="46" s="1"/>
  <c r="U115" i="46" s="1"/>
  <c r="V115" i="46" s="1"/>
  <c r="W115" i="46" s="1"/>
  <c r="X115" i="46" s="1"/>
  <c r="Y115" i="46" s="1"/>
  <c r="Z115" i="46" s="1"/>
  <c r="AA115" i="46" s="1"/>
  <c r="AB115" i="46" s="1"/>
  <c r="AC115" i="46" s="1"/>
  <c r="AD115" i="46" s="1"/>
  <c r="AE115" i="46" s="1"/>
  <c r="S57" i="43"/>
  <c r="G143" i="46"/>
  <c r="H171" i="47"/>
  <c r="H178" i="30" s="1"/>
  <c r="H111" i="46"/>
  <c r="I130" i="44"/>
  <c r="I166" i="45"/>
  <c r="G155" i="44"/>
  <c r="H130" i="44"/>
  <c r="G156" i="47"/>
  <c r="I125" i="48"/>
  <c r="J125" i="48" s="1"/>
  <c r="H138" i="48"/>
  <c r="H156" i="48" s="1"/>
  <c r="G160" i="48"/>
  <c r="I124" i="47"/>
  <c r="H131" i="47"/>
  <c r="J125" i="44"/>
  <c r="K130" i="45"/>
  <c r="J130" i="45"/>
  <c r="H123" i="48"/>
  <c r="I131" i="47"/>
  <c r="H124" i="47"/>
  <c r="G155" i="48"/>
  <c r="J131" i="47"/>
  <c r="I130" i="45"/>
  <c r="I170" i="45"/>
  <c r="I180" i="30" s="1"/>
  <c r="H170" i="45"/>
  <c r="H180" i="30" s="1"/>
  <c r="I117" i="46"/>
  <c r="J147" i="48"/>
  <c r="J157" i="48" s="1"/>
  <c r="G155" i="45"/>
  <c r="J113" i="46"/>
  <c r="I149" i="46"/>
  <c r="G139" i="46"/>
  <c r="G161" i="47"/>
  <c r="G160" i="44"/>
  <c r="G160" i="45"/>
  <c r="L128" i="46"/>
  <c r="M128" i="46" s="1"/>
  <c r="N128" i="46" s="1"/>
  <c r="O128" i="46" s="1"/>
  <c r="P128" i="46" s="1"/>
  <c r="Q128" i="46" s="1"/>
  <c r="R128" i="46" s="1"/>
  <c r="S128" i="46" s="1"/>
  <c r="T128" i="46" s="1"/>
  <c r="U128" i="46" s="1"/>
  <c r="V128" i="46" s="1"/>
  <c r="W128" i="46" s="1"/>
  <c r="X128" i="46" s="1"/>
  <c r="Y128" i="46" s="1"/>
  <c r="Z128" i="46" s="1"/>
  <c r="AA128" i="46" s="1"/>
  <c r="AB128" i="46" s="1"/>
  <c r="AC128" i="46" s="1"/>
  <c r="AD128" i="46" s="1"/>
  <c r="AE128" i="46" s="1"/>
  <c r="H170" i="44"/>
  <c r="H179" i="30" s="1"/>
  <c r="L142" i="44"/>
  <c r="M142" i="44" s="1"/>
  <c r="N142" i="44" s="1"/>
  <c r="O142" i="44" s="1"/>
  <c r="J172" i="47"/>
  <c r="H170" i="48"/>
  <c r="H177" i="30" s="1"/>
  <c r="O140" i="48"/>
  <c r="P140" i="48" s="1"/>
  <c r="Q140" i="48" s="1"/>
  <c r="R140" i="48" s="1"/>
  <c r="S140" i="48" s="1"/>
  <c r="K132" i="46"/>
  <c r="K141" i="46" s="1"/>
  <c r="I111" i="46"/>
  <c r="J138" i="45"/>
  <c r="J156" i="45" s="1"/>
  <c r="H130" i="45"/>
  <c r="J138" i="44"/>
  <c r="J156" i="44" s="1"/>
  <c r="H123" i="44"/>
  <c r="K139" i="47"/>
  <c r="K157" i="47" s="1"/>
  <c r="I147" i="48"/>
  <c r="I157" i="48" s="1"/>
  <c r="L130" i="48"/>
  <c r="J130" i="48"/>
  <c r="H130" i="48"/>
  <c r="I130" i="48"/>
  <c r="L117" i="46"/>
  <c r="J117" i="46"/>
  <c r="H117" i="46"/>
  <c r="I126" i="46"/>
  <c r="H124" i="46"/>
  <c r="H140" i="46" s="1"/>
  <c r="H132" i="46"/>
  <c r="H141" i="46" s="1"/>
  <c r="M132" i="46"/>
  <c r="L132" i="46"/>
  <c r="L141" i="46" s="1"/>
  <c r="M141" i="46" s="1"/>
  <c r="N141" i="46" s="1"/>
  <c r="O141" i="46" s="1"/>
  <c r="K117" i="46"/>
  <c r="P130" i="45"/>
  <c r="P134" i="30" s="1"/>
  <c r="L131" i="45"/>
  <c r="N139" i="45"/>
  <c r="K147" i="45"/>
  <c r="K157" i="45" s="1"/>
  <c r="N148" i="45"/>
  <c r="L138" i="45"/>
  <c r="L156" i="45" s="1"/>
  <c r="M140" i="45"/>
  <c r="N140" i="45" s="1"/>
  <c r="O140" i="45" s="1"/>
  <c r="P140" i="45" s="1"/>
  <c r="Q140" i="45" s="1"/>
  <c r="R140" i="45" s="1"/>
  <c r="S140" i="45" s="1"/>
  <c r="T140" i="45" s="1"/>
  <c r="U140" i="45" s="1"/>
  <c r="V140" i="45" s="1"/>
  <c r="W140" i="45" s="1"/>
  <c r="X140" i="45" s="1"/>
  <c r="Y140" i="45" s="1"/>
  <c r="Z140" i="45" s="1"/>
  <c r="AA140" i="45" s="1"/>
  <c r="AB140" i="45" s="1"/>
  <c r="AC140" i="45" s="1"/>
  <c r="AD140" i="45" s="1"/>
  <c r="AE140" i="45" s="1"/>
  <c r="H147" i="45"/>
  <c r="H157" i="45" s="1"/>
  <c r="I148" i="45"/>
  <c r="K138" i="45"/>
  <c r="K156" i="45" s="1"/>
  <c r="I138" i="45"/>
  <c r="I156" i="45" s="1"/>
  <c r="H138" i="45"/>
  <c r="H156" i="45" s="1"/>
  <c r="L130" i="44"/>
  <c r="I123" i="44"/>
  <c r="J126" i="44"/>
  <c r="J130" i="44"/>
  <c r="I147" i="44"/>
  <c r="I157" i="44" s="1"/>
  <c r="K130" i="44"/>
  <c r="H138" i="44"/>
  <c r="H156" i="44" s="1"/>
  <c r="H155" i="44" s="1"/>
  <c r="I138" i="44"/>
  <c r="I156" i="44" s="1"/>
  <c r="K138" i="44"/>
  <c r="K156" i="44" s="1"/>
  <c r="J171" i="44"/>
  <c r="K171" i="44" s="1"/>
  <c r="L171" i="44" s="1"/>
  <c r="M171" i="44" s="1"/>
  <c r="N171" i="44" s="1"/>
  <c r="O171" i="44" s="1"/>
  <c r="P171" i="44" s="1"/>
  <c r="Q171" i="44" s="1"/>
  <c r="R171" i="44" s="1"/>
  <c r="S171" i="44" s="1"/>
  <c r="T171" i="44" s="1"/>
  <c r="I170" i="44"/>
  <c r="I179" i="30" s="1"/>
  <c r="M134" i="47"/>
  <c r="N134" i="47" s="1"/>
  <c r="O134" i="47" s="1"/>
  <c r="P134" i="47" s="1"/>
  <c r="Q134" i="47" s="1"/>
  <c r="R134" i="47" s="1"/>
  <c r="S134" i="47" s="1"/>
  <c r="T134" i="47" s="1"/>
  <c r="U134" i="47" s="1"/>
  <c r="V134" i="47" s="1"/>
  <c r="W134" i="47" s="1"/>
  <c r="X134" i="47" s="1"/>
  <c r="Y134" i="47" s="1"/>
  <c r="Z134" i="47" s="1"/>
  <c r="AA134" i="47" s="1"/>
  <c r="AB134" i="47" s="1"/>
  <c r="AC134" i="47" s="1"/>
  <c r="AD134" i="47" s="1"/>
  <c r="AE134" i="47" s="1"/>
  <c r="L131" i="47"/>
  <c r="M139" i="47"/>
  <c r="M157" i="47" s="1"/>
  <c r="N140" i="47"/>
  <c r="H139" i="47"/>
  <c r="H157" i="47" s="1"/>
  <c r="I140" i="47"/>
  <c r="L139" i="47"/>
  <c r="L157" i="47" s="1"/>
  <c r="J149" i="47"/>
  <c r="K149" i="47" s="1"/>
  <c r="L149" i="47" s="1"/>
  <c r="M149" i="47" s="1"/>
  <c r="K131" i="47"/>
  <c r="H148" i="47"/>
  <c r="H158" i="47" s="1"/>
  <c r="K171" i="47"/>
  <c r="K178" i="30" s="1"/>
  <c r="P130" i="48"/>
  <c r="P131" i="30" s="1"/>
  <c r="J139" i="48"/>
  <c r="I138" i="48"/>
  <c r="I156" i="48" s="1"/>
  <c r="K124" i="48"/>
  <c r="N131" i="48"/>
  <c r="M130" i="48"/>
  <c r="K130" i="48"/>
  <c r="I170" i="48"/>
  <c r="I177" i="30" s="1"/>
  <c r="M149" i="48"/>
  <c r="N149" i="48" s="1"/>
  <c r="O149" i="48" s="1"/>
  <c r="P149" i="48" s="1"/>
  <c r="Q149" i="48" s="1"/>
  <c r="R149" i="48" s="1"/>
  <c r="K147" i="48"/>
  <c r="K157" i="48" s="1"/>
  <c r="O148" i="48"/>
  <c r="H147" i="48"/>
  <c r="H157" i="48" s="1"/>
  <c r="L147" i="48"/>
  <c r="L157" i="48" s="1"/>
  <c r="T131" i="47" l="1"/>
  <c r="T132" i="30" s="1"/>
  <c r="V133" i="47"/>
  <c r="U131" i="47"/>
  <c r="U132" i="30" s="1"/>
  <c r="AD44" i="47"/>
  <c r="X144" i="48"/>
  <c r="Y144" i="48" s="1"/>
  <c r="Z144" i="48" s="1"/>
  <c r="AA144" i="48" s="1"/>
  <c r="T140" i="48"/>
  <c r="U140" i="48" s="1"/>
  <c r="V140" i="48" s="1"/>
  <c r="W140" i="48" s="1"/>
  <c r="X151" i="48"/>
  <c r="Y151" i="48" s="1"/>
  <c r="Z151" i="48" s="1"/>
  <c r="AA151" i="48" s="1"/>
  <c r="W124" i="43"/>
  <c r="V123" i="43"/>
  <c r="V121" i="30" s="1"/>
  <c r="Y161" i="45"/>
  <c r="AB152" i="46"/>
  <c r="AB181" i="30" s="1"/>
  <c r="AC153" i="46"/>
  <c r="AC60" i="46"/>
  <c r="AB59" i="46"/>
  <c r="AB61" i="30" s="1"/>
  <c r="AE34" i="44"/>
  <c r="AD44" i="44"/>
  <c r="AD112" i="44"/>
  <c r="AC164" i="44"/>
  <c r="U171" i="44"/>
  <c r="T170" i="44"/>
  <c r="T179" i="30" s="1"/>
  <c r="V139" i="44"/>
  <c r="V132" i="44"/>
  <c r="U130" i="44"/>
  <c r="U133" i="30" s="1"/>
  <c r="AC134" i="46"/>
  <c r="AB132" i="46"/>
  <c r="AD108" i="44"/>
  <c r="AC161" i="44"/>
  <c r="AE148" i="46"/>
  <c r="W72" i="46"/>
  <c r="W79" i="30" s="1"/>
  <c r="X75" i="46"/>
  <c r="R118" i="46"/>
  <c r="Q117" i="46"/>
  <c r="Q135" i="30" s="1"/>
  <c r="R112" i="46"/>
  <c r="W119" i="47"/>
  <c r="X119" i="47" s="1"/>
  <c r="V172" i="47"/>
  <c r="V171" i="47" s="1"/>
  <c r="V178" i="30" s="1"/>
  <c r="V134" i="48"/>
  <c r="U130" i="48"/>
  <c r="U131" i="30" s="1"/>
  <c r="S149" i="48"/>
  <c r="T149" i="48" s="1"/>
  <c r="U149" i="48" s="1"/>
  <c r="V149" i="48" s="1"/>
  <c r="W149" i="48" s="1"/>
  <c r="J147" i="44"/>
  <c r="J157" i="44" s="1"/>
  <c r="J149" i="46"/>
  <c r="K113" i="46"/>
  <c r="K111" i="46" s="1"/>
  <c r="O114" i="46"/>
  <c r="P114" i="46" s="1"/>
  <c r="Q114" i="46" s="1"/>
  <c r="R114" i="46" s="1"/>
  <c r="S114" i="46" s="1"/>
  <c r="T114" i="46" s="1"/>
  <c r="U114" i="46" s="1"/>
  <c r="V114" i="46" s="1"/>
  <c r="W114" i="46" s="1"/>
  <c r="X114" i="46" s="1"/>
  <c r="Y114" i="46" s="1"/>
  <c r="Z114" i="46" s="1"/>
  <c r="AA114" i="46" s="1"/>
  <c r="AB114" i="46" s="1"/>
  <c r="AC114" i="46" s="1"/>
  <c r="AD114" i="46" s="1"/>
  <c r="AE114" i="46" s="1"/>
  <c r="I155" i="44"/>
  <c r="J166" i="45"/>
  <c r="J171" i="47"/>
  <c r="J178" i="30" s="1"/>
  <c r="H155" i="48"/>
  <c r="P142" i="44"/>
  <c r="Q142" i="44" s="1"/>
  <c r="R142" i="44" s="1"/>
  <c r="S142" i="44" s="1"/>
  <c r="T142" i="44" s="1"/>
  <c r="N138" i="44"/>
  <c r="N156" i="44" s="1"/>
  <c r="L138" i="44"/>
  <c r="L156" i="44" s="1"/>
  <c r="M131" i="47"/>
  <c r="I152" i="46"/>
  <c r="I181" i="30" s="1"/>
  <c r="H139" i="46"/>
  <c r="J155" i="44"/>
  <c r="J148" i="47"/>
  <c r="J158" i="47" s="1"/>
  <c r="I123" i="48"/>
  <c r="J123" i="48"/>
  <c r="I155" i="48"/>
  <c r="M117" i="46"/>
  <c r="H156" i="47"/>
  <c r="P131" i="47"/>
  <c r="P132" i="30" s="1"/>
  <c r="M130" i="44"/>
  <c r="O130" i="44"/>
  <c r="Q130" i="45"/>
  <c r="Q134" i="30" s="1"/>
  <c r="L125" i="44"/>
  <c r="M125" i="44" s="1"/>
  <c r="N125" i="44" s="1"/>
  <c r="O125" i="44" s="1"/>
  <c r="P125" i="44" s="1"/>
  <c r="Q125" i="44" s="1"/>
  <c r="R125" i="44" s="1"/>
  <c r="S125" i="44" s="1"/>
  <c r="T125" i="44" s="1"/>
  <c r="J166" i="44"/>
  <c r="J138" i="48"/>
  <c r="J156" i="48" s="1"/>
  <c r="J155" i="48" s="1"/>
  <c r="K139" i="48"/>
  <c r="P130" i="44"/>
  <c r="P133" i="30" s="1"/>
  <c r="K125" i="48"/>
  <c r="I167" i="47"/>
  <c r="N130" i="44"/>
  <c r="H155" i="45"/>
  <c r="M138" i="44"/>
  <c r="M156" i="44" s="1"/>
  <c r="Q130" i="44"/>
  <c r="Q133" i="30" s="1"/>
  <c r="R131" i="47"/>
  <c r="R132" i="30" s="1"/>
  <c r="Q131" i="47"/>
  <c r="Q132" i="30" s="1"/>
  <c r="J126" i="46"/>
  <c r="I124" i="46"/>
  <c r="I140" i="46" s="1"/>
  <c r="N117" i="46"/>
  <c r="J111" i="46"/>
  <c r="J152" i="46"/>
  <c r="J181" i="30" s="1"/>
  <c r="N132" i="46"/>
  <c r="I132" i="46"/>
  <c r="I141" i="46" s="1"/>
  <c r="J132" i="46"/>
  <c r="J141" i="46" s="1"/>
  <c r="N138" i="45"/>
  <c r="N156" i="45" s="1"/>
  <c r="O139" i="45"/>
  <c r="J170" i="45"/>
  <c r="J180" i="30" s="1"/>
  <c r="O148" i="45"/>
  <c r="L147" i="45"/>
  <c r="L157" i="45" s="1"/>
  <c r="I147" i="45"/>
  <c r="I157" i="45" s="1"/>
  <c r="I155" i="45" s="1"/>
  <c r="J148" i="45"/>
  <c r="J147" i="45" s="1"/>
  <c r="J157" i="45" s="1"/>
  <c r="J155" i="45" s="1"/>
  <c r="M138" i="45"/>
  <c r="M156" i="45" s="1"/>
  <c r="M131" i="45"/>
  <c r="L130" i="45"/>
  <c r="R130" i="45"/>
  <c r="R134" i="30" s="1"/>
  <c r="K126" i="44"/>
  <c r="J123" i="44"/>
  <c r="J170" i="44"/>
  <c r="J179" i="30" s="1"/>
  <c r="R130" i="44"/>
  <c r="R133" i="30" s="1"/>
  <c r="N131" i="47"/>
  <c r="O131" i="47"/>
  <c r="N149" i="47"/>
  <c r="I139" i="47"/>
  <c r="I157" i="47" s="1"/>
  <c r="J140" i="47"/>
  <c r="J139" i="47" s="1"/>
  <c r="J157" i="47" s="1"/>
  <c r="N139" i="47"/>
  <c r="N157" i="47" s="1"/>
  <c r="O140" i="47"/>
  <c r="L171" i="47"/>
  <c r="L178" i="30" s="1"/>
  <c r="K148" i="47"/>
  <c r="K158" i="47" s="1"/>
  <c r="I148" i="47"/>
  <c r="I158" i="47" s="1"/>
  <c r="L125" i="47"/>
  <c r="S131" i="47"/>
  <c r="S132" i="30" s="1"/>
  <c r="O131" i="48"/>
  <c r="O130" i="48" s="1"/>
  <c r="N130" i="48"/>
  <c r="J170" i="48"/>
  <c r="J177" i="30" s="1"/>
  <c r="P148" i="48"/>
  <c r="O147" i="48"/>
  <c r="O157" i="48" s="1"/>
  <c r="N147" i="48"/>
  <c r="N157" i="48" s="1"/>
  <c r="M147" i="48"/>
  <c r="M157" i="48" s="1"/>
  <c r="Q130" i="48"/>
  <c r="Q131" i="30" s="1"/>
  <c r="AE44" i="47" l="1"/>
  <c r="W133" i="47"/>
  <c r="V131" i="47"/>
  <c r="V132" i="30" s="1"/>
  <c r="AB144" i="48"/>
  <c r="AC144" i="48" s="1"/>
  <c r="AD144" i="48" s="1"/>
  <c r="AE144" i="48" s="1"/>
  <c r="X149" i="48"/>
  <c r="Y149" i="48" s="1"/>
  <c r="Z149" i="48" s="1"/>
  <c r="AA149" i="48" s="1"/>
  <c r="AB151" i="48"/>
  <c r="AC151" i="48" s="1"/>
  <c r="AD151" i="48" s="1"/>
  <c r="AE151" i="48" s="1"/>
  <c r="X140" i="48"/>
  <c r="Y140" i="48" s="1"/>
  <c r="Z140" i="48" s="1"/>
  <c r="AA140" i="48" s="1"/>
  <c r="W123" i="43"/>
  <c r="W121" i="30" s="1"/>
  <c r="X124" i="43"/>
  <c r="Z161" i="45"/>
  <c r="AD153" i="46"/>
  <c r="AC152" i="46"/>
  <c r="AC181" i="30" s="1"/>
  <c r="AD60" i="46"/>
  <c r="AC59" i="46"/>
  <c r="AC61" i="30" s="1"/>
  <c r="U142" i="44"/>
  <c r="T138" i="44"/>
  <c r="T166" i="44"/>
  <c r="U125" i="44"/>
  <c r="T123" i="44"/>
  <c r="T124" i="30" s="1"/>
  <c r="W132" i="44"/>
  <c r="V130" i="44"/>
  <c r="V133" i="30" s="1"/>
  <c r="W139" i="44"/>
  <c r="U170" i="44"/>
  <c r="U179" i="30" s="1"/>
  <c r="V171" i="44"/>
  <c r="AD164" i="44"/>
  <c r="AE112" i="44"/>
  <c r="AE164" i="44" s="1"/>
  <c r="AE44" i="44"/>
  <c r="AB141" i="46"/>
  <c r="AC141" i="46" s="1"/>
  <c r="AD141" i="46" s="1"/>
  <c r="AE141" i="46" s="1"/>
  <c r="AB154" i="30"/>
  <c r="AD134" i="46"/>
  <c r="AC132" i="46"/>
  <c r="AC154" i="30" s="1"/>
  <c r="AE108" i="44"/>
  <c r="AD161" i="44"/>
  <c r="Y75" i="46"/>
  <c r="X72" i="46"/>
  <c r="X79" i="30" s="1"/>
  <c r="S118" i="46"/>
  <c r="R117" i="46"/>
  <c r="R135" i="30" s="1"/>
  <c r="S112" i="46"/>
  <c r="T112" i="46" s="1"/>
  <c r="Y119" i="47"/>
  <c r="X172" i="47"/>
  <c r="X171" i="47" s="1"/>
  <c r="X178" i="30" s="1"/>
  <c r="W172" i="47"/>
  <c r="W171" i="47" s="1"/>
  <c r="W178" i="30" s="1"/>
  <c r="W134" i="48"/>
  <c r="V130" i="48"/>
  <c r="V131" i="30" s="1"/>
  <c r="K147" i="44"/>
  <c r="K157" i="44" s="1"/>
  <c r="K155" i="44" s="1"/>
  <c r="J124" i="46"/>
  <c r="J140" i="46" s="1"/>
  <c r="J139" i="46" s="1"/>
  <c r="K126" i="46"/>
  <c r="L113" i="46"/>
  <c r="K149" i="46"/>
  <c r="K123" i="48"/>
  <c r="L125" i="48"/>
  <c r="M125" i="48" s="1"/>
  <c r="N125" i="48" s="1"/>
  <c r="O125" i="48" s="1"/>
  <c r="P125" i="48" s="1"/>
  <c r="Q125" i="48" s="1"/>
  <c r="R125" i="48" s="1"/>
  <c r="P138" i="44"/>
  <c r="O138" i="44"/>
  <c r="O156" i="44" s="1"/>
  <c r="I139" i="46"/>
  <c r="I156" i="47"/>
  <c r="L166" i="44"/>
  <c r="L123" i="48"/>
  <c r="L139" i="48"/>
  <c r="K138" i="48"/>
  <c r="K156" i="48" s="1"/>
  <c r="K155" i="48" s="1"/>
  <c r="J167" i="47"/>
  <c r="J124" i="47"/>
  <c r="O117" i="46"/>
  <c r="O132" i="46"/>
  <c r="O125" i="46"/>
  <c r="P125" i="46" s="1"/>
  <c r="Q125" i="46" s="1"/>
  <c r="R125" i="46" s="1"/>
  <c r="S125" i="46" s="1"/>
  <c r="T125" i="46" s="1"/>
  <c r="K152" i="46"/>
  <c r="K181" i="30" s="1"/>
  <c r="K155" i="45"/>
  <c r="S130" i="45"/>
  <c r="S134" i="30" s="1"/>
  <c r="M147" i="45"/>
  <c r="M157" i="45" s="1"/>
  <c r="K170" i="45"/>
  <c r="K180" i="30" s="1"/>
  <c r="N131" i="45"/>
  <c r="M130" i="45"/>
  <c r="P139" i="45"/>
  <c r="O138" i="45"/>
  <c r="O156" i="45" s="1"/>
  <c r="P148" i="45"/>
  <c r="K123" i="44"/>
  <c r="Q138" i="44"/>
  <c r="S130" i="44"/>
  <c r="S133" i="30" s="1"/>
  <c r="K170" i="44"/>
  <c r="K179" i="30" s="1"/>
  <c r="L148" i="47"/>
  <c r="L158" i="47" s="1"/>
  <c r="J156" i="47"/>
  <c r="M171" i="47"/>
  <c r="M178" i="30" s="1"/>
  <c r="M125" i="47"/>
  <c r="P140" i="47"/>
  <c r="O139" i="47"/>
  <c r="O157" i="47" s="1"/>
  <c r="O149" i="47"/>
  <c r="R130" i="48"/>
  <c r="R131" i="30" s="1"/>
  <c r="Q148" i="48"/>
  <c r="P147" i="48"/>
  <c r="K170" i="48"/>
  <c r="K177" i="30" s="1"/>
  <c r="X133" i="47" l="1"/>
  <c r="W131" i="47"/>
  <c r="W132" i="30" s="1"/>
  <c r="AB140" i="48"/>
  <c r="AC140" i="48" s="1"/>
  <c r="AD140" i="48" s="1"/>
  <c r="AE140" i="48" s="1"/>
  <c r="AB149" i="48"/>
  <c r="AC149" i="48" s="1"/>
  <c r="AD149" i="48" s="1"/>
  <c r="AE149" i="48" s="1"/>
  <c r="Y124" i="43"/>
  <c r="X123" i="43"/>
  <c r="X121" i="30" s="1"/>
  <c r="AA161" i="45"/>
  <c r="AD59" i="46"/>
  <c r="AD61" i="30" s="1"/>
  <c r="AE60" i="46"/>
  <c r="AE59" i="46" s="1"/>
  <c r="AE61" i="30" s="1"/>
  <c r="AD152" i="46"/>
  <c r="AD181" i="30" s="1"/>
  <c r="AE153" i="46"/>
  <c r="AE152" i="46" s="1"/>
  <c r="AE181" i="30" s="1"/>
  <c r="X139" i="44"/>
  <c r="X132" i="44"/>
  <c r="W130" i="44"/>
  <c r="W133" i="30" s="1"/>
  <c r="U166" i="44"/>
  <c r="V125" i="44"/>
  <c r="U123" i="44"/>
  <c r="U124" i="30" s="1"/>
  <c r="T156" i="44"/>
  <c r="T143" i="30"/>
  <c r="Q156" i="44"/>
  <c r="Q143" i="30"/>
  <c r="P156" i="44"/>
  <c r="P143" i="30"/>
  <c r="W171" i="44"/>
  <c r="V170" i="44"/>
  <c r="V179" i="30" s="1"/>
  <c r="V142" i="44"/>
  <c r="U138" i="44"/>
  <c r="AE134" i="46"/>
  <c r="AE132" i="46" s="1"/>
  <c r="AE154" i="30" s="1"/>
  <c r="AD132" i="46"/>
  <c r="AD154" i="30" s="1"/>
  <c r="AE161" i="44"/>
  <c r="P157" i="48"/>
  <c r="P150" i="30"/>
  <c r="Z75" i="46"/>
  <c r="Y72" i="46"/>
  <c r="Y79" i="30" s="1"/>
  <c r="U125" i="46"/>
  <c r="U112" i="46"/>
  <c r="T118" i="46"/>
  <c r="S117" i="46"/>
  <c r="S135" i="30" s="1"/>
  <c r="Y172" i="47"/>
  <c r="Y171" i="47" s="1"/>
  <c r="Y178" i="30" s="1"/>
  <c r="Z119" i="47"/>
  <c r="X134" i="48"/>
  <c r="W130" i="48"/>
  <c r="W131" i="30" s="1"/>
  <c r="M148" i="44"/>
  <c r="L147" i="44"/>
  <c r="L157" i="44" s="1"/>
  <c r="L126" i="46"/>
  <c r="K124" i="46"/>
  <c r="K140" i="46" s="1"/>
  <c r="K139" i="46" s="1"/>
  <c r="M113" i="46"/>
  <c r="L111" i="46"/>
  <c r="L149" i="46"/>
  <c r="P166" i="48"/>
  <c r="K166" i="45"/>
  <c r="L166" i="45" s="1"/>
  <c r="M123" i="48"/>
  <c r="K167" i="47"/>
  <c r="K124" i="47"/>
  <c r="M139" i="48"/>
  <c r="L138" i="48"/>
  <c r="L156" i="48" s="1"/>
  <c r="L155" i="48" s="1"/>
  <c r="M166" i="44"/>
  <c r="L152" i="46"/>
  <c r="L181" i="30" s="1"/>
  <c r="O131" i="45"/>
  <c r="O130" i="45" s="1"/>
  <c r="N130" i="45"/>
  <c r="T130" i="45"/>
  <c r="T134" i="30" s="1"/>
  <c r="L170" i="45"/>
  <c r="L180" i="30" s="1"/>
  <c r="Q148" i="45"/>
  <c r="Q139" i="45"/>
  <c r="P138" i="45"/>
  <c r="N147" i="45"/>
  <c r="N157" i="45" s="1"/>
  <c r="L155" i="45"/>
  <c r="L170" i="44"/>
  <c r="L179" i="30" s="1"/>
  <c r="R138" i="44"/>
  <c r="L123" i="44"/>
  <c r="N125" i="47"/>
  <c r="O125" i="47" s="1"/>
  <c r="P125" i="47" s="1"/>
  <c r="Q125" i="47" s="1"/>
  <c r="R125" i="47" s="1"/>
  <c r="S125" i="47" s="1"/>
  <c r="T125" i="47" s="1"/>
  <c r="P149" i="47"/>
  <c r="K156" i="47"/>
  <c r="N171" i="47"/>
  <c r="N178" i="30" s="1"/>
  <c r="Q140" i="47"/>
  <c r="P139" i="47"/>
  <c r="M148" i="47"/>
  <c r="M158" i="47" s="1"/>
  <c r="S130" i="48"/>
  <c r="S131" i="30" s="1"/>
  <c r="L170" i="48"/>
  <c r="L177" i="30" s="1"/>
  <c r="R148" i="48"/>
  <c r="Q147" i="48"/>
  <c r="P157" i="47" l="1"/>
  <c r="P142" i="30"/>
  <c r="Y133" i="47"/>
  <c r="X131" i="47"/>
  <c r="X132" i="30" s="1"/>
  <c r="Z124" i="43"/>
  <c r="Y123" i="43"/>
  <c r="Y121" i="30" s="1"/>
  <c r="P156" i="45"/>
  <c r="P144" i="30"/>
  <c r="AB161" i="45"/>
  <c r="U156" i="44"/>
  <c r="U143" i="30"/>
  <c r="Y132" i="44"/>
  <c r="X130" i="44"/>
  <c r="X133" i="30" s="1"/>
  <c r="Y139" i="44"/>
  <c r="R156" i="44"/>
  <c r="R143" i="30"/>
  <c r="W142" i="44"/>
  <c r="V138" i="44"/>
  <c r="W170" i="44"/>
  <c r="W179" i="30" s="1"/>
  <c r="X171" i="44"/>
  <c r="V166" i="44"/>
  <c r="W125" i="44"/>
  <c r="V123" i="44"/>
  <c r="V124" i="30" s="1"/>
  <c r="Q157" i="48"/>
  <c r="Q150" i="30"/>
  <c r="AA75" i="46"/>
  <c r="Z72" i="46"/>
  <c r="Z79" i="30" s="1"/>
  <c r="V112" i="46"/>
  <c r="V125" i="46"/>
  <c r="T117" i="46"/>
  <c r="T135" i="30" s="1"/>
  <c r="U118" i="46"/>
  <c r="AA119" i="47"/>
  <c r="AB119" i="47" s="1"/>
  <c r="Z172" i="47"/>
  <c r="Z171" i="47" s="1"/>
  <c r="Z178" i="30" s="1"/>
  <c r="U125" i="47"/>
  <c r="T124" i="47"/>
  <c r="T123" i="30" s="1"/>
  <c r="Y134" i="48"/>
  <c r="X130" i="48"/>
  <c r="X131" i="30" s="1"/>
  <c r="L155" i="44"/>
  <c r="M157" i="44"/>
  <c r="N157" i="44" s="1"/>
  <c r="O157" i="44" s="1"/>
  <c r="P157" i="44" s="1"/>
  <c r="Q157" i="44" s="1"/>
  <c r="R157" i="44" s="1"/>
  <c r="S157" i="44" s="1"/>
  <c r="T157" i="44" s="1"/>
  <c r="U157" i="44" s="1"/>
  <c r="V157" i="44" s="1"/>
  <c r="W157" i="44" s="1"/>
  <c r="X157" i="44" s="1"/>
  <c r="Y157" i="44" s="1"/>
  <c r="Z157" i="44" s="1"/>
  <c r="AA157" i="44" s="1"/>
  <c r="AB157" i="44" s="1"/>
  <c r="AC157" i="44" s="1"/>
  <c r="AD157" i="44" s="1"/>
  <c r="AE157" i="44" s="1"/>
  <c r="N148" i="44"/>
  <c r="M147" i="44"/>
  <c r="M126" i="46"/>
  <c r="L124" i="46"/>
  <c r="L140" i="46" s="1"/>
  <c r="L139" i="46" s="1"/>
  <c r="N113" i="46"/>
  <c r="M111" i="46"/>
  <c r="M149" i="46"/>
  <c r="R166" i="48"/>
  <c r="N166" i="44"/>
  <c r="N123" i="48"/>
  <c r="M138" i="48"/>
  <c r="M156" i="48" s="1"/>
  <c r="M155" i="48" s="1"/>
  <c r="N139" i="48"/>
  <c r="L167" i="47"/>
  <c r="L124" i="47"/>
  <c r="M152" i="46"/>
  <c r="M181" i="30" s="1"/>
  <c r="M155" i="45"/>
  <c r="R148" i="45"/>
  <c r="M170" i="45"/>
  <c r="M180" i="30" s="1"/>
  <c r="O147" i="45"/>
  <c r="O157" i="45" s="1"/>
  <c r="R139" i="45"/>
  <c r="Q138" i="45"/>
  <c r="U130" i="45"/>
  <c r="U134" i="30" s="1"/>
  <c r="S138" i="44"/>
  <c r="M123" i="44"/>
  <c r="M170" i="44"/>
  <c r="M179" i="30" s="1"/>
  <c r="L156" i="47"/>
  <c r="N148" i="47"/>
  <c r="N158" i="47" s="1"/>
  <c r="O171" i="47"/>
  <c r="O178" i="30" s="1"/>
  <c r="Q149" i="47"/>
  <c r="Q139" i="47"/>
  <c r="R140" i="47"/>
  <c r="S148" i="48"/>
  <c r="T148" i="48" s="1"/>
  <c r="R147" i="48"/>
  <c r="M170" i="48"/>
  <c r="M177" i="30" s="1"/>
  <c r="Q157" i="47" l="1"/>
  <c r="Q142" i="30"/>
  <c r="Z133" i="47"/>
  <c r="Y131" i="47"/>
  <c r="Y132" i="30" s="1"/>
  <c r="U148" i="48"/>
  <c r="T147" i="48"/>
  <c r="Z123" i="43"/>
  <c r="Z121" i="30" s="1"/>
  <c r="AA124" i="43"/>
  <c r="Q156" i="45"/>
  <c r="Q144" i="30"/>
  <c r="AC161" i="45"/>
  <c r="Y171" i="44"/>
  <c r="X170" i="44"/>
  <c r="X179" i="30" s="1"/>
  <c r="V156" i="44"/>
  <c r="V155" i="44" s="1"/>
  <c r="V161" i="30" s="1"/>
  <c r="V143" i="30"/>
  <c r="S156" i="44"/>
  <c r="S143" i="30"/>
  <c r="W166" i="44"/>
  <c r="X125" i="44"/>
  <c r="W123" i="44"/>
  <c r="W124" i="30" s="1"/>
  <c r="T155" i="44"/>
  <c r="T161" i="30" s="1"/>
  <c r="X142" i="44"/>
  <c r="W138" i="44"/>
  <c r="Z139" i="44"/>
  <c r="Z132" i="44"/>
  <c r="Y130" i="44"/>
  <c r="Y133" i="30" s="1"/>
  <c r="U155" i="44"/>
  <c r="U161" i="30" s="1"/>
  <c r="R157" i="48"/>
  <c r="S157" i="48" s="1"/>
  <c r="R150" i="30"/>
  <c r="AA72" i="46"/>
  <c r="AA79" i="30" s="1"/>
  <c r="AB75" i="46"/>
  <c r="V118" i="46"/>
  <c r="U117" i="46"/>
  <c r="U135" i="30" s="1"/>
  <c r="W125" i="46"/>
  <c r="X125" i="46" s="1"/>
  <c r="W112" i="46"/>
  <c r="X112" i="46" s="1"/>
  <c r="AC119" i="47"/>
  <c r="AB172" i="47"/>
  <c r="AB171" i="47" s="1"/>
  <c r="AB178" i="30" s="1"/>
  <c r="AA172" i="47"/>
  <c r="AA171" i="47" s="1"/>
  <c r="AA178" i="30" s="1"/>
  <c r="U124" i="47"/>
  <c r="U123" i="30" s="1"/>
  <c r="V125" i="47"/>
  <c r="Z134" i="48"/>
  <c r="Y130" i="48"/>
  <c r="Y131" i="30" s="1"/>
  <c r="M155" i="44"/>
  <c r="O148" i="44"/>
  <c r="N147" i="44"/>
  <c r="N155" i="44" s="1"/>
  <c r="N126" i="46"/>
  <c r="M124" i="46"/>
  <c r="M140" i="46" s="1"/>
  <c r="M139" i="46" s="1"/>
  <c r="O113" i="46"/>
  <c r="N111" i="46"/>
  <c r="N149" i="46"/>
  <c r="O139" i="48"/>
  <c r="N138" i="48"/>
  <c r="N156" i="48" s="1"/>
  <c r="N155" i="48" s="1"/>
  <c r="M167" i="47"/>
  <c r="M124" i="47"/>
  <c r="O123" i="48"/>
  <c r="O166" i="44"/>
  <c r="N152" i="46"/>
  <c r="N181" i="30" s="1"/>
  <c r="N155" i="45"/>
  <c r="P147" i="45"/>
  <c r="N170" i="45"/>
  <c r="N180" i="30" s="1"/>
  <c r="S148" i="45"/>
  <c r="V130" i="45"/>
  <c r="V134" i="30" s="1"/>
  <c r="R138" i="45"/>
  <c r="S139" i="45"/>
  <c r="N170" i="44"/>
  <c r="N179" i="30" s="1"/>
  <c r="N123" i="44"/>
  <c r="M156" i="47"/>
  <c r="R139" i="47"/>
  <c r="S140" i="47"/>
  <c r="T140" i="47" s="1"/>
  <c r="P171" i="47"/>
  <c r="P178" i="30" s="1"/>
  <c r="R149" i="47"/>
  <c r="O148" i="47"/>
  <c r="O158" i="47" s="1"/>
  <c r="N170" i="48"/>
  <c r="N177" i="30" s="1"/>
  <c r="S147" i="48"/>
  <c r="S150" i="30" s="1"/>
  <c r="R157" i="47" l="1"/>
  <c r="R142" i="30"/>
  <c r="Z131" i="47"/>
  <c r="Z132" i="30" s="1"/>
  <c r="AA133" i="47"/>
  <c r="T157" i="48"/>
  <c r="T150" i="30"/>
  <c r="V148" i="48"/>
  <c r="U147" i="48"/>
  <c r="AA123" i="43"/>
  <c r="AA121" i="30" s="1"/>
  <c r="AB124" i="43"/>
  <c r="R156" i="45"/>
  <c r="S156" i="45" s="1"/>
  <c r="T156" i="45" s="1"/>
  <c r="U156" i="45" s="1"/>
  <c r="V156" i="45" s="1"/>
  <c r="W156" i="45" s="1"/>
  <c r="X156" i="45" s="1"/>
  <c r="X155" i="45" s="1"/>
  <c r="X162" i="30" s="1"/>
  <c r="R144" i="30"/>
  <c r="P157" i="45"/>
  <c r="Q157" i="45" s="1"/>
  <c r="R157" i="45" s="1"/>
  <c r="S157" i="45" s="1"/>
  <c r="T157" i="45" s="1"/>
  <c r="U157" i="45" s="1"/>
  <c r="V157" i="45" s="1"/>
  <c r="W157" i="45" s="1"/>
  <c r="X157" i="45" s="1"/>
  <c r="Y157" i="45" s="1"/>
  <c r="Z157" i="45" s="1"/>
  <c r="AA157" i="45" s="1"/>
  <c r="AB157" i="45" s="1"/>
  <c r="AC157" i="45" s="1"/>
  <c r="AD157" i="45" s="1"/>
  <c r="AE157" i="45" s="1"/>
  <c r="P153" i="30"/>
  <c r="AD161" i="45"/>
  <c r="W156" i="44"/>
  <c r="W155" i="44" s="1"/>
  <c r="W161" i="30" s="1"/>
  <c r="W143" i="30"/>
  <c r="X166" i="44"/>
  <c r="Y125" i="44"/>
  <c r="X123" i="44"/>
  <c r="X124" i="30" s="1"/>
  <c r="AA132" i="44"/>
  <c r="Z130" i="44"/>
  <c r="Z133" i="30" s="1"/>
  <c r="AA139" i="44"/>
  <c r="Y142" i="44"/>
  <c r="X138" i="44"/>
  <c r="Y170" i="44"/>
  <c r="Y179" i="30" s="1"/>
  <c r="Z171" i="44"/>
  <c r="AC75" i="46"/>
  <c r="AB72" i="46"/>
  <c r="AB79" i="30" s="1"/>
  <c r="Y112" i="46"/>
  <c r="Y125" i="46"/>
  <c r="V117" i="46"/>
  <c r="V135" i="30" s="1"/>
  <c r="W118" i="46"/>
  <c r="P149" i="46"/>
  <c r="Q113" i="46"/>
  <c r="P111" i="46"/>
  <c r="P126" i="30" s="1"/>
  <c r="Y156" i="45"/>
  <c r="AC172" i="47"/>
  <c r="AC171" i="47" s="1"/>
  <c r="AC178" i="30" s="1"/>
  <c r="AD119" i="47"/>
  <c r="W125" i="47"/>
  <c r="V124" i="47"/>
  <c r="V123" i="30" s="1"/>
  <c r="T139" i="47"/>
  <c r="U140" i="47"/>
  <c r="AA134" i="48"/>
  <c r="Z130" i="48"/>
  <c r="Z131" i="30" s="1"/>
  <c r="P148" i="44"/>
  <c r="O147" i="44"/>
  <c r="O155" i="44" s="1"/>
  <c r="O126" i="46"/>
  <c r="P126" i="46" s="1"/>
  <c r="Q126" i="46" s="1"/>
  <c r="R126" i="46" s="1"/>
  <c r="S126" i="46" s="1"/>
  <c r="T126" i="46" s="1"/>
  <c r="N124" i="46"/>
  <c r="N140" i="46" s="1"/>
  <c r="N139" i="46" s="1"/>
  <c r="O111" i="46"/>
  <c r="O149" i="46"/>
  <c r="P166" i="44"/>
  <c r="N167" i="47"/>
  <c r="N124" i="47"/>
  <c r="P139" i="48"/>
  <c r="O138" i="48"/>
  <c r="O156" i="48" s="1"/>
  <c r="O155" i="48" s="1"/>
  <c r="P123" i="48"/>
  <c r="P122" i="30" s="1"/>
  <c r="O152" i="46"/>
  <c r="O181" i="30" s="1"/>
  <c r="O170" i="45"/>
  <c r="O180" i="30" s="1"/>
  <c r="S138" i="45"/>
  <c r="S144" i="30" s="1"/>
  <c r="T139" i="45"/>
  <c r="T148" i="45"/>
  <c r="W130" i="45"/>
  <c r="W134" i="30" s="1"/>
  <c r="Q147" i="45"/>
  <c r="Q153" i="30" s="1"/>
  <c r="O155" i="45"/>
  <c r="O170" i="44"/>
  <c r="O179" i="30" s="1"/>
  <c r="O123" i="44"/>
  <c r="S139" i="47"/>
  <c r="P148" i="47"/>
  <c r="N156" i="47"/>
  <c r="S149" i="47"/>
  <c r="T149" i="47" s="1"/>
  <c r="U149" i="47" s="1"/>
  <c r="V149" i="47" s="1"/>
  <c r="Q171" i="47"/>
  <c r="Q178" i="30" s="1"/>
  <c r="O170" i="48"/>
  <c r="O177" i="30" s="1"/>
  <c r="S157" i="47" l="1"/>
  <c r="S142" i="30"/>
  <c r="T157" i="47"/>
  <c r="T142" i="30"/>
  <c r="AB133" i="47"/>
  <c r="AA131" i="47"/>
  <c r="AA132" i="30" s="1"/>
  <c r="W149" i="47"/>
  <c r="X149" i="47" s="1"/>
  <c r="Y149" i="47" s="1"/>
  <c r="Z149" i="47" s="1"/>
  <c r="AA149" i="47" s="1"/>
  <c r="AB149" i="47" s="1"/>
  <c r="AC149" i="47" s="1"/>
  <c r="AD149" i="47" s="1"/>
  <c r="AE149" i="47" s="1"/>
  <c r="V148" i="47"/>
  <c r="V151" i="30" s="1"/>
  <c r="U157" i="48"/>
  <c r="U150" i="30"/>
  <c r="W148" i="48"/>
  <c r="V147" i="48"/>
  <c r="AC124" i="43"/>
  <c r="AB123" i="43"/>
  <c r="AB121" i="30" s="1"/>
  <c r="AE161" i="45"/>
  <c r="Z142" i="44"/>
  <c r="Y138" i="44"/>
  <c r="AB139" i="44"/>
  <c r="AB132" i="44"/>
  <c r="AA130" i="44"/>
  <c r="AA133" i="30" s="1"/>
  <c r="Y166" i="44"/>
  <c r="Z125" i="44"/>
  <c r="Y123" i="44"/>
  <c r="Y124" i="30" s="1"/>
  <c r="AA171" i="44"/>
  <c r="Z170" i="44"/>
  <c r="Z179" i="30" s="1"/>
  <c r="X156" i="44"/>
  <c r="X155" i="44" s="1"/>
  <c r="X161" i="30" s="1"/>
  <c r="X143" i="30"/>
  <c r="P158" i="47"/>
  <c r="P151" i="30"/>
  <c r="AD75" i="46"/>
  <c r="AC72" i="46"/>
  <c r="AC79" i="30" s="1"/>
  <c r="W117" i="46"/>
  <c r="W135" i="30" s="1"/>
  <c r="X118" i="46"/>
  <c r="Z125" i="46"/>
  <c r="Z112" i="46"/>
  <c r="U126" i="46"/>
  <c r="T124" i="46"/>
  <c r="Q149" i="46"/>
  <c r="Q111" i="46"/>
  <c r="Q126" i="30" s="1"/>
  <c r="P124" i="46"/>
  <c r="Y155" i="45"/>
  <c r="Y162" i="30" s="1"/>
  <c r="Z156" i="45"/>
  <c r="AE119" i="47"/>
  <c r="AD172" i="47"/>
  <c r="AD171" i="47" s="1"/>
  <c r="AD178" i="30" s="1"/>
  <c r="W124" i="47"/>
  <c r="W123" i="30" s="1"/>
  <c r="X125" i="47"/>
  <c r="X124" i="47" s="1"/>
  <c r="X123" i="30" s="1"/>
  <c r="T148" i="47"/>
  <c r="V140" i="47"/>
  <c r="U139" i="47"/>
  <c r="AA130" i="48"/>
  <c r="AA131" i="30" s="1"/>
  <c r="AB134" i="48"/>
  <c r="Q148" i="44"/>
  <c r="P147" i="44"/>
  <c r="O124" i="46"/>
  <c r="O140" i="46" s="1"/>
  <c r="O167" i="47"/>
  <c r="O124" i="47"/>
  <c r="P138" i="48"/>
  <c r="Q139" i="48"/>
  <c r="Q123" i="48"/>
  <c r="Q122" i="30" s="1"/>
  <c r="Q166" i="44"/>
  <c r="P170" i="45"/>
  <c r="P180" i="30" s="1"/>
  <c r="R147" i="45"/>
  <c r="R153" i="30" s="1"/>
  <c r="U139" i="45"/>
  <c r="T138" i="45"/>
  <c r="T144" i="30" s="1"/>
  <c r="P155" i="45"/>
  <c r="P162" i="30" s="1"/>
  <c r="U148" i="45"/>
  <c r="P170" i="44"/>
  <c r="P179" i="30" s="1"/>
  <c r="P123" i="44"/>
  <c r="P124" i="30" s="1"/>
  <c r="R171" i="47"/>
  <c r="R178" i="30" s="1"/>
  <c r="O156" i="47"/>
  <c r="Q148" i="47"/>
  <c r="P170" i="48"/>
  <c r="P177" i="30" s="1"/>
  <c r="U157" i="47" l="1"/>
  <c r="U142" i="30"/>
  <c r="AB131" i="47"/>
  <c r="AB132" i="30" s="1"/>
  <c r="AC133" i="47"/>
  <c r="V157" i="48"/>
  <c r="W157" i="48" s="1"/>
  <c r="V150" i="30"/>
  <c r="X148" i="48"/>
  <c r="W147" i="48"/>
  <c r="W150" i="30" s="1"/>
  <c r="AD124" i="43"/>
  <c r="AC123" i="43"/>
  <c r="AC121" i="30" s="1"/>
  <c r="AA170" i="44"/>
  <c r="AA179" i="30" s="1"/>
  <c r="AB171" i="44"/>
  <c r="Z166" i="44"/>
  <c r="AA125" i="44"/>
  <c r="Z123" i="44"/>
  <c r="Z124" i="30" s="1"/>
  <c r="Y156" i="44"/>
  <c r="Y155" i="44" s="1"/>
  <c r="Y161" i="30" s="1"/>
  <c r="Y143" i="30"/>
  <c r="P155" i="44"/>
  <c r="P161" i="30" s="1"/>
  <c r="P152" i="30"/>
  <c r="AC132" i="44"/>
  <c r="AB130" i="44"/>
  <c r="AB133" i="30" s="1"/>
  <c r="AC139" i="44"/>
  <c r="AA142" i="44"/>
  <c r="Z138" i="44"/>
  <c r="T140" i="46"/>
  <c r="T139" i="46" s="1"/>
  <c r="T163" i="30" s="1"/>
  <c r="T145" i="30"/>
  <c r="P140" i="46"/>
  <c r="P139" i="46" s="1"/>
  <c r="P163" i="30" s="1"/>
  <c r="P145" i="30"/>
  <c r="P156" i="48"/>
  <c r="P155" i="48" s="1"/>
  <c r="P159" i="30" s="1"/>
  <c r="P141" i="30"/>
  <c r="Q158" i="47"/>
  <c r="Q151" i="30"/>
  <c r="T158" i="47"/>
  <c r="T156" i="47" s="1"/>
  <c r="T160" i="30" s="1"/>
  <c r="T151" i="30"/>
  <c r="AE75" i="46"/>
  <c r="AE72" i="46" s="1"/>
  <c r="AE79" i="30" s="1"/>
  <c r="AD72" i="46"/>
  <c r="AD79" i="30" s="1"/>
  <c r="AA112" i="46"/>
  <c r="AB112" i="46" s="1"/>
  <c r="AA125" i="46"/>
  <c r="AB125" i="46" s="1"/>
  <c r="Y118" i="46"/>
  <c r="X117" i="46"/>
  <c r="X135" i="30" s="1"/>
  <c r="V126" i="46"/>
  <c r="U124" i="46"/>
  <c r="Q124" i="46"/>
  <c r="R149" i="46"/>
  <c r="R111" i="46"/>
  <c r="R126" i="30" s="1"/>
  <c r="AA156" i="45"/>
  <c r="Z155" i="45"/>
  <c r="Z162" i="30" s="1"/>
  <c r="AE172" i="47"/>
  <c r="AE171" i="47" s="1"/>
  <c r="AE178" i="30" s="1"/>
  <c r="Y125" i="47"/>
  <c r="U148" i="47"/>
  <c r="V139" i="47"/>
  <c r="W140" i="47"/>
  <c r="AC134" i="48"/>
  <c r="AB130" i="48"/>
  <c r="AB131" i="30" s="1"/>
  <c r="R148" i="44"/>
  <c r="Q147" i="44"/>
  <c r="O139" i="46"/>
  <c r="R123" i="48"/>
  <c r="R122" i="30" s="1"/>
  <c r="Q166" i="48"/>
  <c r="R166" i="44"/>
  <c r="R139" i="48"/>
  <c r="Q138" i="48"/>
  <c r="P167" i="47"/>
  <c r="P124" i="47"/>
  <c r="P123" i="30" s="1"/>
  <c r="Q155" i="45"/>
  <c r="V139" i="45"/>
  <c r="U138" i="45"/>
  <c r="U144" i="30" s="1"/>
  <c r="S147" i="45"/>
  <c r="S153" i="30" s="1"/>
  <c r="V148" i="45"/>
  <c r="Q170" i="45"/>
  <c r="Q180" i="30" s="1"/>
  <c r="Q170" i="44"/>
  <c r="Q179" i="30" s="1"/>
  <c r="Q123" i="44"/>
  <c r="Q124" i="30" s="1"/>
  <c r="P156" i="47"/>
  <c r="P160" i="30" s="1"/>
  <c r="R148" i="47"/>
  <c r="S171" i="47"/>
  <c r="S178" i="30" s="1"/>
  <c r="Q170" i="48"/>
  <c r="Q177" i="30" s="1"/>
  <c r="V157" i="47" l="1"/>
  <c r="V142" i="30"/>
  <c r="AD133" i="47"/>
  <c r="AC131" i="47"/>
  <c r="AC132" i="30" s="1"/>
  <c r="Y148" i="48"/>
  <c r="X147" i="48"/>
  <c r="AD123" i="43"/>
  <c r="AD121" i="30" s="1"/>
  <c r="AE124" i="43"/>
  <c r="AE123" i="43" s="1"/>
  <c r="AE121" i="30" s="1"/>
  <c r="AB142" i="44"/>
  <c r="AA138" i="44"/>
  <c r="AD139" i="44"/>
  <c r="AD132" i="44"/>
  <c r="AC130" i="44"/>
  <c r="AC133" i="30" s="1"/>
  <c r="AA166" i="44"/>
  <c r="AB125" i="44"/>
  <c r="AA123" i="44"/>
  <c r="AA124" i="30" s="1"/>
  <c r="AB170" i="44"/>
  <c r="AB179" i="30" s="1"/>
  <c r="AC171" i="44"/>
  <c r="Q155" i="44"/>
  <c r="Q152" i="30"/>
  <c r="Z156" i="44"/>
  <c r="Z155" i="44" s="1"/>
  <c r="Z161" i="30" s="1"/>
  <c r="Z143" i="30"/>
  <c r="Q140" i="46"/>
  <c r="Q139" i="46" s="1"/>
  <c r="Q163" i="30" s="1"/>
  <c r="Q145" i="30"/>
  <c r="U140" i="46"/>
  <c r="U139" i="46" s="1"/>
  <c r="U163" i="30" s="1"/>
  <c r="U145" i="30"/>
  <c r="Q156" i="48"/>
  <c r="Q155" i="48" s="1"/>
  <c r="Q141" i="30"/>
  <c r="R158" i="47"/>
  <c r="R151" i="30"/>
  <c r="U158" i="47"/>
  <c r="U156" i="47" s="1"/>
  <c r="U160" i="30" s="1"/>
  <c r="U151" i="30"/>
  <c r="AC125" i="46"/>
  <c r="AC112" i="46"/>
  <c r="Y117" i="46"/>
  <c r="Y135" i="30" s="1"/>
  <c r="Z118" i="46"/>
  <c r="T149" i="46"/>
  <c r="U113" i="46"/>
  <c r="T111" i="46"/>
  <c r="T126" i="30" s="1"/>
  <c r="W126" i="46"/>
  <c r="V124" i="46"/>
  <c r="S111" i="46"/>
  <c r="S126" i="30" s="1"/>
  <c r="S124" i="46"/>
  <c r="R124" i="46"/>
  <c r="AA155" i="45"/>
  <c r="AA162" i="30" s="1"/>
  <c r="AB156" i="45"/>
  <c r="W139" i="47"/>
  <c r="X140" i="47"/>
  <c r="Y124" i="47"/>
  <c r="Y123" i="30" s="1"/>
  <c r="Z125" i="47"/>
  <c r="V158" i="47"/>
  <c r="V156" i="47" s="1"/>
  <c r="V160" i="30" s="1"/>
  <c r="AD134" i="48"/>
  <c r="AC130" i="48"/>
  <c r="AC131" i="30" s="1"/>
  <c r="S148" i="44"/>
  <c r="T148" i="44" s="1"/>
  <c r="R147" i="44"/>
  <c r="R138" i="48"/>
  <c r="S139" i="48"/>
  <c r="T139" i="48" s="1"/>
  <c r="Q167" i="47"/>
  <c r="Q124" i="47"/>
  <c r="Q123" i="30" s="1"/>
  <c r="S166" i="44"/>
  <c r="W148" i="45"/>
  <c r="X148" i="45" s="1"/>
  <c r="W139" i="45"/>
  <c r="X139" i="45" s="1"/>
  <c r="V138" i="45"/>
  <c r="V144" i="30" s="1"/>
  <c r="R155" i="45"/>
  <c r="R170" i="45"/>
  <c r="R180" i="30" s="1"/>
  <c r="T147" i="45"/>
  <c r="T153" i="30" s="1"/>
  <c r="R123" i="44"/>
  <c r="R124" i="30" s="1"/>
  <c r="R170" i="44"/>
  <c r="R179" i="30" s="1"/>
  <c r="S148" i="47"/>
  <c r="Q156" i="47"/>
  <c r="R170" i="48"/>
  <c r="R177" i="30" s="1"/>
  <c r="S123" i="48"/>
  <c r="S122" i="30" s="1"/>
  <c r="W157" i="47" l="1"/>
  <c r="W142" i="30"/>
  <c r="AD131" i="47"/>
  <c r="AD132" i="30" s="1"/>
  <c r="AE133" i="47"/>
  <c r="AE131" i="47" s="1"/>
  <c r="AE132" i="30" s="1"/>
  <c r="X157" i="48"/>
  <c r="X150" i="30"/>
  <c r="Z148" i="48"/>
  <c r="Y147" i="48"/>
  <c r="X138" i="45"/>
  <c r="X144" i="30" s="1"/>
  <c r="Y139" i="45"/>
  <c r="X147" i="45"/>
  <c r="X153" i="30" s="1"/>
  <c r="Y148" i="45"/>
  <c r="R155" i="44"/>
  <c r="R152" i="30"/>
  <c r="AB166" i="44"/>
  <c r="AC125" i="44"/>
  <c r="AB123" i="44"/>
  <c r="AB124" i="30" s="1"/>
  <c r="AE139" i="44"/>
  <c r="AA156" i="44"/>
  <c r="AA155" i="44" s="1"/>
  <c r="AA161" i="30" s="1"/>
  <c r="AA143" i="30"/>
  <c r="U148" i="44"/>
  <c r="T147" i="44"/>
  <c r="T152" i="30" s="1"/>
  <c r="AD171" i="44"/>
  <c r="AC170" i="44"/>
  <c r="AC179" i="30" s="1"/>
  <c r="AE132" i="44"/>
  <c r="AE130" i="44" s="1"/>
  <c r="AE133" i="30" s="1"/>
  <c r="AD130" i="44"/>
  <c r="AD133" i="30" s="1"/>
  <c r="AC142" i="44"/>
  <c r="AB138" i="44"/>
  <c r="R140" i="46"/>
  <c r="R139" i="46" s="1"/>
  <c r="R163" i="30" s="1"/>
  <c r="R145" i="30"/>
  <c r="V140" i="46"/>
  <c r="V139" i="46" s="1"/>
  <c r="V163" i="30" s="1"/>
  <c r="V145" i="30"/>
  <c r="S140" i="46"/>
  <c r="S139" i="46" s="1"/>
  <c r="S163" i="30" s="1"/>
  <c r="S145" i="30"/>
  <c r="R156" i="48"/>
  <c r="S156" i="48" s="1"/>
  <c r="R141" i="30"/>
  <c r="S158" i="47"/>
  <c r="S151" i="30"/>
  <c r="AD112" i="46"/>
  <c r="AD125" i="46"/>
  <c r="W124" i="46"/>
  <c r="X126" i="46"/>
  <c r="AA118" i="46"/>
  <c r="Z117" i="46"/>
  <c r="Z135" i="30" s="1"/>
  <c r="U149" i="46"/>
  <c r="V113" i="46"/>
  <c r="U111" i="46"/>
  <c r="U126" i="30" s="1"/>
  <c r="AC156" i="45"/>
  <c r="AB155" i="45"/>
  <c r="AB162" i="30" s="1"/>
  <c r="W148" i="47"/>
  <c r="AA125" i="47"/>
  <c r="Z124" i="47"/>
  <c r="Z123" i="30" s="1"/>
  <c r="Y140" i="47"/>
  <c r="X139" i="47"/>
  <c r="AE134" i="48"/>
  <c r="AE130" i="48" s="1"/>
  <c r="AE131" i="30" s="1"/>
  <c r="AD130" i="48"/>
  <c r="AD131" i="30" s="1"/>
  <c r="U139" i="48"/>
  <c r="T138" i="48"/>
  <c r="R155" i="48"/>
  <c r="S147" i="44"/>
  <c r="R167" i="47"/>
  <c r="R124" i="47"/>
  <c r="R123" i="30" s="1"/>
  <c r="S138" i="48"/>
  <c r="S170" i="45"/>
  <c r="S180" i="30" s="1"/>
  <c r="W138" i="45"/>
  <c r="W144" i="30" s="1"/>
  <c r="U147" i="45"/>
  <c r="U153" i="30" s="1"/>
  <c r="S155" i="45"/>
  <c r="S123" i="44"/>
  <c r="S124" i="30" s="1"/>
  <c r="S170" i="44"/>
  <c r="S179" i="30" s="1"/>
  <c r="R156" i="47"/>
  <c r="S170" i="48"/>
  <c r="S177" i="30" s="1"/>
  <c r="X157" i="47" l="1"/>
  <c r="X142" i="30"/>
  <c r="Y157" i="48"/>
  <c r="Y150" i="30"/>
  <c r="Z147" i="48"/>
  <c r="AA148" i="48"/>
  <c r="Z148" i="45"/>
  <c r="Y147" i="45"/>
  <c r="Y153" i="30" s="1"/>
  <c r="Z139" i="45"/>
  <c r="Y138" i="45"/>
  <c r="Y144" i="30" s="1"/>
  <c r="AD142" i="44"/>
  <c r="AC138" i="44"/>
  <c r="AD170" i="44"/>
  <c r="AD179" i="30" s="1"/>
  <c r="AE171" i="44"/>
  <c r="AE170" i="44" s="1"/>
  <c r="AE179" i="30" s="1"/>
  <c r="V148" i="44"/>
  <c r="U147" i="44"/>
  <c r="U152" i="30" s="1"/>
  <c r="AC166" i="44"/>
  <c r="AD125" i="44"/>
  <c r="AC123" i="44"/>
  <c r="AC124" i="30" s="1"/>
  <c r="S155" i="44"/>
  <c r="S152" i="30"/>
  <c r="AB156" i="44"/>
  <c r="AB155" i="44" s="1"/>
  <c r="AB161" i="30" s="1"/>
  <c r="AB143" i="30"/>
  <c r="W140" i="46"/>
  <c r="W139" i="46" s="1"/>
  <c r="W163" i="30" s="1"/>
  <c r="W145" i="30"/>
  <c r="T156" i="48"/>
  <c r="T155" i="48" s="1"/>
  <c r="T159" i="30" s="1"/>
  <c r="T141" i="30"/>
  <c r="S155" i="48"/>
  <c r="S141" i="30"/>
  <c r="W158" i="47"/>
  <c r="W156" i="47" s="1"/>
  <c r="W160" i="30" s="1"/>
  <c r="W151" i="30"/>
  <c r="AA117" i="46"/>
  <c r="AA135" i="30" s="1"/>
  <c r="AB118" i="46"/>
  <c r="AE125" i="46"/>
  <c r="AE112" i="46"/>
  <c r="Y126" i="46"/>
  <c r="X124" i="46"/>
  <c r="V149" i="46"/>
  <c r="W113" i="46"/>
  <c r="X113" i="46" s="1"/>
  <c r="V111" i="46"/>
  <c r="V126" i="30" s="1"/>
  <c r="AC155" i="45"/>
  <c r="AC162" i="30" s="1"/>
  <c r="AD156" i="45"/>
  <c r="AA124" i="47"/>
  <c r="AA123" i="30" s="1"/>
  <c r="AB125" i="47"/>
  <c r="X148" i="47"/>
  <c r="Y139" i="47"/>
  <c r="Z140" i="47"/>
  <c r="V139" i="48"/>
  <c r="U138" i="48"/>
  <c r="S167" i="47"/>
  <c r="S124" i="47"/>
  <c r="S123" i="30" s="1"/>
  <c r="T155" i="45"/>
  <c r="T162" i="30" s="1"/>
  <c r="V147" i="45"/>
  <c r="V153" i="30" s="1"/>
  <c r="T170" i="45"/>
  <c r="T180" i="30" s="1"/>
  <c r="S156" i="47"/>
  <c r="Y157" i="47" l="1"/>
  <c r="Y142" i="30"/>
  <c r="AB148" i="48"/>
  <c r="AA147" i="48"/>
  <c r="AA150" i="30" s="1"/>
  <c r="Z157" i="48"/>
  <c r="AA157" i="48" s="1"/>
  <c r="Z150" i="30"/>
  <c r="Z138" i="45"/>
  <c r="Z144" i="30" s="1"/>
  <c r="AA139" i="45"/>
  <c r="AA148" i="45"/>
  <c r="Z147" i="45"/>
  <c r="Z153" i="30" s="1"/>
  <c r="AC156" i="44"/>
  <c r="AC155" i="44" s="1"/>
  <c r="AC161" i="30" s="1"/>
  <c r="AC143" i="30"/>
  <c r="AE125" i="44"/>
  <c r="AD166" i="44"/>
  <c r="AD123" i="44"/>
  <c r="AD124" i="30" s="1"/>
  <c r="W148" i="44"/>
  <c r="V147" i="44"/>
  <c r="V152" i="30" s="1"/>
  <c r="AE142" i="44"/>
  <c r="AE138" i="44" s="1"/>
  <c r="AD138" i="44"/>
  <c r="X140" i="46"/>
  <c r="X139" i="46" s="1"/>
  <c r="X163" i="30" s="1"/>
  <c r="X145" i="30"/>
  <c r="U156" i="48"/>
  <c r="U155" i="48" s="1"/>
  <c r="U159" i="30" s="1"/>
  <c r="U141" i="30"/>
  <c r="X158" i="47"/>
  <c r="X156" i="47" s="1"/>
  <c r="X160" i="30" s="1"/>
  <c r="X151" i="30"/>
  <c r="AB117" i="46"/>
  <c r="AB135" i="30" s="1"/>
  <c r="AC118" i="46"/>
  <c r="X149" i="46"/>
  <c r="Y113" i="46"/>
  <c r="X111" i="46"/>
  <c r="X126" i="30" s="1"/>
  <c r="Z126" i="46"/>
  <c r="Y124" i="46"/>
  <c r="W149" i="46"/>
  <c r="W111" i="46"/>
  <c r="W126" i="30" s="1"/>
  <c r="AE156" i="45"/>
  <c r="AE155" i="45" s="1"/>
  <c r="AE162" i="30" s="1"/>
  <c r="AD155" i="45"/>
  <c r="AD162" i="30" s="1"/>
  <c r="AC125" i="47"/>
  <c r="AB124" i="47"/>
  <c r="AB123" i="30" s="1"/>
  <c r="Y148" i="47"/>
  <c r="AA140" i="47"/>
  <c r="Z139" i="47"/>
  <c r="W139" i="48"/>
  <c r="X139" i="48" s="1"/>
  <c r="V138" i="48"/>
  <c r="U155" i="45"/>
  <c r="U162" i="30" s="1"/>
  <c r="U170" i="45"/>
  <c r="U180" i="30" s="1"/>
  <c r="W147" i="45"/>
  <c r="W153" i="30" s="1"/>
  <c r="Z157" i="47" l="1"/>
  <c r="Z142" i="30"/>
  <c r="AB147" i="48"/>
  <c r="AC148" i="48"/>
  <c r="AA138" i="45"/>
  <c r="AA144" i="30" s="1"/>
  <c r="AB139" i="45"/>
  <c r="AA147" i="45"/>
  <c r="AA153" i="30" s="1"/>
  <c r="AB148" i="45"/>
  <c r="AE156" i="44"/>
  <c r="AE155" i="44" s="1"/>
  <c r="AE161" i="30" s="1"/>
  <c r="AE143" i="30"/>
  <c r="W147" i="44"/>
  <c r="W152" i="30" s="1"/>
  <c r="X148" i="44"/>
  <c r="AD156" i="44"/>
  <c r="AD155" i="44" s="1"/>
  <c r="AD161" i="30" s="1"/>
  <c r="AD143" i="30"/>
  <c r="AE166" i="44"/>
  <c r="AE123" i="44"/>
  <c r="AE124" i="30" s="1"/>
  <c r="Y140" i="46"/>
  <c r="Y139" i="46" s="1"/>
  <c r="Y163" i="30" s="1"/>
  <c r="Y145" i="30"/>
  <c r="V156" i="48"/>
  <c r="V141" i="30"/>
  <c r="Y158" i="47"/>
  <c r="Y156" i="47" s="1"/>
  <c r="Y160" i="30" s="1"/>
  <c r="Y151" i="30"/>
  <c r="AD118" i="46"/>
  <c r="AC117" i="46"/>
  <c r="AC135" i="30" s="1"/>
  <c r="AA126" i="46"/>
  <c r="Z124" i="46"/>
  <c r="Y149" i="46"/>
  <c r="Z113" i="46"/>
  <c r="Y111" i="46"/>
  <c r="Y126" i="30" s="1"/>
  <c r="AA139" i="47"/>
  <c r="AB140" i="47"/>
  <c r="AC124" i="47"/>
  <c r="AC123" i="30" s="1"/>
  <c r="AD125" i="47"/>
  <c r="Z148" i="47"/>
  <c r="W138" i="48"/>
  <c r="W141" i="30" s="1"/>
  <c r="W156" i="48"/>
  <c r="W155" i="48" s="1"/>
  <c r="W159" i="30" s="1"/>
  <c r="V155" i="48"/>
  <c r="V159" i="30" s="1"/>
  <c r="V155" i="45"/>
  <c r="V162" i="30" s="1"/>
  <c r="V170" i="45"/>
  <c r="V180" i="30" s="1"/>
  <c r="AA157" i="47" l="1"/>
  <c r="AA142" i="30"/>
  <c r="AD148" i="48"/>
  <c r="AC147" i="48"/>
  <c r="AB157" i="48"/>
  <c r="AB150" i="30"/>
  <c r="AC148" i="45"/>
  <c r="AB147" i="45"/>
  <c r="AB153" i="30" s="1"/>
  <c r="AC139" i="45"/>
  <c r="AB138" i="45"/>
  <c r="AB144" i="30" s="1"/>
  <c r="Y148" i="44"/>
  <c r="X147" i="44"/>
  <c r="X152" i="30" s="1"/>
  <c r="Z140" i="46"/>
  <c r="Z139" i="46" s="1"/>
  <c r="Z163" i="30" s="1"/>
  <c r="Z145" i="30"/>
  <c r="Z158" i="47"/>
  <c r="Z156" i="47" s="1"/>
  <c r="Z160" i="30" s="1"/>
  <c r="Z151" i="30"/>
  <c r="AA124" i="46"/>
  <c r="AB126" i="46"/>
  <c r="AD117" i="46"/>
  <c r="AD135" i="30" s="1"/>
  <c r="AE118" i="46"/>
  <c r="AE117" i="46" s="1"/>
  <c r="AE135" i="30" s="1"/>
  <c r="Z149" i="46"/>
  <c r="AA113" i="46"/>
  <c r="AB113" i="46" s="1"/>
  <c r="Z111" i="46"/>
  <c r="Z126" i="30" s="1"/>
  <c r="AA148" i="47"/>
  <c r="AE125" i="47"/>
  <c r="AE124" i="47" s="1"/>
  <c r="AE123" i="30" s="1"/>
  <c r="AD124" i="47"/>
  <c r="AD123" i="30" s="1"/>
  <c r="AC140" i="47"/>
  <c r="AB139" i="47"/>
  <c r="X138" i="48"/>
  <c r="Y139" i="48"/>
  <c r="W170" i="45"/>
  <c r="W180" i="30" s="1"/>
  <c r="W155" i="45"/>
  <c r="W162" i="30" s="1"/>
  <c r="AB157" i="47" l="1"/>
  <c r="AB142" i="30"/>
  <c r="AC157" i="48"/>
  <c r="AC150" i="30"/>
  <c r="AD147" i="48"/>
  <c r="AE148" i="48"/>
  <c r="AE147" i="48" s="1"/>
  <c r="AE150" i="30" s="1"/>
  <c r="AD139" i="45"/>
  <c r="AC138" i="45"/>
  <c r="AC144" i="30" s="1"/>
  <c r="AD148" i="45"/>
  <c r="AC147" i="45"/>
  <c r="AC153" i="30" s="1"/>
  <c r="Z148" i="44"/>
  <c r="Y147" i="44"/>
  <c r="Y152" i="30" s="1"/>
  <c r="AA140" i="46"/>
  <c r="AA139" i="46" s="1"/>
  <c r="AA163" i="30" s="1"/>
  <c r="AA145" i="30"/>
  <c r="X156" i="48"/>
  <c r="X155" i="48" s="1"/>
  <c r="X159" i="30" s="1"/>
  <c r="X141" i="30"/>
  <c r="AA158" i="47"/>
  <c r="AA156" i="47" s="1"/>
  <c r="AA160" i="30" s="1"/>
  <c r="AA151" i="30"/>
  <c r="AB149" i="46"/>
  <c r="AC113" i="46"/>
  <c r="AB111" i="46"/>
  <c r="AB126" i="30" s="1"/>
  <c r="AC126" i="46"/>
  <c r="AB124" i="46"/>
  <c r="AA149" i="46"/>
  <c r="AA111" i="46"/>
  <c r="AA126" i="30" s="1"/>
  <c r="AC139" i="47"/>
  <c r="AD140" i="47"/>
  <c r="AB148" i="47"/>
  <c r="Z139" i="48"/>
  <c r="Y138" i="48"/>
  <c r="AC157" i="47" l="1"/>
  <c r="AC142" i="30"/>
  <c r="AD150" i="30"/>
  <c r="AD157" i="48"/>
  <c r="AE157" i="48" s="1"/>
  <c r="AE148" i="45"/>
  <c r="AE147" i="45" s="1"/>
  <c r="AE153" i="30" s="1"/>
  <c r="AD147" i="45"/>
  <c r="AD153" i="30" s="1"/>
  <c r="AE139" i="45"/>
  <c r="AE138" i="45" s="1"/>
  <c r="AE144" i="30" s="1"/>
  <c r="AD138" i="45"/>
  <c r="AD144" i="30" s="1"/>
  <c r="AA148" i="44"/>
  <c r="Z147" i="44"/>
  <c r="Z152" i="30" s="1"/>
  <c r="AB140" i="46"/>
  <c r="AB139" i="46" s="1"/>
  <c r="AB163" i="30" s="1"/>
  <c r="AB145" i="30"/>
  <c r="Y156" i="48"/>
  <c r="Y155" i="48" s="1"/>
  <c r="Y159" i="30" s="1"/>
  <c r="Y141" i="30"/>
  <c r="AB158" i="47"/>
  <c r="AB156" i="47" s="1"/>
  <c r="AB160" i="30" s="1"/>
  <c r="AB151" i="30"/>
  <c r="AD126" i="46"/>
  <c r="AC124" i="46"/>
  <c r="AC149" i="46"/>
  <c r="AD113" i="46"/>
  <c r="AC111" i="46"/>
  <c r="AC126" i="30" s="1"/>
  <c r="AC148" i="47"/>
  <c r="AE140" i="47"/>
  <c r="AE139" i="47" s="1"/>
  <c r="AD139" i="47"/>
  <c r="Z138" i="48"/>
  <c r="AA139" i="48"/>
  <c r="AB139" i="48" s="1"/>
  <c r="AD157" i="47" l="1"/>
  <c r="AD142" i="30"/>
  <c r="AE157" i="47"/>
  <c r="AE142" i="30"/>
  <c r="AA147" i="44"/>
  <c r="AA152" i="30" s="1"/>
  <c r="AB148" i="44"/>
  <c r="AC140" i="46"/>
  <c r="AC139" i="46" s="1"/>
  <c r="AC163" i="30" s="1"/>
  <c r="AC145" i="30"/>
  <c r="Z156" i="48"/>
  <c r="Z141" i="30"/>
  <c r="AC158" i="47"/>
  <c r="AC156" i="47" s="1"/>
  <c r="AC160" i="30" s="1"/>
  <c r="AC151" i="30"/>
  <c r="AE126" i="46"/>
  <c r="AE124" i="46" s="1"/>
  <c r="AD124" i="46"/>
  <c r="AD149" i="46"/>
  <c r="AE113" i="46"/>
  <c r="AD111" i="46"/>
  <c r="AD126" i="30" s="1"/>
  <c r="AE148" i="47"/>
  <c r="AD148" i="47"/>
  <c r="AA138" i="48"/>
  <c r="AA141" i="30" s="1"/>
  <c r="Z155" i="48"/>
  <c r="Z159" i="30" s="1"/>
  <c r="AA156" i="48"/>
  <c r="AA155" i="48" s="1"/>
  <c r="AA159" i="30" s="1"/>
  <c r="AB147" i="44" l="1"/>
  <c r="AB152" i="30" s="1"/>
  <c r="AC148" i="44"/>
  <c r="AE140" i="46"/>
  <c r="AE139" i="46" s="1"/>
  <c r="AE163" i="30" s="1"/>
  <c r="AE145" i="30"/>
  <c r="AD140" i="46"/>
  <c r="AD139" i="46" s="1"/>
  <c r="AD163" i="30" s="1"/>
  <c r="AD145" i="30"/>
  <c r="AD158" i="47"/>
  <c r="AD156" i="47" s="1"/>
  <c r="AD160" i="30" s="1"/>
  <c r="AD151" i="30"/>
  <c r="AE158" i="47"/>
  <c r="AE156" i="47" s="1"/>
  <c r="AE160" i="30" s="1"/>
  <c r="AE151" i="30"/>
  <c r="AE149" i="46"/>
  <c r="AE111" i="46"/>
  <c r="AE126" i="30" s="1"/>
  <c r="AB138" i="48"/>
  <c r="AC139" i="48"/>
  <c r="G168" i="30"/>
  <c r="O163" i="30"/>
  <c r="N163" i="30"/>
  <c r="M163" i="30"/>
  <c r="L163" i="30"/>
  <c r="K163" i="30"/>
  <c r="J163" i="30"/>
  <c r="I163" i="30"/>
  <c r="H163" i="30"/>
  <c r="S162" i="30"/>
  <c r="R162" i="30"/>
  <c r="Q162" i="30"/>
  <c r="O162" i="30"/>
  <c r="N162" i="30"/>
  <c r="M162" i="30"/>
  <c r="L162" i="30"/>
  <c r="K162" i="30"/>
  <c r="J162" i="30"/>
  <c r="I162" i="30"/>
  <c r="H162" i="30"/>
  <c r="S161" i="30"/>
  <c r="R161" i="30"/>
  <c r="Q161" i="30"/>
  <c r="O161" i="30"/>
  <c r="N161" i="30"/>
  <c r="M161" i="30"/>
  <c r="L161" i="30"/>
  <c r="K161" i="30"/>
  <c r="J161" i="30"/>
  <c r="I161" i="30"/>
  <c r="H161" i="30"/>
  <c r="S160" i="30"/>
  <c r="R160" i="30"/>
  <c r="Q160" i="30"/>
  <c r="O160" i="30"/>
  <c r="N160" i="30"/>
  <c r="M160" i="30"/>
  <c r="L160" i="30"/>
  <c r="K160" i="30"/>
  <c r="J160" i="30"/>
  <c r="I160" i="30"/>
  <c r="H160" i="30"/>
  <c r="S159" i="30"/>
  <c r="R159" i="30"/>
  <c r="Q159" i="30"/>
  <c r="O159" i="30"/>
  <c r="N159" i="30"/>
  <c r="M159" i="30"/>
  <c r="L159" i="30"/>
  <c r="K159" i="30"/>
  <c r="J159" i="30"/>
  <c r="I159" i="30"/>
  <c r="H159" i="30"/>
  <c r="O154" i="30"/>
  <c r="N154" i="30"/>
  <c r="M154" i="30"/>
  <c r="L154" i="30"/>
  <c r="K154" i="30"/>
  <c r="J154" i="30"/>
  <c r="I154" i="30"/>
  <c r="H154" i="30"/>
  <c r="O153" i="30"/>
  <c r="N153" i="30"/>
  <c r="M153" i="30"/>
  <c r="L153" i="30"/>
  <c r="K153" i="30"/>
  <c r="J153" i="30"/>
  <c r="I153" i="30"/>
  <c r="H153" i="30"/>
  <c r="O152" i="30"/>
  <c r="N152" i="30"/>
  <c r="M152" i="30"/>
  <c r="L152" i="30"/>
  <c r="K152" i="30"/>
  <c r="J152" i="30"/>
  <c r="I152" i="30"/>
  <c r="H152" i="30"/>
  <c r="O151" i="30"/>
  <c r="N151" i="30"/>
  <c r="M151" i="30"/>
  <c r="L151" i="30"/>
  <c r="K151" i="30"/>
  <c r="J151" i="30"/>
  <c r="I151" i="30"/>
  <c r="H151" i="30"/>
  <c r="O150" i="30"/>
  <c r="N150" i="30"/>
  <c r="M150" i="30"/>
  <c r="L150" i="30"/>
  <c r="K150" i="30"/>
  <c r="J150" i="30"/>
  <c r="I150" i="30"/>
  <c r="H150" i="30"/>
  <c r="G150" i="30"/>
  <c r="O145" i="30"/>
  <c r="N145" i="30"/>
  <c r="M145" i="30"/>
  <c r="L145" i="30"/>
  <c r="K145" i="30"/>
  <c r="J145" i="30"/>
  <c r="I145" i="30"/>
  <c r="H145" i="30"/>
  <c r="O144" i="30"/>
  <c r="N144" i="30"/>
  <c r="M144" i="30"/>
  <c r="L144" i="30"/>
  <c r="K144" i="30"/>
  <c r="J144" i="30"/>
  <c r="I144" i="30"/>
  <c r="H144" i="30"/>
  <c r="O143" i="30"/>
  <c r="N143" i="30"/>
  <c r="M143" i="30"/>
  <c r="L143" i="30"/>
  <c r="K143" i="30"/>
  <c r="J143" i="30"/>
  <c r="I143" i="30"/>
  <c r="H143" i="30"/>
  <c r="O142" i="30"/>
  <c r="N142" i="30"/>
  <c r="M142" i="30"/>
  <c r="L142" i="30"/>
  <c r="K142" i="30"/>
  <c r="J142" i="30"/>
  <c r="I142" i="30"/>
  <c r="H142" i="30"/>
  <c r="O141" i="30"/>
  <c r="N141" i="30"/>
  <c r="M141" i="30"/>
  <c r="L141" i="30"/>
  <c r="K141" i="30"/>
  <c r="J141" i="30"/>
  <c r="I141" i="30"/>
  <c r="H141" i="30"/>
  <c r="G142" i="30"/>
  <c r="O135" i="30"/>
  <c r="N135" i="30"/>
  <c r="M135" i="30"/>
  <c r="L135" i="30"/>
  <c r="K135" i="30"/>
  <c r="J135" i="30"/>
  <c r="I135" i="30"/>
  <c r="H135" i="30"/>
  <c r="O134" i="30"/>
  <c r="N134" i="30"/>
  <c r="M134" i="30"/>
  <c r="L134" i="30"/>
  <c r="K134" i="30"/>
  <c r="J134" i="30"/>
  <c r="I134" i="30"/>
  <c r="H134" i="30"/>
  <c r="O133" i="30"/>
  <c r="N133" i="30"/>
  <c r="M133" i="30"/>
  <c r="L133" i="30"/>
  <c r="K133" i="30"/>
  <c r="J133" i="30"/>
  <c r="I133" i="30"/>
  <c r="H133" i="30"/>
  <c r="O132" i="30"/>
  <c r="N132" i="30"/>
  <c r="M132" i="30"/>
  <c r="L132" i="30"/>
  <c r="K132" i="30"/>
  <c r="J132" i="30"/>
  <c r="I132" i="30"/>
  <c r="H132" i="30"/>
  <c r="O131" i="30"/>
  <c r="N131" i="30"/>
  <c r="M131" i="30"/>
  <c r="L131" i="30"/>
  <c r="K131" i="30"/>
  <c r="J131" i="30"/>
  <c r="I131" i="30"/>
  <c r="H131" i="30"/>
  <c r="G132" i="30"/>
  <c r="G131" i="30"/>
  <c r="O126" i="30"/>
  <c r="N126" i="30"/>
  <c r="M126" i="30"/>
  <c r="L126" i="30"/>
  <c r="K126" i="30"/>
  <c r="J126" i="30"/>
  <c r="I126" i="30"/>
  <c r="H126" i="30"/>
  <c r="O124" i="30"/>
  <c r="N124" i="30"/>
  <c r="M124" i="30"/>
  <c r="L124" i="30"/>
  <c r="K124" i="30"/>
  <c r="J124" i="30"/>
  <c r="I124" i="30"/>
  <c r="H124" i="30"/>
  <c r="O123" i="30"/>
  <c r="N123" i="30"/>
  <c r="M123" i="30"/>
  <c r="L123" i="30"/>
  <c r="K123" i="30"/>
  <c r="J123" i="30"/>
  <c r="I123" i="30"/>
  <c r="H123" i="30"/>
  <c r="O122" i="30"/>
  <c r="N122" i="30"/>
  <c r="M122" i="30"/>
  <c r="L122" i="30"/>
  <c r="K122" i="30"/>
  <c r="J122" i="30"/>
  <c r="I122" i="30"/>
  <c r="H122" i="30"/>
  <c r="G78" i="30"/>
  <c r="L148" i="46"/>
  <c r="H106" i="46"/>
  <c r="H117" i="30" s="1"/>
  <c r="I83" i="46"/>
  <c r="J83" i="46" s="1"/>
  <c r="K83" i="46" s="1"/>
  <c r="L83" i="46" s="1"/>
  <c r="M83" i="46" s="1"/>
  <c r="N83" i="46" s="1"/>
  <c r="O83" i="46" s="1"/>
  <c r="P83" i="46" s="1"/>
  <c r="Q83" i="46" s="1"/>
  <c r="R83" i="46" s="1"/>
  <c r="S83" i="46" s="1"/>
  <c r="T83" i="46" s="1"/>
  <c r="U83" i="46" s="1"/>
  <c r="V83" i="46" s="1"/>
  <c r="W83" i="46" s="1"/>
  <c r="X83" i="46" s="1"/>
  <c r="Y83" i="46" s="1"/>
  <c r="Z83" i="46" s="1"/>
  <c r="AA83" i="46" s="1"/>
  <c r="AB83" i="46" s="1"/>
  <c r="AC83" i="46" s="1"/>
  <c r="AD83" i="46" s="1"/>
  <c r="AE83" i="46" s="1"/>
  <c r="H120" i="45"/>
  <c r="I120" i="45" s="1"/>
  <c r="J120" i="45" s="1"/>
  <c r="K120" i="45" s="1"/>
  <c r="H165" i="45"/>
  <c r="H109" i="45"/>
  <c r="L103" i="45"/>
  <c r="M103" i="45" s="1"/>
  <c r="N103" i="45" s="1"/>
  <c r="O103" i="45" s="1"/>
  <c r="P103" i="45" s="1"/>
  <c r="Q103" i="45" s="1"/>
  <c r="R103" i="45" s="1"/>
  <c r="S103" i="45" s="1"/>
  <c r="T103" i="45" s="1"/>
  <c r="V103" i="45" s="1"/>
  <c r="W103" i="45" s="1"/>
  <c r="X103" i="45" s="1"/>
  <c r="L101" i="45"/>
  <c r="M101" i="45" s="1"/>
  <c r="N101" i="45" s="1"/>
  <c r="O101" i="45" s="1"/>
  <c r="P101" i="45" s="1"/>
  <c r="Q101" i="45" s="1"/>
  <c r="R101" i="45" s="1"/>
  <c r="S101" i="45" s="1"/>
  <c r="T101" i="45" s="1"/>
  <c r="V101" i="45" s="1"/>
  <c r="W101" i="45" s="1"/>
  <c r="X101" i="45" s="1"/>
  <c r="L100" i="45"/>
  <c r="M100" i="45" s="1"/>
  <c r="N100" i="45" s="1"/>
  <c r="O100" i="45" s="1"/>
  <c r="P100" i="45" s="1"/>
  <c r="Q100" i="45" s="1"/>
  <c r="R100" i="45" s="1"/>
  <c r="S100" i="45" s="1"/>
  <c r="T100" i="45" s="1"/>
  <c r="V100" i="45" s="1"/>
  <c r="W100" i="45" s="1"/>
  <c r="X100" i="45" s="1"/>
  <c r="K99" i="45"/>
  <c r="L99" i="45" s="1"/>
  <c r="M99" i="45" s="1"/>
  <c r="N99" i="45" s="1"/>
  <c r="O99" i="45" s="1"/>
  <c r="P99" i="45" s="1"/>
  <c r="Q99" i="45" s="1"/>
  <c r="R99" i="45" s="1"/>
  <c r="S99" i="45" s="1"/>
  <c r="T99" i="45" s="1"/>
  <c r="V99" i="45" s="1"/>
  <c r="W99" i="45" s="1"/>
  <c r="X99" i="45" s="1"/>
  <c r="T93" i="45"/>
  <c r="U93" i="45" s="1"/>
  <c r="V93" i="45" s="1"/>
  <c r="W93" i="45" s="1"/>
  <c r="X93" i="45" s="1"/>
  <c r="Y93" i="45" s="1"/>
  <c r="Z93" i="45" s="1"/>
  <c r="AA93" i="45" s="1"/>
  <c r="AB93" i="45" s="1"/>
  <c r="AC93" i="45" s="1"/>
  <c r="AD93" i="45" s="1"/>
  <c r="AE93" i="45" s="1"/>
  <c r="H89" i="45"/>
  <c r="I89" i="45" s="1"/>
  <c r="J89" i="45" s="1"/>
  <c r="H118" i="44"/>
  <c r="H117" i="44" s="1"/>
  <c r="H115" i="30" s="1"/>
  <c r="H92" i="44"/>
  <c r="I92" i="44" s="1"/>
  <c r="J92" i="44" s="1"/>
  <c r="K92" i="44" s="1"/>
  <c r="L92" i="44" s="1"/>
  <c r="M92" i="44" s="1"/>
  <c r="N92" i="44" s="1"/>
  <c r="O92" i="44" s="1"/>
  <c r="P92" i="44" s="1"/>
  <c r="Q92" i="44" s="1"/>
  <c r="R92" i="44" s="1"/>
  <c r="S92" i="44" s="1"/>
  <c r="T92" i="44" s="1"/>
  <c r="U92" i="44" s="1"/>
  <c r="V92" i="44" s="1"/>
  <c r="W92" i="44" s="1"/>
  <c r="X92" i="44" s="1"/>
  <c r="Y92" i="44" s="1"/>
  <c r="Z92" i="44" s="1"/>
  <c r="AA92" i="44" s="1"/>
  <c r="AB92" i="44" s="1"/>
  <c r="AC92" i="44" s="1"/>
  <c r="AD92" i="44" s="1"/>
  <c r="AE92" i="44" s="1"/>
  <c r="H121" i="47"/>
  <c r="I121" i="47" s="1"/>
  <c r="J121" i="47" s="1"/>
  <c r="H166" i="47"/>
  <c r="H93" i="47"/>
  <c r="I93" i="47" s="1"/>
  <c r="J93" i="47" s="1"/>
  <c r="K93" i="47" s="1"/>
  <c r="L93" i="47" s="1"/>
  <c r="M93" i="47" s="1"/>
  <c r="N93" i="47" s="1"/>
  <c r="O93" i="47" s="1"/>
  <c r="P93" i="47" s="1"/>
  <c r="Q93" i="47" s="1"/>
  <c r="R93" i="47" s="1"/>
  <c r="S93" i="47" s="1"/>
  <c r="T93" i="47" s="1"/>
  <c r="U93" i="47" s="1"/>
  <c r="V93" i="47" s="1"/>
  <c r="W93" i="47" s="1"/>
  <c r="X93" i="47" s="1"/>
  <c r="Y93" i="47" s="1"/>
  <c r="Z93" i="47" s="1"/>
  <c r="AA93" i="47" s="1"/>
  <c r="AB93" i="47" s="1"/>
  <c r="AC93" i="47" s="1"/>
  <c r="AD93" i="47" s="1"/>
  <c r="AE93" i="47" s="1"/>
  <c r="H73" i="47"/>
  <c r="I73" i="47" s="1"/>
  <c r="L118" i="48"/>
  <c r="M118" i="48" s="1"/>
  <c r="N118" i="48" s="1"/>
  <c r="O118" i="48" s="1"/>
  <c r="P118" i="48" s="1"/>
  <c r="Q118" i="48" s="1"/>
  <c r="R118" i="48" s="1"/>
  <c r="S118" i="48" s="1"/>
  <c r="T118" i="48" s="1"/>
  <c r="H118" i="48"/>
  <c r="I118" i="48" s="1"/>
  <c r="J118" i="48" s="1"/>
  <c r="H109" i="48"/>
  <c r="H90" i="48"/>
  <c r="I90" i="48" s="1"/>
  <c r="J90" i="48" s="1"/>
  <c r="K90" i="48" s="1"/>
  <c r="L90" i="48" s="1"/>
  <c r="M90" i="48" s="1"/>
  <c r="N90" i="48" s="1"/>
  <c r="O90" i="48" s="1"/>
  <c r="P90" i="48" s="1"/>
  <c r="Q90" i="48" s="1"/>
  <c r="R90" i="48" s="1"/>
  <c r="S90" i="48" s="1"/>
  <c r="T90" i="48" s="1"/>
  <c r="U90" i="48" s="1"/>
  <c r="V90" i="48" s="1"/>
  <c r="W90" i="48" s="1"/>
  <c r="X90" i="48" s="1"/>
  <c r="Y90" i="48" s="1"/>
  <c r="Z90" i="48" s="1"/>
  <c r="AA90" i="48" s="1"/>
  <c r="AB90" i="48" s="1"/>
  <c r="AC90" i="48" s="1"/>
  <c r="AD90" i="48" s="1"/>
  <c r="AE90" i="48" s="1"/>
  <c r="H89" i="48"/>
  <c r="I89" i="48" s="1"/>
  <c r="J89" i="48" s="1"/>
  <c r="K89" i="48" s="1"/>
  <c r="L89" i="48" s="1"/>
  <c r="M89" i="48" s="1"/>
  <c r="N89" i="48" s="1"/>
  <c r="O89" i="48" s="1"/>
  <c r="P89" i="48" s="1"/>
  <c r="Q89" i="48" s="1"/>
  <c r="R89" i="48" s="1"/>
  <c r="S89" i="48" s="1"/>
  <c r="T89" i="48" s="1"/>
  <c r="I109" i="46"/>
  <c r="J109" i="46" s="1"/>
  <c r="I108" i="46"/>
  <c r="I148" i="46" s="1"/>
  <c r="G106" i="46"/>
  <c r="I104" i="46"/>
  <c r="K104" i="46" s="1"/>
  <c r="L104" i="46" s="1"/>
  <c r="M104" i="46" s="1"/>
  <c r="N104" i="46" s="1"/>
  <c r="O104" i="46" s="1"/>
  <c r="P104" i="46" s="1"/>
  <c r="Q104" i="46" s="1"/>
  <c r="R104" i="46" s="1"/>
  <c r="S104" i="46" s="1"/>
  <c r="T104" i="46" s="1"/>
  <c r="U104" i="46" s="1"/>
  <c r="V104" i="46" s="1"/>
  <c r="W104" i="46" s="1"/>
  <c r="X104" i="46" s="1"/>
  <c r="Y104" i="46" s="1"/>
  <c r="Z104" i="46" s="1"/>
  <c r="AA104" i="46" s="1"/>
  <c r="AB104" i="46" s="1"/>
  <c r="AC104" i="46" s="1"/>
  <c r="AD104" i="46" s="1"/>
  <c r="AE104" i="46" s="1"/>
  <c r="I103" i="46"/>
  <c r="J103" i="46" s="1"/>
  <c r="K103" i="46" s="1"/>
  <c r="L103" i="46" s="1"/>
  <c r="H146" i="46"/>
  <c r="H143" i="46" s="1"/>
  <c r="H172" i="30" s="1"/>
  <c r="K100" i="46"/>
  <c r="M100" i="46" s="1"/>
  <c r="N100" i="46" s="1"/>
  <c r="I99" i="46"/>
  <c r="I98" i="46"/>
  <c r="L97" i="46"/>
  <c r="H97" i="46"/>
  <c r="G96" i="46"/>
  <c r="G108" i="30" s="1"/>
  <c r="I94" i="46"/>
  <c r="J94" i="46" s="1"/>
  <c r="K94" i="46" s="1"/>
  <c r="L94" i="46" s="1"/>
  <c r="M94" i="46" s="1"/>
  <c r="N94" i="46" s="1"/>
  <c r="O94" i="46" s="1"/>
  <c r="P94" i="46" s="1"/>
  <c r="Q94" i="46" s="1"/>
  <c r="R94" i="46" s="1"/>
  <c r="S94" i="46" s="1"/>
  <c r="T94" i="46" s="1"/>
  <c r="U94" i="46" s="1"/>
  <c r="V94" i="46" s="1"/>
  <c r="W94" i="46" s="1"/>
  <c r="X94" i="46" s="1"/>
  <c r="Y94" i="46" s="1"/>
  <c r="Z94" i="46" s="1"/>
  <c r="AA94" i="46" s="1"/>
  <c r="AB94" i="46" s="1"/>
  <c r="AC94" i="46" s="1"/>
  <c r="AD94" i="46" s="1"/>
  <c r="AE94" i="46" s="1"/>
  <c r="I93" i="46"/>
  <c r="J93" i="46" s="1"/>
  <c r="I92" i="46"/>
  <c r="J92" i="46" s="1"/>
  <c r="K92" i="46" s="1"/>
  <c r="J91" i="46"/>
  <c r="K91" i="46" s="1"/>
  <c r="L91" i="46" s="1"/>
  <c r="M91" i="46" s="1"/>
  <c r="N91" i="46" s="1"/>
  <c r="O91" i="46" s="1"/>
  <c r="P91" i="46" s="1"/>
  <c r="Q91" i="46" s="1"/>
  <c r="R91" i="46" s="1"/>
  <c r="S91" i="46" s="1"/>
  <c r="T91" i="46" s="1"/>
  <c r="U91" i="46" s="1"/>
  <c r="V91" i="46" s="1"/>
  <c r="W91" i="46" s="1"/>
  <c r="X91" i="46" s="1"/>
  <c r="Y91" i="46" s="1"/>
  <c r="Z91" i="46" s="1"/>
  <c r="AA91" i="46" s="1"/>
  <c r="AB91" i="46" s="1"/>
  <c r="AC91" i="46" s="1"/>
  <c r="AD91" i="46" s="1"/>
  <c r="AE91" i="46" s="1"/>
  <c r="I90" i="46"/>
  <c r="J90" i="46" s="1"/>
  <c r="K90" i="46" s="1"/>
  <c r="L90" i="46" s="1"/>
  <c r="M90" i="46" s="1"/>
  <c r="N90" i="46" s="1"/>
  <c r="O90" i="46" s="1"/>
  <c r="P90" i="46" s="1"/>
  <c r="Q90" i="46" s="1"/>
  <c r="R90" i="46" s="1"/>
  <c r="S90" i="46" s="1"/>
  <c r="T90" i="46" s="1"/>
  <c r="U90" i="46" s="1"/>
  <c r="V90" i="46" s="1"/>
  <c r="W90" i="46" s="1"/>
  <c r="X90" i="46" s="1"/>
  <c r="Y90" i="46" s="1"/>
  <c r="Z90" i="46" s="1"/>
  <c r="AA90" i="46" s="1"/>
  <c r="AB90" i="46" s="1"/>
  <c r="AC90" i="46" s="1"/>
  <c r="AD90" i="46" s="1"/>
  <c r="AE90" i="46" s="1"/>
  <c r="I89" i="46"/>
  <c r="J89" i="46" s="1"/>
  <c r="K89" i="46" s="1"/>
  <c r="H88" i="46"/>
  <c r="H99" i="30" s="1"/>
  <c r="G88" i="46"/>
  <c r="G99" i="30" s="1"/>
  <c r="I85" i="46"/>
  <c r="J85" i="46" s="1"/>
  <c r="K85" i="46" s="1"/>
  <c r="L85" i="46" s="1"/>
  <c r="M85" i="46" s="1"/>
  <c r="N85" i="46" s="1"/>
  <c r="O85" i="46" s="1"/>
  <c r="P85" i="46" s="1"/>
  <c r="Q85" i="46" s="1"/>
  <c r="R85" i="46" s="1"/>
  <c r="S85" i="46" s="1"/>
  <c r="T85" i="46" s="1"/>
  <c r="U85" i="46" s="1"/>
  <c r="V85" i="46" s="1"/>
  <c r="W85" i="46" s="1"/>
  <c r="X85" i="46" s="1"/>
  <c r="Y85" i="46" s="1"/>
  <c r="Z85" i="46" s="1"/>
  <c r="AA85" i="46" s="1"/>
  <c r="AB85" i="46" s="1"/>
  <c r="AC85" i="46" s="1"/>
  <c r="AD85" i="46" s="1"/>
  <c r="AE85" i="46" s="1"/>
  <c r="J84" i="46"/>
  <c r="K84" i="46" s="1"/>
  <c r="L84" i="46" s="1"/>
  <c r="M84" i="46" s="1"/>
  <c r="N84" i="46" s="1"/>
  <c r="O84" i="46" s="1"/>
  <c r="P84" i="46" s="1"/>
  <c r="Q84" i="46" s="1"/>
  <c r="R84" i="46" s="1"/>
  <c r="S84" i="46" s="1"/>
  <c r="T84" i="46" s="1"/>
  <c r="U84" i="46" s="1"/>
  <c r="V84" i="46" s="1"/>
  <c r="W84" i="46" s="1"/>
  <c r="X84" i="46" s="1"/>
  <c r="Y84" i="46" s="1"/>
  <c r="Z84" i="46" s="1"/>
  <c r="AA84" i="46" s="1"/>
  <c r="AB84" i="46" s="1"/>
  <c r="AC84" i="46" s="1"/>
  <c r="AD84" i="46" s="1"/>
  <c r="AE84" i="46" s="1"/>
  <c r="M82" i="46"/>
  <c r="N82" i="46" s="1"/>
  <c r="O82" i="46" s="1"/>
  <c r="I82" i="46"/>
  <c r="J82" i="46" s="1"/>
  <c r="K82" i="46" s="1"/>
  <c r="N80" i="46"/>
  <c r="H80" i="46"/>
  <c r="I80" i="46" s="1"/>
  <c r="J80" i="46" s="1"/>
  <c r="K80" i="46" s="1"/>
  <c r="L80" i="46" s="1"/>
  <c r="I79" i="46"/>
  <c r="G78" i="46"/>
  <c r="G88" i="30" s="1"/>
  <c r="O72" i="46"/>
  <c r="G72" i="46"/>
  <c r="M70" i="46"/>
  <c r="N70" i="46" s="1"/>
  <c r="M69" i="46"/>
  <c r="N69" i="46" s="1"/>
  <c r="O69" i="46" s="1"/>
  <c r="P69" i="46" s="1"/>
  <c r="Q69" i="46" s="1"/>
  <c r="R69" i="46" s="1"/>
  <c r="S69" i="46" s="1"/>
  <c r="T69" i="46" s="1"/>
  <c r="U69" i="46" s="1"/>
  <c r="V69" i="46" s="1"/>
  <c r="W69" i="46" s="1"/>
  <c r="X69" i="46" s="1"/>
  <c r="Y69" i="46" s="1"/>
  <c r="Z69" i="46" s="1"/>
  <c r="AA69" i="46" s="1"/>
  <c r="AB69" i="46" s="1"/>
  <c r="AC69" i="46" s="1"/>
  <c r="AD69" i="46" s="1"/>
  <c r="AE69" i="46" s="1"/>
  <c r="K69" i="46"/>
  <c r="M68" i="46"/>
  <c r="N68" i="46" s="1"/>
  <c r="O68" i="46" s="1"/>
  <c r="P68" i="46" s="1"/>
  <c r="Q68" i="46" s="1"/>
  <c r="R68" i="46" s="1"/>
  <c r="S68" i="46" s="1"/>
  <c r="T68" i="46" s="1"/>
  <c r="U68" i="46" s="1"/>
  <c r="V68" i="46" s="1"/>
  <c r="W68" i="46" s="1"/>
  <c r="X68" i="46" s="1"/>
  <c r="Y68" i="46" s="1"/>
  <c r="Z68" i="46" s="1"/>
  <c r="AA68" i="46" s="1"/>
  <c r="AB68" i="46" s="1"/>
  <c r="AC68" i="46" s="1"/>
  <c r="AD68" i="46" s="1"/>
  <c r="AE68" i="46" s="1"/>
  <c r="I67" i="46"/>
  <c r="J67" i="46" s="1"/>
  <c r="K67" i="46" s="1"/>
  <c r="L67" i="46" s="1"/>
  <c r="M67" i="46" s="1"/>
  <c r="N67" i="46" s="1"/>
  <c r="O67" i="46" s="1"/>
  <c r="P67" i="46" s="1"/>
  <c r="Q67" i="46" s="1"/>
  <c r="R67" i="46" s="1"/>
  <c r="S67" i="46" s="1"/>
  <c r="T67" i="46" s="1"/>
  <c r="U67" i="46" s="1"/>
  <c r="V67" i="46" s="1"/>
  <c r="W67" i="46" s="1"/>
  <c r="X67" i="46" s="1"/>
  <c r="Y67" i="46" s="1"/>
  <c r="Z67" i="46" s="1"/>
  <c r="AA67" i="46" s="1"/>
  <c r="AB67" i="46" s="1"/>
  <c r="AC67" i="46" s="1"/>
  <c r="AD67" i="46" s="1"/>
  <c r="AE67" i="46" s="1"/>
  <c r="G64" i="46"/>
  <c r="G117" i="45"/>
  <c r="H112" i="45"/>
  <c r="H111" i="45"/>
  <c r="H110" i="45"/>
  <c r="I110" i="45" s="1"/>
  <c r="J110" i="45" s="1"/>
  <c r="L110" i="45" s="1"/>
  <c r="M110" i="45" s="1"/>
  <c r="N110" i="45" s="1"/>
  <c r="O110" i="45" s="1"/>
  <c r="H108" i="45"/>
  <c r="I107" i="45"/>
  <c r="J107" i="45" s="1"/>
  <c r="G106" i="45"/>
  <c r="G107" i="30" s="1"/>
  <c r="L102" i="45"/>
  <c r="M102" i="45" s="1"/>
  <c r="N102" i="45" s="1"/>
  <c r="O102" i="45" s="1"/>
  <c r="P102" i="45" s="1"/>
  <c r="Q102" i="45" s="1"/>
  <c r="R102" i="45" s="1"/>
  <c r="S102" i="45" s="1"/>
  <c r="T102" i="45" s="1"/>
  <c r="V102" i="45" s="1"/>
  <c r="W102" i="45" s="1"/>
  <c r="X102" i="45" s="1"/>
  <c r="I98" i="45"/>
  <c r="G97" i="45"/>
  <c r="G98" i="30" s="1"/>
  <c r="M92" i="45"/>
  <c r="Q92" i="45" s="1"/>
  <c r="R92" i="45" s="1"/>
  <c r="S92" i="45" s="1"/>
  <c r="T92" i="45" s="1"/>
  <c r="U92" i="45" s="1"/>
  <c r="V92" i="45" s="1"/>
  <c r="W92" i="45" s="1"/>
  <c r="X92" i="45" s="1"/>
  <c r="Y92" i="45" s="1"/>
  <c r="Z92" i="45" s="1"/>
  <c r="AA92" i="45" s="1"/>
  <c r="AB92" i="45" s="1"/>
  <c r="AC92" i="45" s="1"/>
  <c r="AD92" i="45" s="1"/>
  <c r="AE92" i="45" s="1"/>
  <c r="M91" i="45"/>
  <c r="P90" i="45"/>
  <c r="Q90" i="45" s="1"/>
  <c r="R90" i="45" s="1"/>
  <c r="S90" i="45" s="1"/>
  <c r="T90" i="45" s="1"/>
  <c r="U90" i="45" s="1"/>
  <c r="V90" i="45" s="1"/>
  <c r="W90" i="45" s="1"/>
  <c r="X90" i="45" s="1"/>
  <c r="Y90" i="45" s="1"/>
  <c r="Z90" i="45" s="1"/>
  <c r="AA90" i="45" s="1"/>
  <c r="AB90" i="45" s="1"/>
  <c r="AC90" i="45" s="1"/>
  <c r="AD90" i="45" s="1"/>
  <c r="AE90" i="45" s="1"/>
  <c r="P89" i="45"/>
  <c r="Q89" i="45" s="1"/>
  <c r="R89" i="45" s="1"/>
  <c r="S89" i="45" s="1"/>
  <c r="T89" i="45" s="1"/>
  <c r="U89" i="45" s="1"/>
  <c r="V89" i="45" s="1"/>
  <c r="W89" i="45" s="1"/>
  <c r="X89" i="45" s="1"/>
  <c r="Y89" i="45" s="1"/>
  <c r="Z89" i="45" s="1"/>
  <c r="AA89" i="45" s="1"/>
  <c r="AB89" i="45" s="1"/>
  <c r="AC89" i="45" s="1"/>
  <c r="AD89" i="45" s="1"/>
  <c r="AE89" i="45" s="1"/>
  <c r="M88" i="45"/>
  <c r="N88" i="45" s="1"/>
  <c r="O88" i="45" s="1"/>
  <c r="P88" i="45" s="1"/>
  <c r="H88" i="45"/>
  <c r="Q87" i="45"/>
  <c r="R87" i="45" s="1"/>
  <c r="S87" i="45" s="1"/>
  <c r="T87" i="45" s="1"/>
  <c r="I87" i="45"/>
  <c r="J87" i="45" s="1"/>
  <c r="G86" i="45"/>
  <c r="G87" i="30" s="1"/>
  <c r="P81" i="45"/>
  <c r="Q81" i="45" s="1"/>
  <c r="R81" i="45" s="1"/>
  <c r="S81" i="45" s="1"/>
  <c r="T81" i="45" s="1"/>
  <c r="U81" i="45" s="1"/>
  <c r="V81" i="45" s="1"/>
  <c r="W81" i="45" s="1"/>
  <c r="X81" i="45" s="1"/>
  <c r="Y81" i="45" s="1"/>
  <c r="Z81" i="45" s="1"/>
  <c r="AA81" i="45" s="1"/>
  <c r="AB81" i="45" s="1"/>
  <c r="AC81" i="45" s="1"/>
  <c r="AD81" i="45" s="1"/>
  <c r="AE81" i="45" s="1"/>
  <c r="H81" i="45"/>
  <c r="P80" i="45"/>
  <c r="Q80" i="45" s="1"/>
  <c r="H80" i="45"/>
  <c r="O79" i="45"/>
  <c r="O78" i="30" s="1"/>
  <c r="I78" i="30"/>
  <c r="M76" i="45"/>
  <c r="O76" i="45" s="1"/>
  <c r="Q76" i="45" s="1"/>
  <c r="R76" i="45" s="1"/>
  <c r="S76" i="45" s="1"/>
  <c r="T76" i="45" s="1"/>
  <c r="U76" i="45" s="1"/>
  <c r="V76" i="45" s="1"/>
  <c r="W76" i="45" s="1"/>
  <c r="X76" i="45" s="1"/>
  <c r="Y76" i="45" s="1"/>
  <c r="Z76" i="45" s="1"/>
  <c r="AA76" i="45" s="1"/>
  <c r="AB76" i="45" s="1"/>
  <c r="AC76" i="45" s="1"/>
  <c r="AD76" i="45" s="1"/>
  <c r="AE76" i="45" s="1"/>
  <c r="H76" i="45"/>
  <c r="I76" i="45" s="1"/>
  <c r="J76" i="45" s="1"/>
  <c r="K76" i="45" s="1"/>
  <c r="M75" i="45"/>
  <c r="Q75" i="45" s="1"/>
  <c r="R75" i="45" s="1"/>
  <c r="S75" i="45" s="1"/>
  <c r="T75" i="45" s="1"/>
  <c r="U75" i="45" s="1"/>
  <c r="V75" i="45" s="1"/>
  <c r="W75" i="45" s="1"/>
  <c r="X75" i="45" s="1"/>
  <c r="Y75" i="45" s="1"/>
  <c r="Z75" i="45" s="1"/>
  <c r="AA75" i="45" s="1"/>
  <c r="AB75" i="45" s="1"/>
  <c r="AC75" i="45" s="1"/>
  <c r="AD75" i="45" s="1"/>
  <c r="AE75" i="45" s="1"/>
  <c r="Q74" i="45"/>
  <c r="R74" i="45" s="1"/>
  <c r="S74" i="45" s="1"/>
  <c r="T74" i="45" s="1"/>
  <c r="U74" i="45" s="1"/>
  <c r="V74" i="45" s="1"/>
  <c r="W74" i="45" s="1"/>
  <c r="X74" i="45" s="1"/>
  <c r="Y74" i="45" s="1"/>
  <c r="Z74" i="45" s="1"/>
  <c r="AA74" i="45" s="1"/>
  <c r="AB74" i="45" s="1"/>
  <c r="AC74" i="45" s="1"/>
  <c r="AD74" i="45" s="1"/>
  <c r="AE74" i="45" s="1"/>
  <c r="M74" i="45"/>
  <c r="H74" i="45"/>
  <c r="I74" i="45" s="1"/>
  <c r="J74" i="45" s="1"/>
  <c r="K74" i="45" s="1"/>
  <c r="Q73" i="45"/>
  <c r="R73" i="45" s="1"/>
  <c r="S73" i="45" s="1"/>
  <c r="T73" i="45" s="1"/>
  <c r="U73" i="45" s="1"/>
  <c r="V73" i="45" s="1"/>
  <c r="W73" i="45" s="1"/>
  <c r="X73" i="45" s="1"/>
  <c r="Y73" i="45" s="1"/>
  <c r="Z73" i="45" s="1"/>
  <c r="AA73" i="45" s="1"/>
  <c r="AB73" i="45" s="1"/>
  <c r="AC73" i="45" s="1"/>
  <c r="AD73" i="45" s="1"/>
  <c r="AE73" i="45" s="1"/>
  <c r="I72" i="45"/>
  <c r="J72" i="45" s="1"/>
  <c r="M120" i="44"/>
  <c r="N120" i="44" s="1"/>
  <c r="P120" i="44" s="1"/>
  <c r="Q120" i="44" s="1"/>
  <c r="R120" i="44" s="1"/>
  <c r="S120" i="44" s="1"/>
  <c r="T120" i="44" s="1"/>
  <c r="U120" i="44" s="1"/>
  <c r="V120" i="44" s="1"/>
  <c r="W120" i="44" s="1"/>
  <c r="X120" i="44" s="1"/>
  <c r="Y120" i="44" s="1"/>
  <c r="Z120" i="44" s="1"/>
  <c r="AA120" i="44" s="1"/>
  <c r="AB120" i="44" s="1"/>
  <c r="AC120" i="44" s="1"/>
  <c r="AD120" i="44" s="1"/>
  <c r="AE120" i="44" s="1"/>
  <c r="I120" i="44"/>
  <c r="J120" i="44" s="1"/>
  <c r="M165" i="44"/>
  <c r="I119" i="44"/>
  <c r="G117" i="44"/>
  <c r="Q114" i="44"/>
  <c r="M114" i="44"/>
  <c r="H114" i="44"/>
  <c r="I114" i="44" s="1"/>
  <c r="J114" i="44" s="1"/>
  <c r="K114" i="44" s="1"/>
  <c r="I112" i="44"/>
  <c r="I164" i="44" s="1"/>
  <c r="H111" i="44"/>
  <c r="M162" i="44"/>
  <c r="I108" i="44"/>
  <c r="I107" i="44"/>
  <c r="G106" i="44"/>
  <c r="G106" i="30" s="1"/>
  <c r="I98" i="44"/>
  <c r="H97" i="44"/>
  <c r="H97" i="30" s="1"/>
  <c r="G97" i="44"/>
  <c r="G97" i="30" s="1"/>
  <c r="I93" i="44"/>
  <c r="J93" i="44" s="1"/>
  <c r="K93" i="44" s="1"/>
  <c r="L93" i="44" s="1"/>
  <c r="M93" i="44" s="1"/>
  <c r="N93" i="44" s="1"/>
  <c r="O93" i="44" s="1"/>
  <c r="P93" i="44" s="1"/>
  <c r="Q93" i="44" s="1"/>
  <c r="R93" i="44" s="1"/>
  <c r="S93" i="44" s="1"/>
  <c r="T93" i="44" s="1"/>
  <c r="U93" i="44" s="1"/>
  <c r="V93" i="44" s="1"/>
  <c r="W93" i="44" s="1"/>
  <c r="X93" i="44" s="1"/>
  <c r="Y93" i="44" s="1"/>
  <c r="Z93" i="44" s="1"/>
  <c r="AA93" i="44" s="1"/>
  <c r="AB93" i="44" s="1"/>
  <c r="AC93" i="44" s="1"/>
  <c r="AD93" i="44" s="1"/>
  <c r="AE93" i="44" s="1"/>
  <c r="M91" i="44"/>
  <c r="N91" i="44" s="1"/>
  <c r="O91" i="44" s="1"/>
  <c r="P91" i="44" s="1"/>
  <c r="Q91" i="44" s="1"/>
  <c r="R91" i="44" s="1"/>
  <c r="S91" i="44" s="1"/>
  <c r="T91" i="44" s="1"/>
  <c r="U91" i="44" s="1"/>
  <c r="V91" i="44" s="1"/>
  <c r="W91" i="44" s="1"/>
  <c r="X91" i="44" s="1"/>
  <c r="Y91" i="44" s="1"/>
  <c r="Z91" i="44" s="1"/>
  <c r="AA91" i="44" s="1"/>
  <c r="AB91" i="44" s="1"/>
  <c r="AC91" i="44" s="1"/>
  <c r="AD91" i="44" s="1"/>
  <c r="AE91" i="44" s="1"/>
  <c r="K91" i="44"/>
  <c r="I90" i="44"/>
  <c r="J90" i="44" s="1"/>
  <c r="K90" i="44" s="1"/>
  <c r="L90" i="44" s="1"/>
  <c r="M90" i="44" s="1"/>
  <c r="N90" i="44" s="1"/>
  <c r="O90" i="44" s="1"/>
  <c r="Q90" i="44" s="1"/>
  <c r="R90" i="44" s="1"/>
  <c r="S90" i="44" s="1"/>
  <c r="T90" i="44" s="1"/>
  <c r="U90" i="44" s="1"/>
  <c r="V90" i="44" s="1"/>
  <c r="W90" i="44" s="1"/>
  <c r="X90" i="44" s="1"/>
  <c r="Y90" i="44" s="1"/>
  <c r="Z90" i="44" s="1"/>
  <c r="AA90" i="44" s="1"/>
  <c r="AB90" i="44" s="1"/>
  <c r="AC90" i="44" s="1"/>
  <c r="AD90" i="44" s="1"/>
  <c r="AE90" i="44" s="1"/>
  <c r="I89" i="44"/>
  <c r="J89" i="44" s="1"/>
  <c r="K89" i="44" s="1"/>
  <c r="L89" i="44" s="1"/>
  <c r="M89" i="44" s="1"/>
  <c r="N89" i="44" s="1"/>
  <c r="O89" i="44" s="1"/>
  <c r="Q89" i="44" s="1"/>
  <c r="R89" i="44" s="1"/>
  <c r="S89" i="44" s="1"/>
  <c r="T89" i="44" s="1"/>
  <c r="H88" i="44"/>
  <c r="I87" i="44"/>
  <c r="J87" i="44" s="1"/>
  <c r="G86" i="44"/>
  <c r="G86" i="30" s="1"/>
  <c r="S85" i="44"/>
  <c r="R85" i="44"/>
  <c r="Q85" i="44"/>
  <c r="P85" i="44"/>
  <c r="O85" i="44"/>
  <c r="N85" i="44"/>
  <c r="M85" i="44"/>
  <c r="L85" i="44"/>
  <c r="K85" i="44"/>
  <c r="J85" i="44"/>
  <c r="I85" i="44"/>
  <c r="H85" i="44"/>
  <c r="O79" i="44"/>
  <c r="I79" i="44"/>
  <c r="G79" i="44"/>
  <c r="M76" i="44"/>
  <c r="N76" i="44" s="1"/>
  <c r="O76" i="44" s="1"/>
  <c r="P76" i="44" s="1"/>
  <c r="Q76" i="44" s="1"/>
  <c r="R76" i="44" s="1"/>
  <c r="S76" i="44" s="1"/>
  <c r="T76" i="44" s="1"/>
  <c r="U76" i="44" s="1"/>
  <c r="V76" i="44" s="1"/>
  <c r="W76" i="44" s="1"/>
  <c r="X76" i="44" s="1"/>
  <c r="Y76" i="44" s="1"/>
  <c r="Z76" i="44" s="1"/>
  <c r="AA76" i="44" s="1"/>
  <c r="AB76" i="44" s="1"/>
  <c r="AC76" i="44" s="1"/>
  <c r="AD76" i="44" s="1"/>
  <c r="AE76" i="44" s="1"/>
  <c r="H76" i="44"/>
  <c r="I76" i="44" s="1"/>
  <c r="J76" i="44" s="1"/>
  <c r="K76" i="44" s="1"/>
  <c r="I75" i="44"/>
  <c r="J75" i="44" s="1"/>
  <c r="K75" i="44" s="1"/>
  <c r="L75" i="44" s="1"/>
  <c r="M75" i="44" s="1"/>
  <c r="N75" i="44" s="1"/>
  <c r="O75" i="44" s="1"/>
  <c r="P75" i="44" s="1"/>
  <c r="Q75" i="44" s="1"/>
  <c r="R75" i="44" s="1"/>
  <c r="S75" i="44" s="1"/>
  <c r="T75" i="44" s="1"/>
  <c r="U75" i="44" s="1"/>
  <c r="V75" i="44" s="1"/>
  <c r="W75" i="44" s="1"/>
  <c r="X75" i="44" s="1"/>
  <c r="Y75" i="44" s="1"/>
  <c r="Z75" i="44" s="1"/>
  <c r="AA75" i="44" s="1"/>
  <c r="AB75" i="44" s="1"/>
  <c r="AC75" i="44" s="1"/>
  <c r="AD75" i="44" s="1"/>
  <c r="AE75" i="44" s="1"/>
  <c r="I72" i="44"/>
  <c r="J72" i="44" s="1"/>
  <c r="K72" i="44" s="1"/>
  <c r="G70" i="44"/>
  <c r="G169" i="30"/>
  <c r="G160" i="30"/>
  <c r="G151" i="30"/>
  <c r="G123" i="30"/>
  <c r="G118" i="47"/>
  <c r="G114" i="30" s="1"/>
  <c r="M115" i="47"/>
  <c r="N115" i="47" s="1"/>
  <c r="O115" i="47" s="1"/>
  <c r="H115" i="47"/>
  <c r="I115" i="47" s="1"/>
  <c r="J115" i="47" s="1"/>
  <c r="K115" i="47" s="1"/>
  <c r="H165" i="47"/>
  <c r="H112" i="47"/>
  <c r="H164" i="47" s="1"/>
  <c r="M110" i="47"/>
  <c r="I110" i="47"/>
  <c r="I163" i="47" s="1"/>
  <c r="H162" i="47"/>
  <c r="H108" i="47"/>
  <c r="I108" i="47" s="1"/>
  <c r="J108" i="47" s="1"/>
  <c r="K108" i="47" s="1"/>
  <c r="G107" i="47"/>
  <c r="G105" i="30" s="1"/>
  <c r="M104" i="47"/>
  <c r="N104" i="47" s="1"/>
  <c r="O104" i="47" s="1"/>
  <c r="P104" i="47" s="1"/>
  <c r="Q104" i="47" s="1"/>
  <c r="R104" i="47" s="1"/>
  <c r="S104" i="47" s="1"/>
  <c r="T104" i="47" s="1"/>
  <c r="U104" i="47" s="1"/>
  <c r="V104" i="47" s="1"/>
  <c r="W104" i="47" s="1"/>
  <c r="X104" i="47" s="1"/>
  <c r="Y104" i="47" s="1"/>
  <c r="Z104" i="47" s="1"/>
  <c r="AA104" i="47" s="1"/>
  <c r="AB104" i="47" s="1"/>
  <c r="AC104" i="47" s="1"/>
  <c r="AD104" i="47" s="1"/>
  <c r="AE104" i="47" s="1"/>
  <c r="M103" i="47"/>
  <c r="N103" i="47" s="1"/>
  <c r="O103" i="47" s="1"/>
  <c r="P103" i="47" s="1"/>
  <c r="Q103" i="47" s="1"/>
  <c r="R103" i="47" s="1"/>
  <c r="S103" i="47" s="1"/>
  <c r="U103" i="47" s="1"/>
  <c r="V103" i="47" s="1"/>
  <c r="W103" i="47" s="1"/>
  <c r="I102" i="47"/>
  <c r="J102" i="47" s="1"/>
  <c r="K102" i="47" s="1"/>
  <c r="M102" i="47" s="1"/>
  <c r="N102" i="47" s="1"/>
  <c r="O102" i="47" s="1"/>
  <c r="P102" i="47" s="1"/>
  <c r="Q102" i="47" s="1"/>
  <c r="R102" i="47" s="1"/>
  <c r="S102" i="47" s="1"/>
  <c r="T102" i="47" s="1"/>
  <c r="U102" i="47" s="1"/>
  <c r="V102" i="47" s="1"/>
  <c r="W102" i="47" s="1"/>
  <c r="X102" i="47" s="1"/>
  <c r="Y102" i="47" s="1"/>
  <c r="Z102" i="47" s="1"/>
  <c r="AA102" i="47" s="1"/>
  <c r="AB102" i="47" s="1"/>
  <c r="AC102" i="47" s="1"/>
  <c r="AD102" i="47" s="1"/>
  <c r="AE102" i="47" s="1"/>
  <c r="M101" i="47"/>
  <c r="N101" i="47" s="1"/>
  <c r="O101" i="47" s="1"/>
  <c r="P101" i="47" s="1"/>
  <c r="Q101" i="47" s="1"/>
  <c r="R101" i="47" s="1"/>
  <c r="S101" i="47" s="1"/>
  <c r="T101" i="47" s="1"/>
  <c r="U101" i="47" s="1"/>
  <c r="V101" i="47" s="1"/>
  <c r="W101" i="47" s="1"/>
  <c r="X101" i="47" s="1"/>
  <c r="Y101" i="47" s="1"/>
  <c r="Z101" i="47" s="1"/>
  <c r="AA101" i="47" s="1"/>
  <c r="AB101" i="47" s="1"/>
  <c r="AC101" i="47" s="1"/>
  <c r="AD101" i="47" s="1"/>
  <c r="AE101" i="47" s="1"/>
  <c r="I101" i="47"/>
  <c r="J101" i="47" s="1"/>
  <c r="K101" i="47" s="1"/>
  <c r="I100" i="47"/>
  <c r="J100" i="47" s="1"/>
  <c r="K100" i="47" s="1"/>
  <c r="L100" i="47" s="1"/>
  <c r="M100" i="47" s="1"/>
  <c r="N100" i="47" s="1"/>
  <c r="O100" i="47" s="1"/>
  <c r="P100" i="47" s="1"/>
  <c r="Q100" i="47" s="1"/>
  <c r="R100" i="47" s="1"/>
  <c r="S100" i="47" s="1"/>
  <c r="T100" i="47" s="1"/>
  <c r="U100" i="47" s="1"/>
  <c r="V100" i="47" s="1"/>
  <c r="W100" i="47" s="1"/>
  <c r="X100" i="47" s="1"/>
  <c r="Y100" i="47" s="1"/>
  <c r="Z100" i="47" s="1"/>
  <c r="AA100" i="47" s="1"/>
  <c r="AB100" i="47" s="1"/>
  <c r="AC100" i="47" s="1"/>
  <c r="AD100" i="47" s="1"/>
  <c r="AE100" i="47" s="1"/>
  <c r="I99" i="47"/>
  <c r="H98" i="47"/>
  <c r="H96" i="30" s="1"/>
  <c r="G98" i="47"/>
  <c r="G96" i="30" s="1"/>
  <c r="I91" i="47"/>
  <c r="J91" i="47" s="1"/>
  <c r="K91" i="47" s="1"/>
  <c r="I90" i="47"/>
  <c r="J90" i="47" s="1"/>
  <c r="K90" i="47" s="1"/>
  <c r="I89" i="47"/>
  <c r="J89" i="47" s="1"/>
  <c r="K89" i="47" s="1"/>
  <c r="L89" i="47" s="1"/>
  <c r="M89" i="47" s="1"/>
  <c r="N89" i="47" s="1"/>
  <c r="O89" i="47" s="1"/>
  <c r="P89" i="47" s="1"/>
  <c r="Q89" i="47" s="1"/>
  <c r="R89" i="47" s="1"/>
  <c r="I88" i="47"/>
  <c r="G87" i="47"/>
  <c r="G85" i="30" s="1"/>
  <c r="P82" i="47"/>
  <c r="Q82" i="47" s="1"/>
  <c r="R82" i="47" s="1"/>
  <c r="S82" i="47" s="1"/>
  <c r="T82" i="47" s="1"/>
  <c r="U82" i="47" s="1"/>
  <c r="V82" i="47" s="1"/>
  <c r="W82" i="47" s="1"/>
  <c r="X82" i="47" s="1"/>
  <c r="Y82" i="47" s="1"/>
  <c r="Z82" i="47" s="1"/>
  <c r="AA82" i="47" s="1"/>
  <c r="AB82" i="47" s="1"/>
  <c r="AC82" i="47" s="1"/>
  <c r="AD82" i="47" s="1"/>
  <c r="AE82" i="47" s="1"/>
  <c r="J82" i="47"/>
  <c r="K82" i="47" s="1"/>
  <c r="L82" i="47" s="1"/>
  <c r="M82" i="47" s="1"/>
  <c r="N82" i="47" s="1"/>
  <c r="H82" i="47"/>
  <c r="P81" i="47"/>
  <c r="Q81" i="47" s="1"/>
  <c r="J81" i="47"/>
  <c r="H81" i="47"/>
  <c r="O80" i="47"/>
  <c r="I80" i="47"/>
  <c r="G80" i="47"/>
  <c r="M77" i="47"/>
  <c r="N77" i="47" s="1"/>
  <c r="O77" i="47" s="1"/>
  <c r="P77" i="47" s="1"/>
  <c r="Q77" i="47" s="1"/>
  <c r="R77" i="47" s="1"/>
  <c r="S77" i="47" s="1"/>
  <c r="T77" i="47" s="1"/>
  <c r="U77" i="47" s="1"/>
  <c r="V77" i="47" s="1"/>
  <c r="W77" i="47" s="1"/>
  <c r="X77" i="47" s="1"/>
  <c r="Y77" i="47" s="1"/>
  <c r="Z77" i="47" s="1"/>
  <c r="AA77" i="47" s="1"/>
  <c r="AB77" i="47" s="1"/>
  <c r="AC77" i="47" s="1"/>
  <c r="AD77" i="47" s="1"/>
  <c r="AE77" i="47" s="1"/>
  <c r="I77" i="47"/>
  <c r="J77" i="47" s="1"/>
  <c r="K77" i="47" s="1"/>
  <c r="I76" i="47"/>
  <c r="J76" i="47" s="1"/>
  <c r="K76" i="47" s="1"/>
  <c r="L76" i="47" s="1"/>
  <c r="M76" i="47" s="1"/>
  <c r="N76" i="47" s="1"/>
  <c r="O76" i="47" s="1"/>
  <c r="P76" i="47" s="1"/>
  <c r="Q76" i="47" s="1"/>
  <c r="R76" i="47" s="1"/>
  <c r="S76" i="47" s="1"/>
  <c r="T76" i="47" s="1"/>
  <c r="U76" i="47" s="1"/>
  <c r="V76" i="47" s="1"/>
  <c r="W76" i="47" s="1"/>
  <c r="X76" i="47" s="1"/>
  <c r="Y76" i="47" s="1"/>
  <c r="Z76" i="47" s="1"/>
  <c r="AA76" i="47" s="1"/>
  <c r="AB76" i="47" s="1"/>
  <c r="AC76" i="47" s="1"/>
  <c r="AD76" i="47" s="1"/>
  <c r="AE76" i="47" s="1"/>
  <c r="Q75" i="47"/>
  <c r="R75" i="47" s="1"/>
  <c r="S75" i="47" s="1"/>
  <c r="M75" i="47"/>
  <c r="N75" i="47" s="1"/>
  <c r="O75" i="47" s="1"/>
  <c r="J75" i="47"/>
  <c r="K75" i="47" s="1"/>
  <c r="I74" i="47"/>
  <c r="J74" i="47" s="1"/>
  <c r="K74" i="47" s="1"/>
  <c r="L74" i="47" s="1"/>
  <c r="M74" i="47" s="1"/>
  <c r="N74" i="47" s="1"/>
  <c r="O74" i="47" s="1"/>
  <c r="P74" i="47" s="1"/>
  <c r="Q74" i="47" s="1"/>
  <c r="R74" i="47" s="1"/>
  <c r="S74" i="47" s="1"/>
  <c r="T74" i="47" s="1"/>
  <c r="U74" i="47" s="1"/>
  <c r="V74" i="47" s="1"/>
  <c r="W74" i="47" s="1"/>
  <c r="X74" i="47" s="1"/>
  <c r="Y74" i="47" s="1"/>
  <c r="Z74" i="47" s="1"/>
  <c r="AA74" i="47" s="1"/>
  <c r="AB74" i="47" s="1"/>
  <c r="AC74" i="47" s="1"/>
  <c r="AD74" i="47" s="1"/>
  <c r="AE74" i="47" s="1"/>
  <c r="G71" i="47"/>
  <c r="G159" i="30"/>
  <c r="G141" i="30"/>
  <c r="G122" i="30"/>
  <c r="G117" i="48"/>
  <c r="G113" i="30" s="1"/>
  <c r="Q114" i="48"/>
  <c r="R114" i="48" s="1"/>
  <c r="S114" i="48" s="1"/>
  <c r="T114" i="48" s="1"/>
  <c r="U114" i="48" s="1"/>
  <c r="V114" i="48" s="1"/>
  <c r="W114" i="48" s="1"/>
  <c r="X114" i="48" s="1"/>
  <c r="Y114" i="48" s="1"/>
  <c r="Z114" i="48" s="1"/>
  <c r="AA114" i="48" s="1"/>
  <c r="AB114" i="48" s="1"/>
  <c r="AC114" i="48" s="1"/>
  <c r="AD114" i="48" s="1"/>
  <c r="AE114" i="48" s="1"/>
  <c r="H114" i="48"/>
  <c r="I114" i="48" s="1"/>
  <c r="J114" i="48" s="1"/>
  <c r="K114" i="48" s="1"/>
  <c r="I113" i="48"/>
  <c r="J113" i="48" s="1"/>
  <c r="K113" i="48" s="1"/>
  <c r="M113" i="48" s="1"/>
  <c r="N113" i="48" s="1"/>
  <c r="O113" i="48" s="1"/>
  <c r="Q113" i="48" s="1"/>
  <c r="R113" i="48" s="1"/>
  <c r="S113" i="48" s="1"/>
  <c r="T113" i="48" s="1"/>
  <c r="U113" i="48" s="1"/>
  <c r="V113" i="48" s="1"/>
  <c r="W113" i="48" s="1"/>
  <c r="X113" i="48" s="1"/>
  <c r="Y113" i="48" s="1"/>
  <c r="Z113" i="48" s="1"/>
  <c r="AA113" i="48" s="1"/>
  <c r="AB113" i="48" s="1"/>
  <c r="AC113" i="48" s="1"/>
  <c r="AD113" i="48" s="1"/>
  <c r="AE113" i="48" s="1"/>
  <c r="H112" i="48"/>
  <c r="J110" i="48"/>
  <c r="K110" i="48" s="1"/>
  <c r="M110" i="48" s="1"/>
  <c r="N110" i="48" s="1"/>
  <c r="O110" i="48" s="1"/>
  <c r="P110" i="48" s="1"/>
  <c r="Q110" i="48" s="1"/>
  <c r="R110" i="48" s="1"/>
  <c r="S110" i="48" s="1"/>
  <c r="T110" i="48" s="1"/>
  <c r="U110" i="48" s="1"/>
  <c r="V110" i="48" s="1"/>
  <c r="W110" i="48" s="1"/>
  <c r="X110" i="48" s="1"/>
  <c r="Y110" i="48" s="1"/>
  <c r="Z110" i="48" s="1"/>
  <c r="AA110" i="48" s="1"/>
  <c r="AB110" i="48" s="1"/>
  <c r="AC110" i="48" s="1"/>
  <c r="AD110" i="48" s="1"/>
  <c r="AE110" i="48" s="1"/>
  <c r="H110" i="48"/>
  <c r="H108" i="48"/>
  <c r="H107" i="48"/>
  <c r="I107" i="48" s="1"/>
  <c r="G106" i="48"/>
  <c r="G104" i="30" s="1"/>
  <c r="I103" i="48"/>
  <c r="J103" i="48" s="1"/>
  <c r="K103" i="48" s="1"/>
  <c r="L103" i="48" s="1"/>
  <c r="M103" i="48" s="1"/>
  <c r="N103" i="48" s="1"/>
  <c r="O103" i="48" s="1"/>
  <c r="P103" i="48" s="1"/>
  <c r="Q103" i="48" s="1"/>
  <c r="R103" i="48" s="1"/>
  <c r="S103" i="48" s="1"/>
  <c r="T103" i="48" s="1"/>
  <c r="U103" i="48" s="1"/>
  <c r="V103" i="48" s="1"/>
  <c r="W103" i="48" s="1"/>
  <c r="X103" i="48" s="1"/>
  <c r="Y103" i="48" s="1"/>
  <c r="Z103" i="48" s="1"/>
  <c r="AA103" i="48" s="1"/>
  <c r="AB103" i="48" s="1"/>
  <c r="AC103" i="48" s="1"/>
  <c r="AD103" i="48" s="1"/>
  <c r="AE103" i="48" s="1"/>
  <c r="I102" i="48"/>
  <c r="J102" i="48" s="1"/>
  <c r="K102" i="48" s="1"/>
  <c r="R102" i="48" s="1"/>
  <c r="S102" i="48" s="1"/>
  <c r="T102" i="48" s="1"/>
  <c r="U102" i="48" s="1"/>
  <c r="V102" i="48" s="1"/>
  <c r="W102" i="48" s="1"/>
  <c r="X102" i="48" s="1"/>
  <c r="Y102" i="48" s="1"/>
  <c r="Z102" i="48" s="1"/>
  <c r="AA102" i="48" s="1"/>
  <c r="AB102" i="48" s="1"/>
  <c r="AC102" i="48" s="1"/>
  <c r="AD102" i="48" s="1"/>
  <c r="AE102" i="48" s="1"/>
  <c r="I101" i="48"/>
  <c r="J101" i="48" s="1"/>
  <c r="K101" i="48" s="1"/>
  <c r="M101" i="48" s="1"/>
  <c r="N101" i="48" s="1"/>
  <c r="O101" i="48" s="1"/>
  <c r="P101" i="48" s="1"/>
  <c r="Q101" i="48" s="1"/>
  <c r="R101" i="48" s="1"/>
  <c r="S101" i="48" s="1"/>
  <c r="T101" i="48" s="1"/>
  <c r="U101" i="48" s="1"/>
  <c r="V101" i="48" s="1"/>
  <c r="W101" i="48" s="1"/>
  <c r="X101" i="48" s="1"/>
  <c r="Y101" i="48" s="1"/>
  <c r="Z101" i="48" s="1"/>
  <c r="AA101" i="48" s="1"/>
  <c r="AB101" i="48" s="1"/>
  <c r="AC101" i="48" s="1"/>
  <c r="AD101" i="48" s="1"/>
  <c r="AE101" i="48" s="1"/>
  <c r="P100" i="48"/>
  <c r="Q100" i="48" s="1"/>
  <c r="R100" i="48" s="1"/>
  <c r="S100" i="48" s="1"/>
  <c r="T100" i="48" s="1"/>
  <c r="U100" i="48" s="1"/>
  <c r="V100" i="48" s="1"/>
  <c r="W100" i="48" s="1"/>
  <c r="X100" i="48" s="1"/>
  <c r="Y100" i="48" s="1"/>
  <c r="Z100" i="48" s="1"/>
  <c r="AA100" i="48" s="1"/>
  <c r="AB100" i="48" s="1"/>
  <c r="AC100" i="48" s="1"/>
  <c r="AD100" i="48" s="1"/>
  <c r="AE100" i="48" s="1"/>
  <c r="I99" i="48"/>
  <c r="J99" i="48" s="1"/>
  <c r="K99" i="48" s="1"/>
  <c r="L99" i="48" s="1"/>
  <c r="M99" i="48" s="1"/>
  <c r="N99" i="48" s="1"/>
  <c r="O99" i="48" s="1"/>
  <c r="P99" i="48" s="1"/>
  <c r="Q99" i="48" s="1"/>
  <c r="R99" i="48" s="1"/>
  <c r="S99" i="48" s="1"/>
  <c r="T99" i="48" s="1"/>
  <c r="U99" i="48" s="1"/>
  <c r="V99" i="48" s="1"/>
  <c r="W99" i="48" s="1"/>
  <c r="X99" i="48" s="1"/>
  <c r="Y99" i="48" s="1"/>
  <c r="Z99" i="48" s="1"/>
  <c r="AA99" i="48" s="1"/>
  <c r="AB99" i="48" s="1"/>
  <c r="AC99" i="48" s="1"/>
  <c r="AD99" i="48" s="1"/>
  <c r="AE99" i="48" s="1"/>
  <c r="I98" i="48"/>
  <c r="J98" i="48" s="1"/>
  <c r="K98" i="48" s="1"/>
  <c r="L98" i="48" s="1"/>
  <c r="H97" i="48"/>
  <c r="H95" i="30" s="1"/>
  <c r="G97" i="48"/>
  <c r="G95" i="30" s="1"/>
  <c r="J93" i="48"/>
  <c r="M93" i="48" s="1"/>
  <c r="N93" i="48" s="1"/>
  <c r="O93" i="48" s="1"/>
  <c r="P93" i="48" s="1"/>
  <c r="Q93" i="48" s="1"/>
  <c r="R93" i="48" s="1"/>
  <c r="S93" i="48" s="1"/>
  <c r="T93" i="48" s="1"/>
  <c r="U93" i="48" s="1"/>
  <c r="V93" i="48" s="1"/>
  <c r="W93" i="48" s="1"/>
  <c r="X93" i="48" s="1"/>
  <c r="Y93" i="48" s="1"/>
  <c r="Z93" i="48" s="1"/>
  <c r="AA93" i="48" s="1"/>
  <c r="AB93" i="48" s="1"/>
  <c r="AC93" i="48" s="1"/>
  <c r="AD93" i="48" s="1"/>
  <c r="AE93" i="48" s="1"/>
  <c r="J92" i="48"/>
  <c r="M92" i="48" s="1"/>
  <c r="N92" i="48" s="1"/>
  <c r="O92" i="48" s="1"/>
  <c r="P92" i="48" s="1"/>
  <c r="Q92" i="48" s="1"/>
  <c r="R92" i="48" s="1"/>
  <c r="S92" i="48" s="1"/>
  <c r="T92" i="48" s="1"/>
  <c r="U92" i="48" s="1"/>
  <c r="V92" i="48" s="1"/>
  <c r="W92" i="48" s="1"/>
  <c r="X92" i="48" s="1"/>
  <c r="Y92" i="48" s="1"/>
  <c r="Z92" i="48" s="1"/>
  <c r="AA92" i="48" s="1"/>
  <c r="AB92" i="48" s="1"/>
  <c r="AC92" i="48" s="1"/>
  <c r="AD92" i="48" s="1"/>
  <c r="AE92" i="48" s="1"/>
  <c r="Q91" i="48"/>
  <c r="R91" i="48" s="1"/>
  <c r="S91" i="48" s="1"/>
  <c r="H88" i="48"/>
  <c r="I87" i="48"/>
  <c r="G86" i="48"/>
  <c r="G84" i="30" s="1"/>
  <c r="J81" i="48"/>
  <c r="H81" i="48"/>
  <c r="P80" i="48"/>
  <c r="J80" i="48"/>
  <c r="K80" i="48" s="1"/>
  <c r="L80" i="48" s="1"/>
  <c r="H80" i="48"/>
  <c r="O79" i="48"/>
  <c r="I79" i="48"/>
  <c r="G79" i="48"/>
  <c r="M76" i="48"/>
  <c r="N76" i="48" s="1"/>
  <c r="O76" i="48" s="1"/>
  <c r="P76" i="48" s="1"/>
  <c r="Q76" i="48" s="1"/>
  <c r="R76" i="48" s="1"/>
  <c r="S76" i="48" s="1"/>
  <c r="T76" i="48" s="1"/>
  <c r="U76" i="48" s="1"/>
  <c r="V76" i="48" s="1"/>
  <c r="W76" i="48" s="1"/>
  <c r="X76" i="48" s="1"/>
  <c r="Y76" i="48" s="1"/>
  <c r="Z76" i="48" s="1"/>
  <c r="AA76" i="48" s="1"/>
  <c r="AB76" i="48" s="1"/>
  <c r="AC76" i="48" s="1"/>
  <c r="AD76" i="48" s="1"/>
  <c r="AE76" i="48" s="1"/>
  <c r="I76" i="48"/>
  <c r="J76" i="48" s="1"/>
  <c r="K76" i="48" s="1"/>
  <c r="M75" i="48"/>
  <c r="N75" i="48" s="1"/>
  <c r="O75" i="48" s="1"/>
  <c r="P75" i="48" s="1"/>
  <c r="Q75" i="48" s="1"/>
  <c r="R75" i="48" s="1"/>
  <c r="S75" i="48" s="1"/>
  <c r="T75" i="48" s="1"/>
  <c r="U75" i="48" s="1"/>
  <c r="V75" i="48" s="1"/>
  <c r="W75" i="48" s="1"/>
  <c r="X75" i="48" s="1"/>
  <c r="Y75" i="48" s="1"/>
  <c r="Z75" i="48" s="1"/>
  <c r="AA75" i="48" s="1"/>
  <c r="AB75" i="48" s="1"/>
  <c r="AC75" i="48" s="1"/>
  <c r="AD75" i="48" s="1"/>
  <c r="AE75" i="48" s="1"/>
  <c r="J75" i="48"/>
  <c r="K75" i="48" s="1"/>
  <c r="Q74" i="48"/>
  <c r="R74" i="48" s="1"/>
  <c r="S74" i="48" s="1"/>
  <c r="M74" i="48"/>
  <c r="H74" i="48"/>
  <c r="M73" i="48"/>
  <c r="N73" i="48" s="1"/>
  <c r="O73" i="48" s="1"/>
  <c r="P73" i="48" s="1"/>
  <c r="Q73" i="48" s="1"/>
  <c r="R73" i="48" s="1"/>
  <c r="S73" i="48" s="1"/>
  <c r="T73" i="48" s="1"/>
  <c r="U73" i="48" s="1"/>
  <c r="V73" i="48" s="1"/>
  <c r="W73" i="48" s="1"/>
  <c r="X73" i="48" s="1"/>
  <c r="Y73" i="48" s="1"/>
  <c r="Z73" i="48" s="1"/>
  <c r="AA73" i="48" s="1"/>
  <c r="AB73" i="48" s="1"/>
  <c r="AC73" i="48" s="1"/>
  <c r="AD73" i="48" s="1"/>
  <c r="AE73" i="48" s="1"/>
  <c r="K72" i="48"/>
  <c r="G70" i="48"/>
  <c r="I109" i="43"/>
  <c r="Q89" i="43"/>
  <c r="R89" i="43" s="1"/>
  <c r="S89" i="43" s="1"/>
  <c r="T89" i="43" s="1"/>
  <c r="U89" i="43" s="1"/>
  <c r="V89" i="43" s="1"/>
  <c r="W89" i="43" s="1"/>
  <c r="X89" i="43" s="1"/>
  <c r="Y89" i="43" s="1"/>
  <c r="Z89" i="43" s="1"/>
  <c r="AA89" i="43" s="1"/>
  <c r="AB89" i="43" s="1"/>
  <c r="AC89" i="43" s="1"/>
  <c r="AD89" i="43" s="1"/>
  <c r="AE89" i="43" s="1"/>
  <c r="U89" i="48" l="1"/>
  <c r="T86" i="48"/>
  <c r="T84" i="30" s="1"/>
  <c r="U118" i="48"/>
  <c r="T117" i="48"/>
  <c r="T113" i="30" s="1"/>
  <c r="P110" i="45"/>
  <c r="Q110" i="45" s="1"/>
  <c r="R110" i="45" s="1"/>
  <c r="S110" i="45" s="1"/>
  <c r="T110" i="45" s="1"/>
  <c r="AD148" i="44"/>
  <c r="AC147" i="44"/>
  <c r="AC152" i="30" s="1"/>
  <c r="U89" i="44"/>
  <c r="AB156" i="48"/>
  <c r="AB155" i="48" s="1"/>
  <c r="AB159" i="30" s="1"/>
  <c r="AB141" i="30"/>
  <c r="AD139" i="48"/>
  <c r="AC138" i="48"/>
  <c r="P91" i="45"/>
  <c r="Q91" i="45" s="1"/>
  <c r="R91" i="45" s="1"/>
  <c r="S91" i="45" s="1"/>
  <c r="T91" i="45" s="1"/>
  <c r="U91" i="45" s="1"/>
  <c r="V91" i="45" s="1"/>
  <c r="W91" i="45" s="1"/>
  <c r="X91" i="45" s="1"/>
  <c r="Y91" i="45" s="1"/>
  <c r="Z91" i="45" s="1"/>
  <c r="AA91" i="45" s="1"/>
  <c r="AB91" i="45" s="1"/>
  <c r="AC91" i="45" s="1"/>
  <c r="AD91" i="45" s="1"/>
  <c r="AE91" i="45" s="1"/>
  <c r="H163" i="44"/>
  <c r="H160" i="44" s="1"/>
  <c r="H170" i="30" s="1"/>
  <c r="I111" i="44"/>
  <c r="J111" i="44" s="1"/>
  <c r="K111" i="44" s="1"/>
  <c r="R114" i="44"/>
  <c r="S114" i="44" s="1"/>
  <c r="M121" i="47"/>
  <c r="N121" i="47" s="1"/>
  <c r="K121" i="47"/>
  <c r="H79" i="44"/>
  <c r="H86" i="44"/>
  <c r="H86" i="30" s="1"/>
  <c r="M103" i="46"/>
  <c r="N103" i="46" s="1"/>
  <c r="O103" i="46" s="1"/>
  <c r="P103" i="46" s="1"/>
  <c r="Q103" i="46" s="1"/>
  <c r="R103" i="46" s="1"/>
  <c r="S103" i="46" s="1"/>
  <c r="T103" i="46" s="1"/>
  <c r="U103" i="46" s="1"/>
  <c r="V103" i="46" s="1"/>
  <c r="W103" i="46" s="1"/>
  <c r="X103" i="46" s="1"/>
  <c r="Y103" i="46" s="1"/>
  <c r="Z103" i="46" s="1"/>
  <c r="AA103" i="46" s="1"/>
  <c r="AB103" i="46" s="1"/>
  <c r="AC103" i="46" s="1"/>
  <c r="AD103" i="46" s="1"/>
  <c r="AE103" i="46" s="1"/>
  <c r="I109" i="48"/>
  <c r="J109" i="48" s="1"/>
  <c r="I118" i="44"/>
  <c r="J118" i="44" s="1"/>
  <c r="K118" i="44" s="1"/>
  <c r="H117" i="48"/>
  <c r="H113" i="30" s="1"/>
  <c r="H86" i="45"/>
  <c r="H87" i="30" s="1"/>
  <c r="H117" i="45"/>
  <c r="H116" i="30" s="1"/>
  <c r="J107" i="46"/>
  <c r="I118" i="47"/>
  <c r="I114" i="30" s="1"/>
  <c r="Q79" i="44"/>
  <c r="Q77" i="30" s="1"/>
  <c r="I88" i="44"/>
  <c r="J88" i="44" s="1"/>
  <c r="J86" i="44" s="1"/>
  <c r="J86" i="30" s="1"/>
  <c r="H72" i="46"/>
  <c r="I109" i="45"/>
  <c r="H78" i="46"/>
  <c r="H88" i="30" s="1"/>
  <c r="M148" i="46"/>
  <c r="H79" i="45"/>
  <c r="H78" i="30" s="1"/>
  <c r="H87" i="47"/>
  <c r="H85" i="30" s="1"/>
  <c r="J79" i="45"/>
  <c r="J78" i="30" s="1"/>
  <c r="Q79" i="45"/>
  <c r="Q78" i="30" s="1"/>
  <c r="J86" i="45"/>
  <c r="J87" i="30" s="1"/>
  <c r="P79" i="45"/>
  <c r="P78" i="30" s="1"/>
  <c r="H97" i="45"/>
  <c r="H98" i="30" s="1"/>
  <c r="J79" i="44"/>
  <c r="P80" i="47"/>
  <c r="P76" i="30" s="1"/>
  <c r="H79" i="48"/>
  <c r="P79" i="48"/>
  <c r="P75" i="30" s="1"/>
  <c r="H80" i="47"/>
  <c r="I109" i="47"/>
  <c r="I162" i="47" s="1"/>
  <c r="I113" i="47"/>
  <c r="I165" i="47" s="1"/>
  <c r="H118" i="47"/>
  <c r="H114" i="30" s="1"/>
  <c r="I98" i="47"/>
  <c r="I96" i="30" s="1"/>
  <c r="J110" i="47"/>
  <c r="J163" i="47" s="1"/>
  <c r="I112" i="47"/>
  <c r="I164" i="47" s="1"/>
  <c r="L97" i="48"/>
  <c r="L95" i="30" s="1"/>
  <c r="M98" i="48"/>
  <c r="N98" i="48" s="1"/>
  <c r="K79" i="44"/>
  <c r="R81" i="47"/>
  <c r="Q80" i="47"/>
  <c r="Q76" i="30" s="1"/>
  <c r="H163" i="48"/>
  <c r="I117" i="48"/>
  <c r="I113" i="30" s="1"/>
  <c r="J99" i="47"/>
  <c r="K99" i="47" s="1"/>
  <c r="L99" i="47" s="1"/>
  <c r="H107" i="47"/>
  <c r="H105" i="30" s="1"/>
  <c r="H161" i="47"/>
  <c r="H169" i="30" s="1"/>
  <c r="N110" i="47"/>
  <c r="M163" i="47"/>
  <c r="I162" i="44"/>
  <c r="J109" i="43"/>
  <c r="I162" i="43"/>
  <c r="I112" i="48"/>
  <c r="H164" i="48"/>
  <c r="Q80" i="48"/>
  <c r="Q79" i="48" s="1"/>
  <c r="Q75" i="30" s="1"/>
  <c r="K97" i="48"/>
  <c r="K95" i="30" s="1"/>
  <c r="J112" i="44"/>
  <c r="J165" i="48"/>
  <c r="I165" i="48"/>
  <c r="I161" i="44"/>
  <c r="I88" i="46"/>
  <c r="I99" i="30" s="1"/>
  <c r="I96" i="46"/>
  <c r="I108" i="30" s="1"/>
  <c r="J108" i="46"/>
  <c r="J148" i="46" s="1"/>
  <c r="H160" i="45"/>
  <c r="H171" i="30" s="1"/>
  <c r="H123" i="45"/>
  <c r="H125" i="30" s="1"/>
  <c r="I147" i="46"/>
  <c r="J119" i="44"/>
  <c r="I165" i="44"/>
  <c r="I165" i="45"/>
  <c r="J98" i="46"/>
  <c r="I144" i="46"/>
  <c r="I145" i="46"/>
  <c r="I112" i="45"/>
  <c r="I111" i="45"/>
  <c r="J111" i="45" s="1"/>
  <c r="H106" i="45"/>
  <c r="H107" i="30" s="1"/>
  <c r="I108" i="45"/>
  <c r="I123" i="45" s="1"/>
  <c r="I125" i="30" s="1"/>
  <c r="H96" i="46"/>
  <c r="H108" i="30" s="1"/>
  <c r="J88" i="46"/>
  <c r="J99" i="30" s="1"/>
  <c r="K88" i="46"/>
  <c r="K99" i="30" s="1"/>
  <c r="H106" i="44"/>
  <c r="H106" i="30" s="1"/>
  <c r="H106" i="48"/>
  <c r="H104" i="30" s="1"/>
  <c r="I97" i="48"/>
  <c r="I95" i="30" s="1"/>
  <c r="H64" i="46"/>
  <c r="I64" i="46"/>
  <c r="J72" i="46"/>
  <c r="J78" i="46"/>
  <c r="J88" i="30" s="1"/>
  <c r="I78" i="46"/>
  <c r="I88" i="30" s="1"/>
  <c r="L89" i="46"/>
  <c r="M97" i="46"/>
  <c r="Q88" i="45"/>
  <c r="K72" i="45"/>
  <c r="J98" i="45"/>
  <c r="I97" i="45"/>
  <c r="I98" i="30" s="1"/>
  <c r="R80" i="45"/>
  <c r="K79" i="45"/>
  <c r="K78" i="30" s="1"/>
  <c r="K87" i="45"/>
  <c r="H70" i="45"/>
  <c r="U87" i="45"/>
  <c r="K107" i="45"/>
  <c r="I117" i="45"/>
  <c r="I116" i="30" s="1"/>
  <c r="L72" i="44"/>
  <c r="K87" i="44"/>
  <c r="P79" i="44"/>
  <c r="P77" i="30" s="1"/>
  <c r="I73" i="44"/>
  <c r="H70" i="44"/>
  <c r="J98" i="44"/>
  <c r="I97" i="44"/>
  <c r="I97" i="30" s="1"/>
  <c r="J107" i="44"/>
  <c r="S89" i="47"/>
  <c r="T89" i="47" s="1"/>
  <c r="U89" i="47" s="1"/>
  <c r="V89" i="47" s="1"/>
  <c r="W89" i="47" s="1"/>
  <c r="X89" i="47" s="1"/>
  <c r="Y89" i="47" s="1"/>
  <c r="Z89" i="47" s="1"/>
  <c r="AA89" i="47" s="1"/>
  <c r="AB89" i="47" s="1"/>
  <c r="AC89" i="47" s="1"/>
  <c r="AD89" i="47" s="1"/>
  <c r="AE89" i="47" s="1"/>
  <c r="K81" i="47"/>
  <c r="J80" i="47"/>
  <c r="J88" i="47"/>
  <c r="I87" i="47"/>
  <c r="I85" i="30" s="1"/>
  <c r="H71" i="47"/>
  <c r="J73" i="47"/>
  <c r="I71" i="47"/>
  <c r="M108" i="47"/>
  <c r="M80" i="48"/>
  <c r="H70" i="48"/>
  <c r="I74" i="48"/>
  <c r="K86" i="48"/>
  <c r="K84" i="30" s="1"/>
  <c r="H86" i="48"/>
  <c r="H84" i="30" s="1"/>
  <c r="I88" i="48"/>
  <c r="J107" i="48"/>
  <c r="J79" i="48"/>
  <c r="K81" i="48"/>
  <c r="P86" i="48"/>
  <c r="P84" i="30" s="1"/>
  <c r="I108" i="48"/>
  <c r="J97" i="48"/>
  <c r="J95" i="30" s="1"/>
  <c r="K117" i="48"/>
  <c r="K113" i="30" s="1"/>
  <c r="V118" i="48" l="1"/>
  <c r="U117" i="48"/>
  <c r="U113" i="30" s="1"/>
  <c r="V89" i="48"/>
  <c r="U86" i="48"/>
  <c r="U84" i="30" s="1"/>
  <c r="AD147" i="44"/>
  <c r="AD152" i="30" s="1"/>
  <c r="AE148" i="44"/>
  <c r="AE147" i="44" s="1"/>
  <c r="AE152" i="30" s="1"/>
  <c r="V89" i="44"/>
  <c r="AC156" i="48"/>
  <c r="AC155" i="48" s="1"/>
  <c r="AC159" i="30" s="1"/>
  <c r="AC141" i="30"/>
  <c r="AD138" i="48"/>
  <c r="AE139" i="48"/>
  <c r="AE138" i="48" s="1"/>
  <c r="AE141" i="30" s="1"/>
  <c r="U110" i="45"/>
  <c r="P86" i="45"/>
  <c r="P87" i="30" s="1"/>
  <c r="N165" i="44"/>
  <c r="P119" i="44"/>
  <c r="Q119" i="44" s="1"/>
  <c r="R119" i="44" s="1"/>
  <c r="S119" i="44" s="1"/>
  <c r="T119" i="44" s="1"/>
  <c r="Q121" i="47"/>
  <c r="R121" i="47" s="1"/>
  <c r="O121" i="47"/>
  <c r="I106" i="44"/>
  <c r="I106" i="30" s="1"/>
  <c r="I163" i="44"/>
  <c r="I160" i="44" s="1"/>
  <c r="I170" i="30" s="1"/>
  <c r="I86" i="44"/>
  <c r="I86" i="30" s="1"/>
  <c r="M97" i="48"/>
  <c r="M95" i="30" s="1"/>
  <c r="J109" i="45"/>
  <c r="K109" i="45" s="1"/>
  <c r="I86" i="45"/>
  <c r="I87" i="30" s="1"/>
  <c r="K98" i="47"/>
  <c r="K96" i="30" s="1"/>
  <c r="R80" i="48"/>
  <c r="S80" i="48" s="1"/>
  <c r="T80" i="48" s="1"/>
  <c r="I117" i="44"/>
  <c r="I115" i="30" s="1"/>
  <c r="I166" i="47"/>
  <c r="I161" i="47" s="1"/>
  <c r="I169" i="30" s="1"/>
  <c r="I106" i="46"/>
  <c r="I117" i="30" s="1"/>
  <c r="J113" i="47"/>
  <c r="K113" i="47" s="1"/>
  <c r="J109" i="47"/>
  <c r="K109" i="47" s="1"/>
  <c r="J166" i="47"/>
  <c r="J112" i="47"/>
  <c r="K112" i="47" s="1"/>
  <c r="J117" i="48"/>
  <c r="J113" i="30" s="1"/>
  <c r="K110" i="47"/>
  <c r="K163" i="47" s="1"/>
  <c r="I107" i="47"/>
  <c r="I105" i="30" s="1"/>
  <c r="J117" i="44"/>
  <c r="J115" i="30" s="1"/>
  <c r="H160" i="48"/>
  <c r="H168" i="30" s="1"/>
  <c r="J98" i="47"/>
  <c r="J96" i="30" s="1"/>
  <c r="K108" i="48"/>
  <c r="L98" i="46"/>
  <c r="J144" i="46"/>
  <c r="J165" i="44"/>
  <c r="K165" i="44"/>
  <c r="L79" i="44"/>
  <c r="J106" i="44"/>
  <c r="J106" i="30" s="1"/>
  <c r="K109" i="48"/>
  <c r="J145" i="46"/>
  <c r="J165" i="45"/>
  <c r="J161" i="44"/>
  <c r="K112" i="44"/>
  <c r="J164" i="44"/>
  <c r="J147" i="46"/>
  <c r="I146" i="46"/>
  <c r="I143" i="46" s="1"/>
  <c r="I172" i="30" s="1"/>
  <c r="N162" i="44"/>
  <c r="J112" i="48"/>
  <c r="I164" i="48"/>
  <c r="J162" i="43"/>
  <c r="K162" i="44"/>
  <c r="J162" i="44"/>
  <c r="O110" i="47"/>
  <c r="P110" i="47" s="1"/>
  <c r="Q110" i="47" s="1"/>
  <c r="R110" i="47" s="1"/>
  <c r="S110" i="47" s="1"/>
  <c r="T110" i="47" s="1"/>
  <c r="N163" i="47"/>
  <c r="I163" i="48"/>
  <c r="R80" i="47"/>
  <c r="R76" i="30" s="1"/>
  <c r="S81" i="47"/>
  <c r="T81" i="47" s="1"/>
  <c r="J112" i="45"/>
  <c r="I106" i="45"/>
  <c r="I107" i="30" s="1"/>
  <c r="J108" i="45"/>
  <c r="K107" i="46"/>
  <c r="J106" i="46"/>
  <c r="J117" i="30" s="1"/>
  <c r="M89" i="46"/>
  <c r="L88" i="46"/>
  <c r="L99" i="30" s="1"/>
  <c r="L79" i="46"/>
  <c r="K78" i="46"/>
  <c r="K88" i="30" s="1"/>
  <c r="K72" i="46"/>
  <c r="N97" i="46"/>
  <c r="K66" i="46"/>
  <c r="L66" i="46" s="1"/>
  <c r="J64" i="46"/>
  <c r="J117" i="45"/>
  <c r="J116" i="30" s="1"/>
  <c r="L87" i="45"/>
  <c r="K86" i="45"/>
  <c r="K87" i="30" s="1"/>
  <c r="L107" i="45"/>
  <c r="I70" i="45"/>
  <c r="S80" i="45"/>
  <c r="R79" i="45"/>
  <c r="R78" i="30" s="1"/>
  <c r="L79" i="45"/>
  <c r="L78" i="30" s="1"/>
  <c r="V87" i="45"/>
  <c r="K98" i="45"/>
  <c r="J97" i="45"/>
  <c r="J98" i="30" s="1"/>
  <c r="R88" i="45"/>
  <c r="Q86" i="45"/>
  <c r="Q87" i="30" s="1"/>
  <c r="K98" i="44"/>
  <c r="J97" i="44"/>
  <c r="J97" i="30" s="1"/>
  <c r="R79" i="44"/>
  <c r="R77" i="30" s="1"/>
  <c r="L118" i="44"/>
  <c r="K107" i="44"/>
  <c r="I70" i="44"/>
  <c r="J73" i="44"/>
  <c r="L87" i="44"/>
  <c r="K86" i="44"/>
  <c r="K86" i="30" s="1"/>
  <c r="M72" i="44"/>
  <c r="M99" i="47"/>
  <c r="L98" i="47"/>
  <c r="L96" i="30" s="1"/>
  <c r="N108" i="47"/>
  <c r="J87" i="47"/>
  <c r="J85" i="30" s="1"/>
  <c r="L81" i="47"/>
  <c r="K80" i="47"/>
  <c r="K73" i="47"/>
  <c r="L73" i="47" s="1"/>
  <c r="M73" i="47" s="1"/>
  <c r="N73" i="47" s="1"/>
  <c r="O73" i="47" s="1"/>
  <c r="J71" i="47"/>
  <c r="Q86" i="48"/>
  <c r="Q84" i="30" s="1"/>
  <c r="M72" i="48"/>
  <c r="L70" i="48"/>
  <c r="I70" i="48"/>
  <c r="J74" i="48"/>
  <c r="L117" i="48"/>
  <c r="L113" i="30" s="1"/>
  <c r="O98" i="48"/>
  <c r="N97" i="48"/>
  <c r="N95" i="30" s="1"/>
  <c r="L81" i="48"/>
  <c r="K79" i="48"/>
  <c r="I106" i="48"/>
  <c r="I104" i="30" s="1"/>
  <c r="K107" i="48"/>
  <c r="I86" i="48"/>
  <c r="I84" i="30" s="1"/>
  <c r="J88" i="48"/>
  <c r="J86" i="48" s="1"/>
  <c r="J84" i="30" s="1"/>
  <c r="L86" i="48"/>
  <c r="L84" i="30" s="1"/>
  <c r="N80" i="48"/>
  <c r="T163" i="47" l="1"/>
  <c r="U110" i="47"/>
  <c r="U80" i="48"/>
  <c r="T79" i="48"/>
  <c r="T75" i="30" s="1"/>
  <c r="W89" i="48"/>
  <c r="V86" i="48"/>
  <c r="V84" i="30" s="1"/>
  <c r="W118" i="48"/>
  <c r="V117" i="48"/>
  <c r="V113" i="30" s="1"/>
  <c r="T165" i="44"/>
  <c r="U119" i="44"/>
  <c r="W89" i="44"/>
  <c r="AD156" i="48"/>
  <c r="AE156" i="48" s="1"/>
  <c r="AE155" i="48" s="1"/>
  <c r="AE159" i="30" s="1"/>
  <c r="AD141" i="30"/>
  <c r="U81" i="47"/>
  <c r="T80" i="47"/>
  <c r="T76" i="30" s="1"/>
  <c r="AD155" i="48"/>
  <c r="AD159" i="30" s="1"/>
  <c r="V110" i="45"/>
  <c r="N148" i="46"/>
  <c r="O165" i="44"/>
  <c r="K117" i="44"/>
  <c r="K115" i="30" s="1"/>
  <c r="R79" i="48"/>
  <c r="R75" i="30" s="1"/>
  <c r="J165" i="47"/>
  <c r="J164" i="47"/>
  <c r="J107" i="47"/>
  <c r="J105" i="30" s="1"/>
  <c r="J118" i="47"/>
  <c r="J114" i="30" s="1"/>
  <c r="J162" i="47"/>
  <c r="I160" i="45"/>
  <c r="I171" i="30" s="1"/>
  <c r="J106" i="48"/>
  <c r="J104" i="30" s="1"/>
  <c r="K106" i="48"/>
  <c r="K104" i="30" s="1"/>
  <c r="J163" i="48"/>
  <c r="L112" i="47"/>
  <c r="K164" i="47"/>
  <c r="O162" i="44"/>
  <c r="L109" i="48"/>
  <c r="K106" i="44"/>
  <c r="K106" i="30" s="1"/>
  <c r="J163" i="44"/>
  <c r="J160" i="44" s="1"/>
  <c r="J170" i="30" s="1"/>
  <c r="P165" i="44"/>
  <c r="S80" i="47"/>
  <c r="S76" i="30" s="1"/>
  <c r="K161" i="44"/>
  <c r="O148" i="46"/>
  <c r="N79" i="44"/>
  <c r="M79" i="44"/>
  <c r="K165" i="47"/>
  <c r="J123" i="45"/>
  <c r="J125" i="30" s="1"/>
  <c r="K108" i="45"/>
  <c r="K124" i="45" s="1"/>
  <c r="K123" i="45" s="1"/>
  <c r="K125" i="30" s="1"/>
  <c r="O163" i="47"/>
  <c r="M109" i="43"/>
  <c r="M162" i="43" s="1"/>
  <c r="K162" i="43"/>
  <c r="J164" i="48"/>
  <c r="K96" i="46"/>
  <c r="K108" i="30" s="1"/>
  <c r="J146" i="46"/>
  <c r="J143" i="46" s="1"/>
  <c r="J172" i="30" s="1"/>
  <c r="J96" i="46"/>
  <c r="J108" i="30" s="1"/>
  <c r="K147" i="46"/>
  <c r="L109" i="47"/>
  <c r="K162" i="47"/>
  <c r="K107" i="47"/>
  <c r="K105" i="30" s="1"/>
  <c r="M98" i="46"/>
  <c r="L144" i="46"/>
  <c r="I160" i="48"/>
  <c r="I168" i="30" s="1"/>
  <c r="K164" i="44"/>
  <c r="K165" i="45"/>
  <c r="L165" i="45" s="1"/>
  <c r="K145" i="46"/>
  <c r="L99" i="46"/>
  <c r="M108" i="48"/>
  <c r="K161" i="48"/>
  <c r="K112" i="45"/>
  <c r="L111" i="45"/>
  <c r="L109" i="45"/>
  <c r="J106" i="45"/>
  <c r="J107" i="30" s="1"/>
  <c r="L72" i="46"/>
  <c r="M88" i="46"/>
  <c r="M99" i="30" s="1"/>
  <c r="N89" i="46"/>
  <c r="K64" i="46"/>
  <c r="O97" i="46"/>
  <c r="P97" i="46" s="1"/>
  <c r="M79" i="46"/>
  <c r="L78" i="46"/>
  <c r="L88" i="30" s="1"/>
  <c r="L107" i="46"/>
  <c r="K106" i="46"/>
  <c r="K117" i="30" s="1"/>
  <c r="N79" i="45"/>
  <c r="N78" i="30" s="1"/>
  <c r="M79" i="45"/>
  <c r="M78" i="30" s="1"/>
  <c r="M72" i="45"/>
  <c r="L70" i="45"/>
  <c r="M107" i="45"/>
  <c r="K70" i="45"/>
  <c r="J70" i="45"/>
  <c r="L98" i="45"/>
  <c r="K97" i="45"/>
  <c r="K98" i="30" s="1"/>
  <c r="M87" i="45"/>
  <c r="L86" i="45"/>
  <c r="L87" i="30" s="1"/>
  <c r="S88" i="45"/>
  <c r="R86" i="45"/>
  <c r="R87" i="30" s="1"/>
  <c r="W87" i="45"/>
  <c r="X87" i="45" s="1"/>
  <c r="S79" i="45"/>
  <c r="S78" i="30" s="1"/>
  <c r="T80" i="45"/>
  <c r="K117" i="45"/>
  <c r="K116" i="30" s="1"/>
  <c r="M87" i="44"/>
  <c r="L86" i="44"/>
  <c r="L86" i="30" s="1"/>
  <c r="N72" i="44"/>
  <c r="L107" i="44"/>
  <c r="M118" i="44"/>
  <c r="L117" i="44"/>
  <c r="L115" i="30" s="1"/>
  <c r="K73" i="44"/>
  <c r="J70" i="44"/>
  <c r="S79" i="44"/>
  <c r="S77" i="30" s="1"/>
  <c r="L98" i="44"/>
  <c r="K97" i="44"/>
  <c r="K97" i="30" s="1"/>
  <c r="K87" i="47"/>
  <c r="K85" i="30" s="1"/>
  <c r="O108" i="47"/>
  <c r="P108" i="47" s="1"/>
  <c r="Q108" i="47" s="1"/>
  <c r="R108" i="47" s="1"/>
  <c r="S108" i="47" s="1"/>
  <c r="T108" i="47" s="1"/>
  <c r="N99" i="47"/>
  <c r="M98" i="47"/>
  <c r="M96" i="30" s="1"/>
  <c r="K71" i="47"/>
  <c r="M81" i="47"/>
  <c r="L80" i="47"/>
  <c r="M81" i="48"/>
  <c r="L79" i="48"/>
  <c r="M117" i="48"/>
  <c r="M113" i="30" s="1"/>
  <c r="N72" i="48"/>
  <c r="M70" i="48"/>
  <c r="S79" i="48"/>
  <c r="S75" i="30" s="1"/>
  <c r="K74" i="48"/>
  <c r="K70" i="48" s="1"/>
  <c r="J70" i="48"/>
  <c r="R86" i="48"/>
  <c r="R84" i="30" s="1"/>
  <c r="M86" i="48"/>
  <c r="M84" i="30" s="1"/>
  <c r="L107" i="48"/>
  <c r="P98" i="48"/>
  <c r="O97" i="48"/>
  <c r="O95" i="30" s="1"/>
  <c r="U108" i="47" l="1"/>
  <c r="U163" i="47"/>
  <c r="V110" i="47"/>
  <c r="X118" i="48"/>
  <c r="W117" i="48"/>
  <c r="W113" i="30" s="1"/>
  <c r="X89" i="48"/>
  <c r="W86" i="48"/>
  <c r="W84" i="30" s="1"/>
  <c r="U79" i="48"/>
  <c r="U75" i="30" s="1"/>
  <c r="V80" i="48"/>
  <c r="V119" i="44"/>
  <c r="U165" i="44"/>
  <c r="X89" i="44"/>
  <c r="Q97" i="46"/>
  <c r="Y87" i="45"/>
  <c r="U80" i="47"/>
  <c r="U76" i="30" s="1"/>
  <c r="V81" i="47"/>
  <c r="M165" i="45"/>
  <c r="N165" i="45" s="1"/>
  <c r="O165" i="45" s="1"/>
  <c r="P165" i="45" s="1"/>
  <c r="Q165" i="45" s="1"/>
  <c r="R165" i="45" s="1"/>
  <c r="S165" i="45" s="1"/>
  <c r="T165" i="45" s="1"/>
  <c r="U165" i="45" s="1"/>
  <c r="V165" i="45" s="1"/>
  <c r="W165" i="45" s="1"/>
  <c r="X165" i="45" s="1"/>
  <c r="L160" i="45"/>
  <c r="W110" i="45"/>
  <c r="X110" i="45" s="1"/>
  <c r="Y110" i="45" s="1"/>
  <c r="Z110" i="45" s="1"/>
  <c r="AA110" i="45" s="1"/>
  <c r="AB110" i="45" s="1"/>
  <c r="AC110" i="45" s="1"/>
  <c r="AD110" i="45" s="1"/>
  <c r="AE110" i="45" s="1"/>
  <c r="K70" i="44"/>
  <c r="L73" i="44"/>
  <c r="J161" i="47"/>
  <c r="J169" i="30" s="1"/>
  <c r="K166" i="47"/>
  <c r="K161" i="47" s="1"/>
  <c r="K169" i="30" s="1"/>
  <c r="K118" i="47"/>
  <c r="K114" i="30" s="1"/>
  <c r="J160" i="48"/>
  <c r="J168" i="30" s="1"/>
  <c r="M102" i="46"/>
  <c r="L147" i="46"/>
  <c r="L165" i="47"/>
  <c r="Q165" i="44"/>
  <c r="N98" i="46"/>
  <c r="M144" i="46"/>
  <c r="M109" i="47"/>
  <c r="L162" i="47"/>
  <c r="L107" i="47"/>
  <c r="L105" i="30" s="1"/>
  <c r="P163" i="47"/>
  <c r="P162" i="44"/>
  <c r="L106" i="48"/>
  <c r="L104" i="30" s="1"/>
  <c r="K163" i="48"/>
  <c r="K160" i="48" s="1"/>
  <c r="K168" i="30" s="1"/>
  <c r="L145" i="46"/>
  <c r="M99" i="46"/>
  <c r="L166" i="47"/>
  <c r="M120" i="47"/>
  <c r="M161" i="44"/>
  <c r="L111" i="44"/>
  <c r="K163" i="44"/>
  <c r="K160" i="44" s="1"/>
  <c r="K170" i="30" s="1"/>
  <c r="N108" i="48"/>
  <c r="P165" i="48"/>
  <c r="M164" i="44"/>
  <c r="K146" i="46"/>
  <c r="K143" i="46" s="1"/>
  <c r="K172" i="30" s="1"/>
  <c r="M109" i="48"/>
  <c r="M112" i="47"/>
  <c r="L164" i="47"/>
  <c r="J160" i="45"/>
  <c r="J171" i="30" s="1"/>
  <c r="L112" i="45"/>
  <c r="M111" i="45"/>
  <c r="M109" i="45"/>
  <c r="L108" i="45"/>
  <c r="L124" i="45" s="1"/>
  <c r="L123" i="45" s="1"/>
  <c r="L125" i="30" s="1"/>
  <c r="K106" i="45"/>
  <c r="K107" i="30" s="1"/>
  <c r="N79" i="46"/>
  <c r="M78" i="46"/>
  <c r="M88" i="30" s="1"/>
  <c r="N72" i="46"/>
  <c r="M72" i="46"/>
  <c r="O89" i="46"/>
  <c r="P89" i="46" s="1"/>
  <c r="N88" i="46"/>
  <c r="N99" i="30" s="1"/>
  <c r="M107" i="46"/>
  <c r="L106" i="46"/>
  <c r="L117" i="30" s="1"/>
  <c r="M66" i="46"/>
  <c r="L64" i="46"/>
  <c r="U80" i="45"/>
  <c r="T79" i="45"/>
  <c r="T78" i="30" s="1"/>
  <c r="M86" i="45"/>
  <c r="M87" i="30" s="1"/>
  <c r="N87" i="45"/>
  <c r="N107" i="45"/>
  <c r="L117" i="45"/>
  <c r="L116" i="30" s="1"/>
  <c r="T88" i="45"/>
  <c r="S86" i="45"/>
  <c r="S87" i="30" s="1"/>
  <c r="L97" i="45"/>
  <c r="L98" i="30" s="1"/>
  <c r="M98" i="45"/>
  <c r="M70" i="45"/>
  <c r="M107" i="44"/>
  <c r="N107" i="44" s="1"/>
  <c r="M98" i="44"/>
  <c r="L97" i="44"/>
  <c r="L97" i="30" s="1"/>
  <c r="M117" i="44"/>
  <c r="M115" i="30" s="1"/>
  <c r="N118" i="44"/>
  <c r="O118" i="44" s="1"/>
  <c r="P118" i="44" s="1"/>
  <c r="Q118" i="44" s="1"/>
  <c r="R118" i="44" s="1"/>
  <c r="S118" i="44" s="1"/>
  <c r="T118" i="44" s="1"/>
  <c r="N87" i="44"/>
  <c r="M86" i="44"/>
  <c r="M86" i="30" s="1"/>
  <c r="O72" i="44"/>
  <c r="N81" i="47"/>
  <c r="N80" i="47" s="1"/>
  <c r="M80" i="47"/>
  <c r="O99" i="47"/>
  <c r="N98" i="47"/>
  <c r="N96" i="30" s="1"/>
  <c r="M88" i="47"/>
  <c r="L87" i="47"/>
  <c r="L85" i="30" s="1"/>
  <c r="L118" i="47"/>
  <c r="L114" i="30" s="1"/>
  <c r="L71" i="47"/>
  <c r="M107" i="48"/>
  <c r="N117" i="48"/>
  <c r="N113" i="30" s="1"/>
  <c r="S86" i="48"/>
  <c r="S84" i="30" s="1"/>
  <c r="Q98" i="48"/>
  <c r="P97" i="48"/>
  <c r="P95" i="30" s="1"/>
  <c r="O86" i="48"/>
  <c r="O84" i="30" s="1"/>
  <c r="N86" i="48"/>
  <c r="N84" i="30" s="1"/>
  <c r="O72" i="48"/>
  <c r="N70" i="48"/>
  <c r="N81" i="48"/>
  <c r="N79" i="48" s="1"/>
  <c r="M79" i="48"/>
  <c r="V108" i="47" l="1"/>
  <c r="V163" i="47"/>
  <c r="W110" i="47"/>
  <c r="V79" i="48"/>
  <c r="V75" i="30" s="1"/>
  <c r="W80" i="48"/>
  <c r="Y89" i="48"/>
  <c r="X86" i="48"/>
  <c r="X84" i="30" s="1"/>
  <c r="X117" i="48"/>
  <c r="X113" i="30" s="1"/>
  <c r="Y118" i="48"/>
  <c r="Y165" i="45"/>
  <c r="X160" i="45"/>
  <c r="X171" i="30" s="1"/>
  <c r="U118" i="44"/>
  <c r="T117" i="44"/>
  <c r="T115" i="30" s="1"/>
  <c r="V165" i="44"/>
  <c r="W119" i="44"/>
  <c r="Y89" i="44"/>
  <c r="Q89" i="46"/>
  <c r="P88" i="46"/>
  <c r="P99" i="30" s="1"/>
  <c r="R97" i="46"/>
  <c r="Z87" i="45"/>
  <c r="W81" i="47"/>
  <c r="V80" i="47"/>
  <c r="V76" i="30" s="1"/>
  <c r="M73" i="44"/>
  <c r="L70" i="44"/>
  <c r="O107" i="44"/>
  <c r="P107" i="44" s="1"/>
  <c r="Q107" i="44" s="1"/>
  <c r="R107" i="44" s="1"/>
  <c r="S107" i="44" s="1"/>
  <c r="T107" i="44" s="1"/>
  <c r="L106" i="44"/>
  <c r="L106" i="30" s="1"/>
  <c r="M111" i="44"/>
  <c r="N111" i="44" s="1"/>
  <c r="O111" i="44" s="1"/>
  <c r="P111" i="44" s="1"/>
  <c r="K160" i="45"/>
  <c r="K171" i="30" s="1"/>
  <c r="N112" i="47"/>
  <c r="M164" i="47"/>
  <c r="O109" i="43"/>
  <c r="O162" i="43" s="1"/>
  <c r="Q165" i="48"/>
  <c r="M106" i="44"/>
  <c r="M106" i="30" s="1"/>
  <c r="L163" i="44"/>
  <c r="L160" i="44" s="1"/>
  <c r="L170" i="30" s="1"/>
  <c r="N161" i="44"/>
  <c r="N120" i="47"/>
  <c r="O120" i="47" s="1"/>
  <c r="M166" i="47"/>
  <c r="Q162" i="44"/>
  <c r="N164" i="44"/>
  <c r="Q163" i="47"/>
  <c r="L161" i="47"/>
  <c r="L169" i="30" s="1"/>
  <c r="N144" i="46"/>
  <c r="M165" i="47"/>
  <c r="M101" i="46"/>
  <c r="M96" i="46" s="1"/>
  <c r="M108" i="30" s="1"/>
  <c r="L146" i="46"/>
  <c r="L143" i="46" s="1"/>
  <c r="L172" i="30" s="1"/>
  <c r="O108" i="48"/>
  <c r="N99" i="46"/>
  <c r="M145" i="46"/>
  <c r="M106" i="48"/>
  <c r="M104" i="30" s="1"/>
  <c r="L160" i="48"/>
  <c r="L168" i="30" s="1"/>
  <c r="N109" i="47"/>
  <c r="M162" i="47"/>
  <c r="M107" i="47"/>
  <c r="M105" i="30" s="1"/>
  <c r="L96" i="46"/>
  <c r="L108" i="30" s="1"/>
  <c r="R165" i="44"/>
  <c r="N102" i="46"/>
  <c r="M147" i="46"/>
  <c r="M112" i="45"/>
  <c r="N111" i="45"/>
  <c r="N109" i="45"/>
  <c r="M108" i="45"/>
  <c r="M124" i="45" s="1"/>
  <c r="M123" i="45" s="1"/>
  <c r="M125" i="30" s="1"/>
  <c r="L106" i="45"/>
  <c r="L107" i="30" s="1"/>
  <c r="N66" i="46"/>
  <c r="M64" i="46"/>
  <c r="O79" i="46"/>
  <c r="P79" i="46" s="1"/>
  <c r="Q79" i="46" s="1"/>
  <c r="R79" i="46" s="1"/>
  <c r="S79" i="46" s="1"/>
  <c r="T79" i="46" s="1"/>
  <c r="N78" i="46"/>
  <c r="N88" i="30" s="1"/>
  <c r="N107" i="46"/>
  <c r="O107" i="46" s="1"/>
  <c r="P107" i="46" s="1"/>
  <c r="M106" i="46"/>
  <c r="M117" i="30" s="1"/>
  <c r="O88" i="46"/>
  <c r="O99" i="30" s="1"/>
  <c r="N98" i="45"/>
  <c r="M97" i="45"/>
  <c r="M98" i="30" s="1"/>
  <c r="O87" i="45"/>
  <c r="O86" i="45" s="1"/>
  <c r="O87" i="30" s="1"/>
  <c r="N86" i="45"/>
  <c r="N87" i="30" s="1"/>
  <c r="O72" i="45"/>
  <c r="N70" i="45"/>
  <c r="M117" i="45"/>
  <c r="M116" i="30" s="1"/>
  <c r="U79" i="45"/>
  <c r="U78" i="30" s="1"/>
  <c r="V80" i="45"/>
  <c r="U88" i="45"/>
  <c r="T86" i="45"/>
  <c r="T87" i="30" s="1"/>
  <c r="P72" i="44"/>
  <c r="N117" i="44"/>
  <c r="N115" i="30" s="1"/>
  <c r="O87" i="44"/>
  <c r="N86" i="44"/>
  <c r="N86" i="30" s="1"/>
  <c r="N98" i="44"/>
  <c r="M97" i="44"/>
  <c r="M97" i="30" s="1"/>
  <c r="M118" i="47"/>
  <c r="M114" i="30" s="1"/>
  <c r="N88" i="47"/>
  <c r="M87" i="47"/>
  <c r="M85" i="30" s="1"/>
  <c r="M71" i="47"/>
  <c r="P99" i="47"/>
  <c r="O98" i="47"/>
  <c r="O96" i="30" s="1"/>
  <c r="P72" i="48"/>
  <c r="O70" i="48"/>
  <c r="R98" i="48"/>
  <c r="Q97" i="48"/>
  <c r="Q95" i="30" s="1"/>
  <c r="O117" i="48"/>
  <c r="O113" i="30" s="1"/>
  <c r="N107" i="48"/>
  <c r="W163" i="47" l="1"/>
  <c r="X110" i="47"/>
  <c r="W108" i="47"/>
  <c r="Z118" i="48"/>
  <c r="Y117" i="48"/>
  <c r="Y113" i="30" s="1"/>
  <c r="W79" i="48"/>
  <c r="W75" i="30" s="1"/>
  <c r="X80" i="48"/>
  <c r="Z89" i="48"/>
  <c r="Y86" i="48"/>
  <c r="Y84" i="30" s="1"/>
  <c r="Z165" i="45"/>
  <c r="Y160" i="45"/>
  <c r="Y171" i="30" s="1"/>
  <c r="Q107" i="46"/>
  <c r="P106" i="46"/>
  <c r="P117" i="30" s="1"/>
  <c r="U107" i="44"/>
  <c r="T106" i="44"/>
  <c r="T106" i="30" s="1"/>
  <c r="V118" i="44"/>
  <c r="U117" i="44"/>
  <c r="U115" i="30" s="1"/>
  <c r="W165" i="44"/>
  <c r="X119" i="44"/>
  <c r="Z89" i="44"/>
  <c r="U79" i="46"/>
  <c r="T78" i="46"/>
  <c r="T88" i="30" s="1"/>
  <c r="P78" i="46"/>
  <c r="P88" i="30" s="1"/>
  <c r="P144" i="46"/>
  <c r="Q98" i="46"/>
  <c r="S97" i="46"/>
  <c r="T97" i="46" s="1"/>
  <c r="Q88" i="46"/>
  <c r="Q99" i="30" s="1"/>
  <c r="R89" i="46"/>
  <c r="AA87" i="45"/>
  <c r="AB87" i="45" s="1"/>
  <c r="W80" i="47"/>
  <c r="W76" i="30" s="1"/>
  <c r="X81" i="47"/>
  <c r="O86" i="44"/>
  <c r="O86" i="30" s="1"/>
  <c r="P87" i="44"/>
  <c r="N73" i="44"/>
  <c r="M70" i="44"/>
  <c r="O78" i="46"/>
  <c r="O88" i="30" s="1"/>
  <c r="Q111" i="44"/>
  <c r="R111" i="44" s="1"/>
  <c r="S111" i="44" s="1"/>
  <c r="T111" i="44" s="1"/>
  <c r="P106" i="44"/>
  <c r="R163" i="47"/>
  <c r="N166" i="47"/>
  <c r="N106" i="44"/>
  <c r="N106" i="30" s="1"/>
  <c r="M163" i="44"/>
  <c r="M160" i="44" s="1"/>
  <c r="M170" i="30" s="1"/>
  <c r="N106" i="48"/>
  <c r="N104" i="30" s="1"/>
  <c r="M160" i="48"/>
  <c r="M168" i="30" s="1"/>
  <c r="P108" i="48"/>
  <c r="O144" i="46"/>
  <c r="O109" i="48"/>
  <c r="O112" i="48"/>
  <c r="M161" i="47"/>
  <c r="M169" i="30" s="1"/>
  <c r="N165" i="47"/>
  <c r="R162" i="44"/>
  <c r="O161" i="44"/>
  <c r="R165" i="48"/>
  <c r="O112" i="47"/>
  <c r="N164" i="47"/>
  <c r="O102" i="46"/>
  <c r="N147" i="46"/>
  <c r="S165" i="44"/>
  <c r="O109" i="47"/>
  <c r="P109" i="47" s="1"/>
  <c r="Q109" i="47" s="1"/>
  <c r="R109" i="47" s="1"/>
  <c r="S109" i="47" s="1"/>
  <c r="T109" i="47" s="1"/>
  <c r="N162" i="47"/>
  <c r="N107" i="47"/>
  <c r="N105" i="30" s="1"/>
  <c r="O99" i="46"/>
  <c r="P99" i="46" s="1"/>
  <c r="N145" i="46"/>
  <c r="N101" i="46"/>
  <c r="M146" i="46"/>
  <c r="M143" i="46" s="1"/>
  <c r="M172" i="30" s="1"/>
  <c r="O164" i="44"/>
  <c r="L171" i="30"/>
  <c r="N112" i="45"/>
  <c r="O111" i="45"/>
  <c r="P111" i="45" s="1"/>
  <c r="O109" i="45"/>
  <c r="P109" i="45" s="1"/>
  <c r="N108" i="45"/>
  <c r="N124" i="45" s="1"/>
  <c r="N123" i="45" s="1"/>
  <c r="N125" i="30" s="1"/>
  <c r="M106" i="45"/>
  <c r="M107" i="30" s="1"/>
  <c r="N106" i="46"/>
  <c r="N117" i="30" s="1"/>
  <c r="O66" i="46"/>
  <c r="P66" i="46" s="1"/>
  <c r="N64" i="46"/>
  <c r="O70" i="45"/>
  <c r="W80" i="45"/>
  <c r="X80" i="45" s="1"/>
  <c r="V79" i="45"/>
  <c r="V78" i="30" s="1"/>
  <c r="V88" i="45"/>
  <c r="U86" i="45"/>
  <c r="U87" i="30" s="1"/>
  <c r="N117" i="45"/>
  <c r="N116" i="30" s="1"/>
  <c r="O98" i="45"/>
  <c r="N97" i="45"/>
  <c r="N98" i="30" s="1"/>
  <c r="O98" i="44"/>
  <c r="N97" i="44"/>
  <c r="N97" i="30" s="1"/>
  <c r="O117" i="44"/>
  <c r="O115" i="30" s="1"/>
  <c r="Q72" i="44"/>
  <c r="N71" i="47"/>
  <c r="O88" i="47"/>
  <c r="N87" i="47"/>
  <c r="N85" i="30" s="1"/>
  <c r="Q99" i="47"/>
  <c r="P98" i="47"/>
  <c r="P96" i="30" s="1"/>
  <c r="N118" i="47"/>
  <c r="N114" i="30" s="1"/>
  <c r="O107" i="48"/>
  <c r="S98" i="48"/>
  <c r="T98" i="48" s="1"/>
  <c r="R97" i="48"/>
  <c r="R95" i="30" s="1"/>
  <c r="Q72" i="48"/>
  <c r="P70" i="48"/>
  <c r="P117" i="48"/>
  <c r="P113" i="30" s="1"/>
  <c r="T162" i="47" l="1"/>
  <c r="U109" i="47"/>
  <c r="T107" i="47"/>
  <c r="T105" i="30" s="1"/>
  <c r="X163" i="47"/>
  <c r="Y110" i="47"/>
  <c r="X108" i="47"/>
  <c r="X79" i="48"/>
  <c r="X75" i="30" s="1"/>
  <c r="Y80" i="48"/>
  <c r="AA89" i="48"/>
  <c r="Z86" i="48"/>
  <c r="Z84" i="30" s="1"/>
  <c r="AA118" i="48"/>
  <c r="Z117" i="48"/>
  <c r="Z113" i="30" s="1"/>
  <c r="AA165" i="45"/>
  <c r="Z160" i="45"/>
  <c r="Z171" i="30" s="1"/>
  <c r="R107" i="46"/>
  <c r="Q106" i="46"/>
  <c r="Q117" i="30" s="1"/>
  <c r="W118" i="44"/>
  <c r="V117" i="44"/>
  <c r="V115" i="30" s="1"/>
  <c r="T163" i="44"/>
  <c r="T160" i="44" s="1"/>
  <c r="T170" i="30" s="1"/>
  <c r="U111" i="44"/>
  <c r="V107" i="44"/>
  <c r="U106" i="44"/>
  <c r="U106" i="30" s="1"/>
  <c r="X165" i="44"/>
  <c r="Y119" i="44"/>
  <c r="AA89" i="44"/>
  <c r="U97" i="46"/>
  <c r="U78" i="46"/>
  <c r="U88" i="30" s="1"/>
  <c r="V79" i="46"/>
  <c r="Q66" i="46"/>
  <c r="P64" i="46"/>
  <c r="P70" i="30" s="1"/>
  <c r="Q144" i="46"/>
  <c r="R98" i="46"/>
  <c r="Q78" i="46"/>
  <c r="Q88" i="30" s="1"/>
  <c r="P145" i="46"/>
  <c r="P143" i="46" s="1"/>
  <c r="P172" i="30" s="1"/>
  <c r="Q99" i="46"/>
  <c r="S89" i="46"/>
  <c r="R88" i="46"/>
  <c r="R99" i="30" s="1"/>
  <c r="P96" i="46"/>
  <c r="P108" i="30" s="1"/>
  <c r="AC87" i="45"/>
  <c r="X79" i="45"/>
  <c r="X78" i="30" s="1"/>
  <c r="Y80" i="45"/>
  <c r="X80" i="47"/>
  <c r="X76" i="30" s="1"/>
  <c r="Y81" i="47"/>
  <c r="U98" i="48"/>
  <c r="T97" i="48"/>
  <c r="T95" i="30" s="1"/>
  <c r="O87" i="47"/>
  <c r="O85" i="30" s="1"/>
  <c r="P88" i="47"/>
  <c r="Q87" i="44"/>
  <c r="P86" i="44"/>
  <c r="P86" i="30" s="1"/>
  <c r="O73" i="44"/>
  <c r="N70" i="44"/>
  <c r="N68" i="30" s="1"/>
  <c r="M160" i="45"/>
  <c r="M171" i="30" s="1"/>
  <c r="O96" i="46"/>
  <c r="O108" i="30" s="1"/>
  <c r="N146" i="46"/>
  <c r="N143" i="46" s="1"/>
  <c r="N172" i="30" s="1"/>
  <c r="N161" i="47"/>
  <c r="N169" i="30" s="1"/>
  <c r="O106" i="48"/>
  <c r="O104" i="30" s="1"/>
  <c r="N160" i="48"/>
  <c r="N168" i="30" s="1"/>
  <c r="P120" i="47"/>
  <c r="O166" i="47"/>
  <c r="P164" i="44"/>
  <c r="O162" i="47"/>
  <c r="O107" i="47"/>
  <c r="O105" i="30" s="1"/>
  <c r="O147" i="46"/>
  <c r="S165" i="48"/>
  <c r="S162" i="44"/>
  <c r="N96" i="46"/>
  <c r="N108" i="30" s="1"/>
  <c r="O145" i="46"/>
  <c r="P112" i="48"/>
  <c r="Q108" i="48"/>
  <c r="O106" i="44"/>
  <c r="O106" i="30" s="1"/>
  <c r="N163" i="44"/>
  <c r="N160" i="44" s="1"/>
  <c r="N170" i="30" s="1"/>
  <c r="S163" i="47"/>
  <c r="O164" i="47"/>
  <c r="P161" i="44"/>
  <c r="O165" i="47"/>
  <c r="O112" i="45"/>
  <c r="P112" i="45" s="1"/>
  <c r="O108" i="45"/>
  <c r="N106" i="45"/>
  <c r="N107" i="30" s="1"/>
  <c r="O64" i="46"/>
  <c r="O106" i="46"/>
  <c r="O117" i="30" s="1"/>
  <c r="P98" i="45"/>
  <c r="O97" i="45"/>
  <c r="O98" i="30" s="1"/>
  <c r="O117" i="45"/>
  <c r="O116" i="30" s="1"/>
  <c r="W79" i="45"/>
  <c r="W78" i="30" s="1"/>
  <c r="Q107" i="45"/>
  <c r="Q72" i="45"/>
  <c r="P70" i="45"/>
  <c r="W88" i="45"/>
  <c r="X88" i="45" s="1"/>
  <c r="V86" i="45"/>
  <c r="V87" i="30" s="1"/>
  <c r="P117" i="44"/>
  <c r="P115" i="30" s="1"/>
  <c r="P98" i="44"/>
  <c r="O97" i="44"/>
  <c r="O97" i="30" s="1"/>
  <c r="R72" i="44"/>
  <c r="P73" i="47"/>
  <c r="O71" i="47"/>
  <c r="O118" i="47"/>
  <c r="O114" i="30" s="1"/>
  <c r="R99" i="47"/>
  <c r="Q98" i="47"/>
  <c r="Q96" i="30" s="1"/>
  <c r="Q117" i="48"/>
  <c r="Q113" i="30" s="1"/>
  <c r="S97" i="48"/>
  <c r="S95" i="30" s="1"/>
  <c r="R72" i="48"/>
  <c r="Q70" i="48"/>
  <c r="P107" i="48"/>
  <c r="Y108" i="47" l="1"/>
  <c r="U162" i="47"/>
  <c r="V109" i="47"/>
  <c r="U107" i="47"/>
  <c r="U105" i="30" s="1"/>
  <c r="Z110" i="47"/>
  <c r="Y163" i="47"/>
  <c r="Z80" i="48"/>
  <c r="Y79" i="48"/>
  <c r="Y75" i="30" s="1"/>
  <c r="AB118" i="48"/>
  <c r="AA117" i="48"/>
  <c r="AA113" i="30" s="1"/>
  <c r="AB89" i="48"/>
  <c r="AA86" i="48"/>
  <c r="AA84" i="30" s="1"/>
  <c r="O124" i="45"/>
  <c r="O123" i="45" s="1"/>
  <c r="O125" i="30" s="1"/>
  <c r="P108" i="45"/>
  <c r="AB165" i="45"/>
  <c r="AA160" i="45"/>
  <c r="AA171" i="30" s="1"/>
  <c r="S107" i="46"/>
  <c r="R106" i="46"/>
  <c r="R117" i="30" s="1"/>
  <c r="W107" i="44"/>
  <c r="X118" i="44"/>
  <c r="W117" i="44"/>
  <c r="W115" i="30" s="1"/>
  <c r="U163" i="44"/>
  <c r="U160" i="44" s="1"/>
  <c r="U170" i="30" s="1"/>
  <c r="V111" i="44"/>
  <c r="Y165" i="44"/>
  <c r="Z119" i="44"/>
  <c r="AB89" i="44"/>
  <c r="S88" i="46"/>
  <c r="S99" i="30" s="1"/>
  <c r="T89" i="46"/>
  <c r="W79" i="46"/>
  <c r="V78" i="46"/>
  <c r="V88" i="30" s="1"/>
  <c r="V97" i="46"/>
  <c r="Q145" i="46"/>
  <c r="Q143" i="46" s="1"/>
  <c r="Q172" i="30" s="1"/>
  <c r="R99" i="46"/>
  <c r="Q96" i="46"/>
  <c r="Q108" i="30" s="1"/>
  <c r="R78" i="46"/>
  <c r="R88" i="30" s="1"/>
  <c r="S78" i="46"/>
  <c r="S88" i="30" s="1"/>
  <c r="R144" i="46"/>
  <c r="S98" i="46"/>
  <c r="T98" i="46" s="1"/>
  <c r="R96" i="46"/>
  <c r="R108" i="30" s="1"/>
  <c r="Q64" i="46"/>
  <c r="Q70" i="30" s="1"/>
  <c r="R66" i="46"/>
  <c r="AD87" i="45"/>
  <c r="Z80" i="45"/>
  <c r="Y79" i="45"/>
  <c r="Y78" i="30" s="1"/>
  <c r="Y88" i="45"/>
  <c r="X86" i="45"/>
  <c r="X87" i="30" s="1"/>
  <c r="Z81" i="47"/>
  <c r="Y80" i="47"/>
  <c r="Y76" i="30" s="1"/>
  <c r="U97" i="48"/>
  <c r="U95" i="30" s="1"/>
  <c r="V98" i="48"/>
  <c r="Q88" i="47"/>
  <c r="P87" i="47"/>
  <c r="P85" i="30" s="1"/>
  <c r="P73" i="44"/>
  <c r="O70" i="44"/>
  <c r="O68" i="30" s="1"/>
  <c r="R87" i="44"/>
  <c r="Q86" i="44"/>
  <c r="Q86" i="30" s="1"/>
  <c r="Q161" i="44"/>
  <c r="Q112" i="48"/>
  <c r="P164" i="48"/>
  <c r="Q164" i="44"/>
  <c r="O146" i="46"/>
  <c r="O143" i="46" s="1"/>
  <c r="O172" i="30" s="1"/>
  <c r="P165" i="47"/>
  <c r="Q112" i="47"/>
  <c r="R112" i="47" s="1"/>
  <c r="S112" i="47" s="1"/>
  <c r="P164" i="47"/>
  <c r="P106" i="30"/>
  <c r="O163" i="44"/>
  <c r="O160" i="44" s="1"/>
  <c r="O170" i="30" s="1"/>
  <c r="R108" i="48"/>
  <c r="Q109" i="48"/>
  <c r="O161" i="47"/>
  <c r="O169" i="30" s="1"/>
  <c r="P162" i="47"/>
  <c r="P107" i="47"/>
  <c r="P105" i="30" s="1"/>
  <c r="Q120" i="47"/>
  <c r="P166" i="47"/>
  <c r="P106" i="48"/>
  <c r="P104" i="30" s="1"/>
  <c r="O160" i="48"/>
  <c r="O168" i="30" s="1"/>
  <c r="N160" i="45"/>
  <c r="N171" i="30" s="1"/>
  <c r="Q111" i="45"/>
  <c r="Q109" i="45"/>
  <c r="P124" i="45"/>
  <c r="P123" i="45" s="1"/>
  <c r="P125" i="30" s="1"/>
  <c r="O106" i="45"/>
  <c r="O107" i="30" s="1"/>
  <c r="P117" i="45"/>
  <c r="P116" i="30" s="1"/>
  <c r="R107" i="45"/>
  <c r="W86" i="45"/>
  <c r="W87" i="30" s="1"/>
  <c r="Q70" i="45"/>
  <c r="R72" i="45"/>
  <c r="Q98" i="45"/>
  <c r="P97" i="45"/>
  <c r="P98" i="30" s="1"/>
  <c r="Q98" i="44"/>
  <c r="P97" i="44"/>
  <c r="P97" i="30" s="1"/>
  <c r="Q117" i="44"/>
  <c r="Q115" i="30" s="1"/>
  <c r="S72" i="44"/>
  <c r="T72" i="44" s="1"/>
  <c r="P118" i="47"/>
  <c r="P114" i="30" s="1"/>
  <c r="Q73" i="47"/>
  <c r="P71" i="47"/>
  <c r="S99" i="47"/>
  <c r="T99" i="47" s="1"/>
  <c r="R98" i="47"/>
  <c r="R96" i="30" s="1"/>
  <c r="Q107" i="48"/>
  <c r="R70" i="48"/>
  <c r="R66" i="30" s="1"/>
  <c r="S72" i="48"/>
  <c r="T72" i="48" s="1"/>
  <c r="R117" i="48"/>
  <c r="R113" i="30" s="1"/>
  <c r="Z108" i="47" l="1"/>
  <c r="AA110" i="47"/>
  <c r="Z163" i="47"/>
  <c r="W109" i="47"/>
  <c r="V162" i="47"/>
  <c r="V107" i="47"/>
  <c r="V105" i="30" s="1"/>
  <c r="U72" i="48"/>
  <c r="T70" i="48"/>
  <c r="T66" i="30" s="1"/>
  <c r="AC89" i="48"/>
  <c r="AB86" i="48"/>
  <c r="AB84" i="30" s="1"/>
  <c r="AC118" i="48"/>
  <c r="AB117" i="48"/>
  <c r="AB113" i="30" s="1"/>
  <c r="Z79" i="48"/>
  <c r="Z75" i="30" s="1"/>
  <c r="AA80" i="48"/>
  <c r="AC165" i="45"/>
  <c r="AB160" i="45"/>
  <c r="AB171" i="30" s="1"/>
  <c r="T107" i="46"/>
  <c r="S106" i="46"/>
  <c r="S117" i="30" s="1"/>
  <c r="Y118" i="44"/>
  <c r="X117" i="44"/>
  <c r="X115" i="30" s="1"/>
  <c r="X107" i="44"/>
  <c r="U72" i="44"/>
  <c r="W111" i="44"/>
  <c r="V163" i="44"/>
  <c r="V160" i="44" s="1"/>
  <c r="V170" i="30" s="1"/>
  <c r="V106" i="44"/>
  <c r="V106" i="30" s="1"/>
  <c r="AA119" i="44"/>
  <c r="Z165" i="44"/>
  <c r="AC89" i="44"/>
  <c r="W78" i="46"/>
  <c r="W88" i="30" s="1"/>
  <c r="X79" i="46"/>
  <c r="W97" i="46"/>
  <c r="X97" i="46" s="1"/>
  <c r="U89" i="46"/>
  <c r="T88" i="46"/>
  <c r="T99" i="30" s="1"/>
  <c r="T144" i="46"/>
  <c r="U98" i="46"/>
  <c r="S144" i="46"/>
  <c r="R145" i="46"/>
  <c r="S99" i="46"/>
  <c r="T99" i="46" s="1"/>
  <c r="S66" i="46"/>
  <c r="R64" i="46"/>
  <c r="R70" i="30" s="1"/>
  <c r="R143" i="46"/>
  <c r="R172" i="30" s="1"/>
  <c r="AE87" i="45"/>
  <c r="Z88" i="45"/>
  <c r="Y86" i="45"/>
  <c r="Y87" i="30" s="1"/>
  <c r="Z79" i="45"/>
  <c r="Z78" i="30" s="1"/>
  <c r="AA80" i="45"/>
  <c r="Z80" i="47"/>
  <c r="Z76" i="30" s="1"/>
  <c r="AA81" i="47"/>
  <c r="U99" i="47"/>
  <c r="T98" i="47"/>
  <c r="T96" i="30" s="1"/>
  <c r="W98" i="48"/>
  <c r="V97" i="48"/>
  <c r="V95" i="30" s="1"/>
  <c r="R88" i="47"/>
  <c r="Q87" i="47"/>
  <c r="Q85" i="30" s="1"/>
  <c r="S87" i="44"/>
  <c r="T87" i="44" s="1"/>
  <c r="R86" i="44"/>
  <c r="R86" i="30" s="1"/>
  <c r="Q73" i="44"/>
  <c r="P70" i="44"/>
  <c r="P68" i="30" s="1"/>
  <c r="O160" i="45"/>
  <c r="O171" i="30" s="1"/>
  <c r="R109" i="48"/>
  <c r="Q165" i="47"/>
  <c r="R120" i="47"/>
  <c r="S120" i="47" s="1"/>
  <c r="T120" i="47" s="1"/>
  <c r="Q166" i="47"/>
  <c r="R112" i="48"/>
  <c r="Q164" i="48"/>
  <c r="R161" i="44"/>
  <c r="Q106" i="44"/>
  <c r="Q106" i="30" s="1"/>
  <c r="P163" i="44"/>
  <c r="P160" i="44" s="1"/>
  <c r="P170" i="30" s="1"/>
  <c r="Q164" i="47"/>
  <c r="Q106" i="48"/>
  <c r="Q104" i="30" s="1"/>
  <c r="P160" i="48"/>
  <c r="P168" i="30" s="1"/>
  <c r="P161" i="47"/>
  <c r="P169" i="30" s="1"/>
  <c r="R164" i="44"/>
  <c r="Q162" i="47"/>
  <c r="Q107" i="47"/>
  <c r="Q105" i="30" s="1"/>
  <c r="S108" i="48"/>
  <c r="T108" i="48" s="1"/>
  <c r="U108" i="48" s="1"/>
  <c r="V108" i="48" s="1"/>
  <c r="W108" i="48" s="1"/>
  <c r="X108" i="48" s="1"/>
  <c r="Y108" i="48" s="1"/>
  <c r="Z108" i="48" s="1"/>
  <c r="AA108" i="48" s="1"/>
  <c r="AB108" i="48" s="1"/>
  <c r="AC108" i="48" s="1"/>
  <c r="AD108" i="48" s="1"/>
  <c r="AE108" i="48" s="1"/>
  <c r="Q112" i="45"/>
  <c r="R111" i="45"/>
  <c r="R109" i="45"/>
  <c r="Q108" i="45"/>
  <c r="Q124" i="45" s="1"/>
  <c r="Q123" i="45" s="1"/>
  <c r="Q125" i="30" s="1"/>
  <c r="P106" i="45"/>
  <c r="P107" i="30" s="1"/>
  <c r="R98" i="45"/>
  <c r="Q97" i="45"/>
  <c r="Q98" i="30" s="1"/>
  <c r="S72" i="45"/>
  <c r="R70" i="45"/>
  <c r="S107" i="45"/>
  <c r="Q117" i="45"/>
  <c r="Q116" i="30" s="1"/>
  <c r="R98" i="44"/>
  <c r="Q97" i="44"/>
  <c r="Q97" i="30" s="1"/>
  <c r="R117" i="44"/>
  <c r="R115" i="30" s="1"/>
  <c r="S98" i="47"/>
  <c r="S96" i="30" s="1"/>
  <c r="R73" i="47"/>
  <c r="Q71" i="47"/>
  <c r="Q118" i="47"/>
  <c r="Q114" i="30" s="1"/>
  <c r="R107" i="48"/>
  <c r="S70" i="48"/>
  <c r="S66" i="30" s="1"/>
  <c r="S117" i="48"/>
  <c r="S113" i="30" s="1"/>
  <c r="W162" i="47" l="1"/>
  <c r="X109" i="47"/>
  <c r="W107" i="47"/>
  <c r="W105" i="30" s="1"/>
  <c r="AA163" i="47"/>
  <c r="AB110" i="47"/>
  <c r="AA108" i="47"/>
  <c r="AA79" i="48"/>
  <c r="AA75" i="30" s="1"/>
  <c r="AB80" i="48"/>
  <c r="AD118" i="48"/>
  <c r="AC117" i="48"/>
  <c r="AC113" i="30" s="1"/>
  <c r="AD89" i="48"/>
  <c r="AC86" i="48"/>
  <c r="AC84" i="30" s="1"/>
  <c r="V72" i="48"/>
  <c r="U70" i="48"/>
  <c r="U66" i="30" s="1"/>
  <c r="AD165" i="45"/>
  <c r="AC160" i="45"/>
  <c r="AC171" i="30" s="1"/>
  <c r="U107" i="46"/>
  <c r="T106" i="46"/>
  <c r="T117" i="30" s="1"/>
  <c r="U87" i="44"/>
  <c r="T86" i="44"/>
  <c r="T86" i="30" s="1"/>
  <c r="W163" i="44"/>
  <c r="W160" i="44" s="1"/>
  <c r="W170" i="30" s="1"/>
  <c r="X111" i="44"/>
  <c r="V72" i="44"/>
  <c r="Y107" i="44"/>
  <c r="X106" i="44"/>
  <c r="X106" i="30" s="1"/>
  <c r="Z118" i="44"/>
  <c r="Y117" i="44"/>
  <c r="Y115" i="30" s="1"/>
  <c r="W106" i="44"/>
  <c r="W106" i="30" s="1"/>
  <c r="AA165" i="44"/>
  <c r="AB119" i="44"/>
  <c r="AD89" i="44"/>
  <c r="X78" i="46"/>
  <c r="X88" i="30" s="1"/>
  <c r="Y79" i="46"/>
  <c r="Y97" i="46"/>
  <c r="S145" i="46"/>
  <c r="S143" i="46" s="1"/>
  <c r="S172" i="30" s="1"/>
  <c r="U144" i="46"/>
  <c r="V98" i="46"/>
  <c r="S64" i="46"/>
  <c r="S70" i="30" s="1"/>
  <c r="T66" i="46"/>
  <c r="U88" i="46"/>
  <c r="U99" i="30" s="1"/>
  <c r="V89" i="46"/>
  <c r="S96" i="46"/>
  <c r="S108" i="30" s="1"/>
  <c r="AA79" i="45"/>
  <c r="AA78" i="30" s="1"/>
  <c r="AB80" i="45"/>
  <c r="AA88" i="45"/>
  <c r="Z86" i="45"/>
  <c r="Z87" i="30" s="1"/>
  <c r="AA80" i="47"/>
  <c r="AA76" i="30" s="1"/>
  <c r="AB81" i="47"/>
  <c r="T166" i="47"/>
  <c r="T161" i="47" s="1"/>
  <c r="T169" i="30" s="1"/>
  <c r="U120" i="47"/>
  <c r="T118" i="47"/>
  <c r="T114" i="30" s="1"/>
  <c r="V99" i="47"/>
  <c r="U98" i="47"/>
  <c r="U96" i="30" s="1"/>
  <c r="W97" i="48"/>
  <c r="W95" i="30" s="1"/>
  <c r="X98" i="48"/>
  <c r="S88" i="47"/>
  <c r="T88" i="47" s="1"/>
  <c r="R87" i="47"/>
  <c r="R85" i="30" s="1"/>
  <c r="R73" i="44"/>
  <c r="Q70" i="44"/>
  <c r="Q68" i="30" s="1"/>
  <c r="S86" i="44"/>
  <c r="S86" i="30" s="1"/>
  <c r="Q161" i="47"/>
  <c r="Q169" i="30" s="1"/>
  <c r="R164" i="47"/>
  <c r="S161" i="44"/>
  <c r="S112" i="48"/>
  <c r="T112" i="48" s="1"/>
  <c r="R164" i="48"/>
  <c r="R162" i="47"/>
  <c r="R107" i="47"/>
  <c r="R105" i="30" s="1"/>
  <c r="R106" i="48"/>
  <c r="R104" i="30" s="1"/>
  <c r="Q160" i="48"/>
  <c r="Q168" i="30" s="1"/>
  <c r="R106" i="44"/>
  <c r="R106" i="30" s="1"/>
  <c r="Q163" i="44"/>
  <c r="Q160" i="44" s="1"/>
  <c r="Q170" i="30" s="1"/>
  <c r="R165" i="47"/>
  <c r="S109" i="48"/>
  <c r="S164" i="44"/>
  <c r="R166" i="47"/>
  <c r="P160" i="45"/>
  <c r="P171" i="30" s="1"/>
  <c r="R112" i="45"/>
  <c r="S111" i="45"/>
  <c r="S109" i="45"/>
  <c r="R108" i="45"/>
  <c r="R124" i="45" s="1"/>
  <c r="Q106" i="45"/>
  <c r="Q107" i="30" s="1"/>
  <c r="T107" i="45"/>
  <c r="R117" i="45"/>
  <c r="R116" i="30" s="1"/>
  <c r="T72" i="45"/>
  <c r="S70" i="45"/>
  <c r="S98" i="45"/>
  <c r="R97" i="45"/>
  <c r="R98" i="30" s="1"/>
  <c r="S117" i="44"/>
  <c r="S115" i="30" s="1"/>
  <c r="S98" i="44"/>
  <c r="T98" i="44" s="1"/>
  <c r="R97" i="44"/>
  <c r="R97" i="30" s="1"/>
  <c r="R118" i="47"/>
  <c r="R114" i="30" s="1"/>
  <c r="S73" i="47"/>
  <c r="T73" i="47" s="1"/>
  <c r="R71" i="47"/>
  <c r="S107" i="48"/>
  <c r="T107" i="48" s="1"/>
  <c r="U107" i="48" s="1"/>
  <c r="V107" i="48" s="1"/>
  <c r="W107" i="48" s="1"/>
  <c r="X107" i="48" s="1"/>
  <c r="Y107" i="48" s="1"/>
  <c r="Z107" i="48" s="1"/>
  <c r="AA107" i="48" s="1"/>
  <c r="AB107" i="48" s="1"/>
  <c r="AC107" i="48" s="1"/>
  <c r="AD107" i="48" s="1"/>
  <c r="AE107" i="48" s="1"/>
  <c r="AB108" i="47" l="1"/>
  <c r="X162" i="47"/>
  <c r="Y109" i="47"/>
  <c r="X107" i="47"/>
  <c r="X105" i="30" s="1"/>
  <c r="AB163" i="47"/>
  <c r="AC110" i="47"/>
  <c r="AC80" i="48"/>
  <c r="AB79" i="48"/>
  <c r="AB75" i="30" s="1"/>
  <c r="W72" i="48"/>
  <c r="V70" i="48"/>
  <c r="V66" i="30" s="1"/>
  <c r="AE89" i="48"/>
  <c r="AE86" i="48" s="1"/>
  <c r="AE84" i="30" s="1"/>
  <c r="AD86" i="48"/>
  <c r="AD84" i="30" s="1"/>
  <c r="AE118" i="48"/>
  <c r="AE117" i="48" s="1"/>
  <c r="AE113" i="30" s="1"/>
  <c r="AD117" i="48"/>
  <c r="AD113" i="30" s="1"/>
  <c r="AE165" i="45"/>
  <c r="AE160" i="45" s="1"/>
  <c r="AE171" i="30" s="1"/>
  <c r="AD160" i="45"/>
  <c r="AD171" i="30" s="1"/>
  <c r="V107" i="46"/>
  <c r="U106" i="46"/>
  <c r="U117" i="30" s="1"/>
  <c r="U98" i="44"/>
  <c r="T97" i="44"/>
  <c r="T97" i="30" s="1"/>
  <c r="W72" i="44"/>
  <c r="Y111" i="44"/>
  <c r="X163" i="44"/>
  <c r="X160" i="44" s="1"/>
  <c r="X170" i="30" s="1"/>
  <c r="AA118" i="44"/>
  <c r="Z117" i="44"/>
  <c r="Z115" i="30" s="1"/>
  <c r="Z107" i="44"/>
  <c r="Y106" i="44"/>
  <c r="Y106" i="30" s="1"/>
  <c r="V87" i="44"/>
  <c r="U86" i="44"/>
  <c r="U86" i="30" s="1"/>
  <c r="AB165" i="44"/>
  <c r="AC119" i="44"/>
  <c r="AE89" i="44"/>
  <c r="T164" i="48"/>
  <c r="T160" i="48" s="1"/>
  <c r="T168" i="30" s="1"/>
  <c r="U112" i="48"/>
  <c r="T106" i="48"/>
  <c r="T104" i="30" s="1"/>
  <c r="Z97" i="46"/>
  <c r="Z79" i="46"/>
  <c r="Y78" i="46"/>
  <c r="Y88" i="30" s="1"/>
  <c r="U66" i="46"/>
  <c r="T64" i="46"/>
  <c r="T70" i="30" s="1"/>
  <c r="T145" i="46"/>
  <c r="T143" i="46" s="1"/>
  <c r="T172" i="30" s="1"/>
  <c r="U99" i="46"/>
  <c r="T96" i="46"/>
  <c r="T108" i="30" s="1"/>
  <c r="W89" i="46"/>
  <c r="V88" i="46"/>
  <c r="V99" i="30" s="1"/>
  <c r="V144" i="46"/>
  <c r="W98" i="46"/>
  <c r="X98" i="46" s="1"/>
  <c r="AA86" i="45"/>
  <c r="AA87" i="30" s="1"/>
  <c r="AB88" i="45"/>
  <c r="AC80" i="45"/>
  <c r="AB79" i="45"/>
  <c r="AB78" i="30" s="1"/>
  <c r="AB80" i="47"/>
  <c r="AB76" i="30" s="1"/>
  <c r="AC81" i="47"/>
  <c r="U88" i="47"/>
  <c r="T87" i="47"/>
  <c r="T85" i="30" s="1"/>
  <c r="W99" i="47"/>
  <c r="V98" i="47"/>
  <c r="V96" i="30" s="1"/>
  <c r="U166" i="47"/>
  <c r="U161" i="47" s="1"/>
  <c r="U169" i="30" s="1"/>
  <c r="V120" i="47"/>
  <c r="U118" i="47"/>
  <c r="U114" i="30" s="1"/>
  <c r="T71" i="47"/>
  <c r="T67" i="30" s="1"/>
  <c r="U73" i="47"/>
  <c r="Y98" i="48"/>
  <c r="X97" i="48"/>
  <c r="X95" i="30" s="1"/>
  <c r="S87" i="47"/>
  <c r="S85" i="30" s="1"/>
  <c r="R123" i="45"/>
  <c r="R125" i="30" s="1"/>
  <c r="S124" i="45"/>
  <c r="T124" i="45" s="1"/>
  <c r="U124" i="45" s="1"/>
  <c r="V124" i="45" s="1"/>
  <c r="W124" i="45" s="1"/>
  <c r="X124" i="45" s="1"/>
  <c r="S73" i="44"/>
  <c r="T73" i="44" s="1"/>
  <c r="R70" i="44"/>
  <c r="R68" i="30" s="1"/>
  <c r="S164" i="48"/>
  <c r="S166" i="47"/>
  <c r="S165" i="47"/>
  <c r="S106" i="48"/>
  <c r="S104" i="30" s="1"/>
  <c r="R160" i="48"/>
  <c r="R168" i="30" s="1"/>
  <c r="R161" i="47"/>
  <c r="R169" i="30" s="1"/>
  <c r="Q160" i="45"/>
  <c r="Q171" i="30" s="1"/>
  <c r="S106" i="44"/>
  <c r="S106" i="30" s="1"/>
  <c r="R163" i="44"/>
  <c r="R160" i="44" s="1"/>
  <c r="R170" i="30" s="1"/>
  <c r="S162" i="47"/>
  <c r="S107" i="47"/>
  <c r="S105" i="30" s="1"/>
  <c r="S164" i="47"/>
  <c r="S112" i="45"/>
  <c r="T111" i="45"/>
  <c r="T109" i="45"/>
  <c r="S108" i="45"/>
  <c r="S123" i="45" s="1"/>
  <c r="S125" i="30" s="1"/>
  <c r="R106" i="45"/>
  <c r="R107" i="30" s="1"/>
  <c r="T98" i="45"/>
  <c r="S97" i="45"/>
  <c r="S98" i="30" s="1"/>
  <c r="S117" i="45"/>
  <c r="S116" i="30" s="1"/>
  <c r="U72" i="45"/>
  <c r="T70" i="45"/>
  <c r="T69" i="30" s="1"/>
  <c r="U107" i="45"/>
  <c r="S97" i="44"/>
  <c r="S97" i="30" s="1"/>
  <c r="S71" i="47"/>
  <c r="S118" i="47"/>
  <c r="S114" i="30" s="1"/>
  <c r="Y162" i="47" l="1"/>
  <c r="Z109" i="47"/>
  <c r="Y107" i="47"/>
  <c r="Y105" i="30" s="1"/>
  <c r="AC163" i="47"/>
  <c r="AD110" i="47"/>
  <c r="AC108" i="47"/>
  <c r="W70" i="48"/>
  <c r="W66" i="30" s="1"/>
  <c r="X72" i="48"/>
  <c r="AD80" i="48"/>
  <c r="AC79" i="48"/>
  <c r="AC75" i="30" s="1"/>
  <c r="W107" i="46"/>
  <c r="V106" i="46"/>
  <c r="V117" i="30" s="1"/>
  <c r="U73" i="44"/>
  <c r="T70" i="44"/>
  <c r="T68" i="30" s="1"/>
  <c r="W87" i="44"/>
  <c r="V86" i="44"/>
  <c r="V86" i="30" s="1"/>
  <c r="AA107" i="44"/>
  <c r="AB118" i="44"/>
  <c r="AA117" i="44"/>
  <c r="AA115" i="30" s="1"/>
  <c r="Y163" i="44"/>
  <c r="Y160" i="44" s="1"/>
  <c r="Y170" i="30" s="1"/>
  <c r="Z111" i="44"/>
  <c r="X72" i="44"/>
  <c r="V98" i="44"/>
  <c r="U97" i="44"/>
  <c r="U97" i="30" s="1"/>
  <c r="AD119" i="44"/>
  <c r="AC165" i="44"/>
  <c r="U164" i="48"/>
  <c r="U160" i="48" s="1"/>
  <c r="U168" i="30" s="1"/>
  <c r="U106" i="48"/>
  <c r="U104" i="30" s="1"/>
  <c r="V112" i="48"/>
  <c r="W88" i="46"/>
  <c r="W99" i="30" s="1"/>
  <c r="X89" i="46"/>
  <c r="X144" i="46"/>
  <c r="Y98" i="46"/>
  <c r="Z78" i="46"/>
  <c r="Z88" i="30" s="1"/>
  <c r="AA79" i="46"/>
  <c r="AA97" i="46"/>
  <c r="AB97" i="46" s="1"/>
  <c r="W144" i="46"/>
  <c r="U145" i="46"/>
  <c r="U143" i="46" s="1"/>
  <c r="U172" i="30" s="1"/>
  <c r="V99" i="46"/>
  <c r="U96" i="46"/>
  <c r="U108" i="30" s="1"/>
  <c r="U64" i="46"/>
  <c r="U70" i="30" s="1"/>
  <c r="V66" i="46"/>
  <c r="AC88" i="45"/>
  <c r="AB86" i="45"/>
  <c r="AB87" i="30" s="1"/>
  <c r="AC79" i="45"/>
  <c r="AC78" i="30" s="1"/>
  <c r="AD80" i="45"/>
  <c r="Y124" i="45"/>
  <c r="X123" i="45"/>
  <c r="X125" i="30" s="1"/>
  <c r="AD81" i="47"/>
  <c r="AC80" i="47"/>
  <c r="AC76" i="30" s="1"/>
  <c r="W98" i="47"/>
  <c r="W96" i="30" s="1"/>
  <c r="X99" i="47"/>
  <c r="V166" i="47"/>
  <c r="V161" i="47" s="1"/>
  <c r="V169" i="30" s="1"/>
  <c r="W120" i="47"/>
  <c r="X120" i="47" s="1"/>
  <c r="V118" i="47"/>
  <c r="V114" i="30" s="1"/>
  <c r="V73" i="47"/>
  <c r="U71" i="47"/>
  <c r="U67" i="30" s="1"/>
  <c r="U87" i="47"/>
  <c r="U85" i="30" s="1"/>
  <c r="V88" i="47"/>
  <c r="Y97" i="48"/>
  <c r="Y95" i="30" s="1"/>
  <c r="Z98" i="48"/>
  <c r="S70" i="44"/>
  <c r="S68" i="30" s="1"/>
  <c r="S163" i="44"/>
  <c r="S160" i="44" s="1"/>
  <c r="S170" i="30" s="1"/>
  <c r="S161" i="47"/>
  <c r="S169" i="30" s="1"/>
  <c r="S160" i="48"/>
  <c r="S168" i="30" s="1"/>
  <c r="R160" i="45"/>
  <c r="R171" i="30" s="1"/>
  <c r="T112" i="45"/>
  <c r="U111" i="45"/>
  <c r="U109" i="45"/>
  <c r="T108" i="45"/>
  <c r="T123" i="45" s="1"/>
  <c r="T125" i="30" s="1"/>
  <c r="S106" i="45"/>
  <c r="S107" i="30" s="1"/>
  <c r="V72" i="45"/>
  <c r="U70" i="45"/>
  <c r="U69" i="30" s="1"/>
  <c r="U98" i="45"/>
  <c r="T97" i="45"/>
  <c r="T98" i="30" s="1"/>
  <c r="V107" i="45"/>
  <c r="T117" i="45"/>
  <c r="T116" i="30" s="1"/>
  <c r="AD108" i="47" l="1"/>
  <c r="AA109" i="47"/>
  <c r="Z162" i="47"/>
  <c r="Z107" i="47"/>
  <c r="Z105" i="30" s="1"/>
  <c r="AE110" i="47"/>
  <c r="AE163" i="47" s="1"/>
  <c r="AD163" i="47"/>
  <c r="Y72" i="48"/>
  <c r="X70" i="48"/>
  <c r="X66" i="30" s="1"/>
  <c r="AE80" i="48"/>
  <c r="AE79" i="48" s="1"/>
  <c r="AE75" i="30" s="1"/>
  <c r="AD79" i="48"/>
  <c r="AD75" i="30" s="1"/>
  <c r="X107" i="46"/>
  <c r="W106" i="46"/>
  <c r="W117" i="30" s="1"/>
  <c r="Y72" i="44"/>
  <c r="Z163" i="44"/>
  <c r="Z160" i="44" s="1"/>
  <c r="Z170" i="30" s="1"/>
  <c r="AA111" i="44"/>
  <c r="Z106" i="44"/>
  <c r="Z106" i="30" s="1"/>
  <c r="V97" i="44"/>
  <c r="V97" i="30" s="1"/>
  <c r="W98" i="44"/>
  <c r="AC118" i="44"/>
  <c r="AB117" i="44"/>
  <c r="AB115" i="30" s="1"/>
  <c r="AB107" i="44"/>
  <c r="AA106" i="44"/>
  <c r="AA106" i="30" s="1"/>
  <c r="X87" i="44"/>
  <c r="W86" i="44"/>
  <c r="W86" i="30" s="1"/>
  <c r="V73" i="44"/>
  <c r="U70" i="44"/>
  <c r="U68" i="30" s="1"/>
  <c r="AE119" i="44"/>
  <c r="AD165" i="44"/>
  <c r="V164" i="48"/>
  <c r="V160" i="48" s="1"/>
  <c r="V168" i="30" s="1"/>
  <c r="V106" i="48"/>
  <c r="V104" i="30" s="1"/>
  <c r="W112" i="48"/>
  <c r="AA78" i="46"/>
  <c r="AA88" i="30" s="1"/>
  <c r="AB79" i="46"/>
  <c r="AC97" i="46"/>
  <c r="Z98" i="46"/>
  <c r="Y144" i="46"/>
  <c r="X88" i="46"/>
  <c r="X99" i="30" s="1"/>
  <c r="Y89" i="46"/>
  <c r="W66" i="46"/>
  <c r="V64" i="46"/>
  <c r="V70" i="30" s="1"/>
  <c r="V145" i="46"/>
  <c r="V143" i="46" s="1"/>
  <c r="V172" i="30" s="1"/>
  <c r="W99" i="46"/>
  <c r="X99" i="46" s="1"/>
  <c r="V96" i="46"/>
  <c r="V108" i="30" s="1"/>
  <c r="AE80" i="45"/>
  <c r="AE79" i="45" s="1"/>
  <c r="AE78" i="30" s="1"/>
  <c r="AD79" i="45"/>
  <c r="AD78" i="30" s="1"/>
  <c r="AD88" i="45"/>
  <c r="AC86" i="45"/>
  <c r="AC87" i="30" s="1"/>
  <c r="Y123" i="45"/>
  <c r="Y125" i="30" s="1"/>
  <c r="Z124" i="45"/>
  <c r="AD80" i="47"/>
  <c r="AD76" i="30" s="1"/>
  <c r="AE81" i="47"/>
  <c r="AE80" i="47" s="1"/>
  <c r="AE76" i="30" s="1"/>
  <c r="X166" i="47"/>
  <c r="X161" i="47" s="1"/>
  <c r="X169" i="30" s="1"/>
  <c r="Y120" i="47"/>
  <c r="X118" i="47"/>
  <c r="X114" i="30" s="1"/>
  <c r="X98" i="47"/>
  <c r="X96" i="30" s="1"/>
  <c r="Y99" i="47"/>
  <c r="V71" i="47"/>
  <c r="V67" i="30" s="1"/>
  <c r="W73" i="47"/>
  <c r="W166" i="47"/>
  <c r="W161" i="47" s="1"/>
  <c r="W169" i="30" s="1"/>
  <c r="W118" i="47"/>
  <c r="W114" i="30" s="1"/>
  <c r="W88" i="47"/>
  <c r="V87" i="47"/>
  <c r="V85" i="30" s="1"/>
  <c r="AA98" i="48"/>
  <c r="Z97" i="48"/>
  <c r="Z95" i="30" s="1"/>
  <c r="U112" i="45"/>
  <c r="S160" i="45"/>
  <c r="S171" i="30" s="1"/>
  <c r="V111" i="45"/>
  <c r="V109" i="45"/>
  <c r="U108" i="45"/>
  <c r="U123" i="45" s="1"/>
  <c r="U125" i="30" s="1"/>
  <c r="T106" i="45"/>
  <c r="T107" i="30" s="1"/>
  <c r="U117" i="45"/>
  <c r="U116" i="30" s="1"/>
  <c r="W107" i="45"/>
  <c r="X107" i="45" s="1"/>
  <c r="V98" i="45"/>
  <c r="U97" i="45"/>
  <c r="U98" i="30" s="1"/>
  <c r="W72" i="45"/>
  <c r="X72" i="45" s="1"/>
  <c r="V70" i="45"/>
  <c r="V69" i="30" s="1"/>
  <c r="AA162" i="47" l="1"/>
  <c r="AB109" i="47"/>
  <c r="AA107" i="47"/>
  <c r="AA105" i="30" s="1"/>
  <c r="AE108" i="47"/>
  <c r="Z72" i="48"/>
  <c r="Y70" i="48"/>
  <c r="Y66" i="30" s="1"/>
  <c r="Y107" i="46"/>
  <c r="X106" i="46"/>
  <c r="X117" i="30" s="1"/>
  <c r="W97" i="44"/>
  <c r="W97" i="30" s="1"/>
  <c r="X98" i="44"/>
  <c r="W73" i="44"/>
  <c r="V70" i="44"/>
  <c r="V68" i="30" s="1"/>
  <c r="Y87" i="44"/>
  <c r="X86" i="44"/>
  <c r="X86" i="30" s="1"/>
  <c r="AC107" i="44"/>
  <c r="AD118" i="44"/>
  <c r="AC117" i="44"/>
  <c r="AC115" i="30" s="1"/>
  <c r="AA163" i="44"/>
  <c r="AA160" i="44" s="1"/>
  <c r="AA170" i="30" s="1"/>
  <c r="AB111" i="44"/>
  <c r="Z72" i="44"/>
  <c r="AE165" i="44"/>
  <c r="X112" i="48"/>
  <c r="W106" i="48"/>
  <c r="W104" i="30" s="1"/>
  <c r="W164" i="48"/>
  <c r="W160" i="48" s="1"/>
  <c r="W168" i="30" s="1"/>
  <c r="AB78" i="46"/>
  <c r="AB88" i="30" s="1"/>
  <c r="AC79" i="46"/>
  <c r="AD97" i="46"/>
  <c r="W64" i="46"/>
  <c r="W70" i="30" s="1"/>
  <c r="X66" i="46"/>
  <c r="X145" i="46"/>
  <c r="X143" i="46" s="1"/>
  <c r="X172" i="30" s="1"/>
  <c r="Y99" i="46"/>
  <c r="X96" i="46"/>
  <c r="X108" i="30" s="1"/>
  <c r="Z89" i="46"/>
  <c r="Y88" i="46"/>
  <c r="Y99" i="30" s="1"/>
  <c r="Z144" i="46"/>
  <c r="AA98" i="46"/>
  <c r="AB98" i="46" s="1"/>
  <c r="W145" i="46"/>
  <c r="W143" i="46" s="1"/>
  <c r="W172" i="30" s="1"/>
  <c r="W96" i="46"/>
  <c r="W108" i="30" s="1"/>
  <c r="AE88" i="45"/>
  <c r="AE86" i="45" s="1"/>
  <c r="AE87" i="30" s="1"/>
  <c r="AD86" i="45"/>
  <c r="AD87" i="30" s="1"/>
  <c r="X70" i="45"/>
  <c r="X69" i="30" s="1"/>
  <c r="Y72" i="45"/>
  <c r="Y107" i="45"/>
  <c r="AA124" i="45"/>
  <c r="Z123" i="45"/>
  <c r="Z125" i="30" s="1"/>
  <c r="W87" i="47"/>
  <c r="W85" i="30" s="1"/>
  <c r="X88" i="47"/>
  <c r="Y166" i="47"/>
  <c r="Y161" i="47" s="1"/>
  <c r="Y169" i="30" s="1"/>
  <c r="Z120" i="47"/>
  <c r="Y118" i="47"/>
  <c r="Y114" i="30" s="1"/>
  <c r="W71" i="47"/>
  <c r="W67" i="30" s="1"/>
  <c r="X73" i="47"/>
  <c r="Z99" i="47"/>
  <c r="Y98" i="47"/>
  <c r="Y96" i="30" s="1"/>
  <c r="AA97" i="48"/>
  <c r="AA95" i="30" s="1"/>
  <c r="AB98" i="48"/>
  <c r="T160" i="45"/>
  <c r="T171" i="30" s="1"/>
  <c r="V112" i="45"/>
  <c r="W111" i="45"/>
  <c r="X111" i="45" s="1"/>
  <c r="Y111" i="45" s="1"/>
  <c r="Z111" i="45" s="1"/>
  <c r="AA111" i="45" s="1"/>
  <c r="AB111" i="45" s="1"/>
  <c r="AC111" i="45" s="1"/>
  <c r="AD111" i="45" s="1"/>
  <c r="AE111" i="45" s="1"/>
  <c r="W109" i="45"/>
  <c r="X109" i="45" s="1"/>
  <c r="Y109" i="45" s="1"/>
  <c r="Z109" i="45" s="1"/>
  <c r="AA109" i="45" s="1"/>
  <c r="AB109" i="45" s="1"/>
  <c r="AC109" i="45" s="1"/>
  <c r="AD109" i="45" s="1"/>
  <c r="AE109" i="45" s="1"/>
  <c r="V108" i="45"/>
  <c r="V123" i="45" s="1"/>
  <c r="V125" i="30" s="1"/>
  <c r="U106" i="45"/>
  <c r="U107" i="30" s="1"/>
  <c r="W98" i="45"/>
  <c r="X98" i="45" s="1"/>
  <c r="V97" i="45"/>
  <c r="V98" i="30" s="1"/>
  <c r="W70" i="45"/>
  <c r="W69" i="30" s="1"/>
  <c r="V117" i="45"/>
  <c r="V116" i="30" s="1"/>
  <c r="AB162" i="47" l="1"/>
  <c r="AC109" i="47"/>
  <c r="AB107" i="47"/>
  <c r="AB105" i="30" s="1"/>
  <c r="AA72" i="48"/>
  <c r="Z70" i="48"/>
  <c r="Z66" i="30" s="1"/>
  <c r="Z107" i="46"/>
  <c r="Y106" i="46"/>
  <c r="Y117" i="30" s="1"/>
  <c r="AA72" i="44"/>
  <c r="AE118" i="44"/>
  <c r="AE117" i="44" s="1"/>
  <c r="AE115" i="30" s="1"/>
  <c r="AD117" i="44"/>
  <c r="AD115" i="30" s="1"/>
  <c r="AD107" i="44"/>
  <c r="Z87" i="44"/>
  <c r="Y86" i="44"/>
  <c r="Y86" i="30" s="1"/>
  <c r="X73" i="44"/>
  <c r="W70" i="44"/>
  <c r="W68" i="30" s="1"/>
  <c r="X97" i="44"/>
  <c r="X97" i="30" s="1"/>
  <c r="Y98" i="44"/>
  <c r="AB163" i="44"/>
  <c r="AB160" i="44" s="1"/>
  <c r="AB170" i="30" s="1"/>
  <c r="AC111" i="44"/>
  <c r="AB106" i="44"/>
  <c r="AB106" i="30" s="1"/>
  <c r="X164" i="48"/>
  <c r="X160" i="48" s="1"/>
  <c r="X168" i="30" s="1"/>
  <c r="X106" i="48"/>
  <c r="X104" i="30" s="1"/>
  <c r="Y112" i="48"/>
  <c r="AD79" i="46"/>
  <c r="AC78" i="46"/>
  <c r="AC88" i="30" s="1"/>
  <c r="AC98" i="46"/>
  <c r="AB144" i="46"/>
  <c r="AE97" i="46"/>
  <c r="AA144" i="46"/>
  <c r="X64" i="46"/>
  <c r="X70" i="30" s="1"/>
  <c r="Y66" i="46"/>
  <c r="Z88" i="46"/>
  <c r="Z99" i="30" s="1"/>
  <c r="AA89" i="46"/>
  <c r="Z99" i="46"/>
  <c r="Y145" i="46"/>
  <c r="Y143" i="46" s="1"/>
  <c r="Y172" i="30" s="1"/>
  <c r="Y96" i="46"/>
  <c r="Y108" i="30" s="1"/>
  <c r="AA123" i="45"/>
  <c r="AA125" i="30" s="1"/>
  <c r="AB124" i="45"/>
  <c r="Y98" i="45"/>
  <c r="X97" i="45"/>
  <c r="X98" i="30" s="1"/>
  <c r="Z107" i="45"/>
  <c r="Z72" i="45"/>
  <c r="Y70" i="45"/>
  <c r="Y69" i="30" s="1"/>
  <c r="Z98" i="47"/>
  <c r="Z96" i="30" s="1"/>
  <c r="AA99" i="47"/>
  <c r="Z166" i="47"/>
  <c r="Z161" i="47" s="1"/>
  <c r="Z169" i="30" s="1"/>
  <c r="AA120" i="47"/>
  <c r="AB120" i="47" s="1"/>
  <c r="Z118" i="47"/>
  <c r="Z114" i="30" s="1"/>
  <c r="X87" i="47"/>
  <c r="X85" i="30" s="1"/>
  <c r="Y88" i="47"/>
  <c r="Y73" i="47"/>
  <c r="X71" i="47"/>
  <c r="X67" i="30" s="1"/>
  <c r="AB97" i="48"/>
  <c r="AB95" i="30" s="1"/>
  <c r="AC98" i="48"/>
  <c r="W112" i="45"/>
  <c r="X112" i="45" s="1"/>
  <c r="Y112" i="45" s="1"/>
  <c r="Z112" i="45" s="1"/>
  <c r="AA112" i="45" s="1"/>
  <c r="AB112" i="45" s="1"/>
  <c r="AC112" i="45" s="1"/>
  <c r="AD112" i="45" s="1"/>
  <c r="AE112" i="45" s="1"/>
  <c r="U160" i="45"/>
  <c r="U171" i="30" s="1"/>
  <c r="W108" i="45"/>
  <c r="V106" i="45"/>
  <c r="V107" i="30" s="1"/>
  <c r="W117" i="45"/>
  <c r="W116" i="30" s="1"/>
  <c r="W97" i="45"/>
  <c r="W98" i="30" s="1"/>
  <c r="AD109" i="47" l="1"/>
  <c r="AC162" i="47"/>
  <c r="AC107" i="47"/>
  <c r="AC105" i="30" s="1"/>
  <c r="AA70" i="48"/>
  <c r="AA66" i="30" s="1"/>
  <c r="AB72" i="48"/>
  <c r="AA107" i="46"/>
  <c r="Z106" i="46"/>
  <c r="Z117" i="30" s="1"/>
  <c r="Y73" i="44"/>
  <c r="X70" i="44"/>
  <c r="X68" i="30" s="1"/>
  <c r="AA87" i="44"/>
  <c r="Z86" i="44"/>
  <c r="Z86" i="30" s="1"/>
  <c r="AE107" i="44"/>
  <c r="AD106" i="44"/>
  <c r="AD106" i="30" s="1"/>
  <c r="AD111" i="44"/>
  <c r="AC163" i="44"/>
  <c r="AC160" i="44" s="1"/>
  <c r="AC170" i="30" s="1"/>
  <c r="Z98" i="44"/>
  <c r="Y97" i="44"/>
  <c r="Y97" i="30" s="1"/>
  <c r="AC106" i="44"/>
  <c r="AC106" i="30" s="1"/>
  <c r="AB72" i="44"/>
  <c r="Z112" i="48"/>
  <c r="Y106" i="48"/>
  <c r="Y104" i="30" s="1"/>
  <c r="Y164" i="48"/>
  <c r="Y160" i="48" s="1"/>
  <c r="Y168" i="30" s="1"/>
  <c r="AA88" i="46"/>
  <c r="AA99" i="30" s="1"/>
  <c r="AB89" i="46"/>
  <c r="AC144" i="46"/>
  <c r="AD98" i="46"/>
  <c r="AD78" i="46"/>
  <c r="AD88" i="30" s="1"/>
  <c r="AE79" i="46"/>
  <c r="AE78" i="46" s="1"/>
  <c r="AE88" i="30" s="1"/>
  <c r="Z145" i="46"/>
  <c r="Z143" i="46" s="1"/>
  <c r="Z172" i="30" s="1"/>
  <c r="AA99" i="46"/>
  <c r="AB99" i="46" s="1"/>
  <c r="Z96" i="46"/>
  <c r="Z108" i="30" s="1"/>
  <c r="Z66" i="46"/>
  <c r="Y64" i="46"/>
  <c r="Y70" i="30" s="1"/>
  <c r="AC124" i="45"/>
  <c r="AB123" i="45"/>
  <c r="AB125" i="30" s="1"/>
  <c r="W123" i="45"/>
  <c r="W125" i="30" s="1"/>
  <c r="X108" i="45"/>
  <c r="Z70" i="45"/>
  <c r="Z69" i="30" s="1"/>
  <c r="AA72" i="45"/>
  <c r="AA107" i="45"/>
  <c r="AB107" i="45" s="1"/>
  <c r="Y97" i="45"/>
  <c r="Y98" i="30" s="1"/>
  <c r="Z98" i="45"/>
  <c r="AB166" i="47"/>
  <c r="AB161" i="47" s="1"/>
  <c r="AB169" i="30" s="1"/>
  <c r="AC120" i="47"/>
  <c r="AB118" i="47"/>
  <c r="AB114" i="30" s="1"/>
  <c r="AA98" i="47"/>
  <c r="AA96" i="30" s="1"/>
  <c r="AB99" i="47"/>
  <c r="Y71" i="47"/>
  <c r="Y67" i="30" s="1"/>
  <c r="Z73" i="47"/>
  <c r="AA166" i="47"/>
  <c r="AA161" i="47" s="1"/>
  <c r="AA169" i="30" s="1"/>
  <c r="AA118" i="47"/>
  <c r="AA114" i="30" s="1"/>
  <c r="Z88" i="47"/>
  <c r="Y87" i="47"/>
  <c r="Y85" i="30" s="1"/>
  <c r="AD98" i="48"/>
  <c r="AC97" i="48"/>
  <c r="AC95" i="30" s="1"/>
  <c r="V160" i="45"/>
  <c r="V171" i="30" s="1"/>
  <c r="W106" i="45"/>
  <c r="W107" i="30" s="1"/>
  <c r="AE109" i="47" l="1"/>
  <c r="AD162" i="47"/>
  <c r="AD107" i="47"/>
  <c r="AD105" i="30" s="1"/>
  <c r="AC72" i="48"/>
  <c r="AB70" i="48"/>
  <c r="AB66" i="30" s="1"/>
  <c r="AB107" i="46"/>
  <c r="AA106" i="46"/>
  <c r="AA117" i="30" s="1"/>
  <c r="AC72" i="44"/>
  <c r="Z97" i="44"/>
  <c r="Z97" i="30" s="1"/>
  <c r="AA98" i="44"/>
  <c r="AD163" i="44"/>
  <c r="AD160" i="44" s="1"/>
  <c r="AD170" i="30" s="1"/>
  <c r="AE111" i="44"/>
  <c r="AE163" i="44" s="1"/>
  <c r="AE160" i="44" s="1"/>
  <c r="AE170" i="30" s="1"/>
  <c r="AE106" i="44"/>
  <c r="AE106" i="30" s="1"/>
  <c r="AB87" i="44"/>
  <c r="AA86" i="44"/>
  <c r="AA86" i="30" s="1"/>
  <c r="Z73" i="44"/>
  <c r="Y70" i="44"/>
  <c r="Y68" i="30" s="1"/>
  <c r="Z106" i="48"/>
  <c r="Z104" i="30" s="1"/>
  <c r="Z164" i="48"/>
  <c r="Z160" i="48" s="1"/>
  <c r="Z168" i="30" s="1"/>
  <c r="AA112" i="48"/>
  <c r="AE98" i="46"/>
  <c r="AD144" i="46"/>
  <c r="AB88" i="46"/>
  <c r="AB99" i="30" s="1"/>
  <c r="AC89" i="46"/>
  <c r="AC99" i="46"/>
  <c r="AB145" i="46"/>
  <c r="AB143" i="46" s="1"/>
  <c r="AB172" i="30" s="1"/>
  <c r="AB96" i="46"/>
  <c r="AB108" i="30" s="1"/>
  <c r="Z64" i="46"/>
  <c r="Z70" i="30" s="1"/>
  <c r="AA66" i="46"/>
  <c r="AA145" i="46"/>
  <c r="AA143" i="46" s="1"/>
  <c r="AA172" i="30" s="1"/>
  <c r="AA96" i="46"/>
  <c r="AA108" i="30" s="1"/>
  <c r="AA70" i="45"/>
  <c r="AA69" i="30" s="1"/>
  <c r="AB72" i="45"/>
  <c r="AC107" i="45"/>
  <c r="AC123" i="45"/>
  <c r="AC125" i="30" s="1"/>
  <c r="AD124" i="45"/>
  <c r="AA98" i="45"/>
  <c r="Z97" i="45"/>
  <c r="Z98" i="30" s="1"/>
  <c r="Y108" i="45"/>
  <c r="X106" i="45"/>
  <c r="X107" i="30" s="1"/>
  <c r="AB98" i="47"/>
  <c r="AB96" i="30" s="1"/>
  <c r="AC99" i="47"/>
  <c r="AC166" i="47"/>
  <c r="AC161" i="47" s="1"/>
  <c r="AC169" i="30" s="1"/>
  <c r="AD120" i="47"/>
  <c r="AC118" i="47"/>
  <c r="AC114" i="30" s="1"/>
  <c r="AA73" i="47"/>
  <c r="Z71" i="47"/>
  <c r="Z67" i="30" s="1"/>
  <c r="Z87" i="47"/>
  <c r="Z85" i="30" s="1"/>
  <c r="AA88" i="47"/>
  <c r="AD97" i="48"/>
  <c r="AD95" i="30" s="1"/>
  <c r="AE98" i="48"/>
  <c r="AE97" i="48" s="1"/>
  <c r="AE95" i="30" s="1"/>
  <c r="W160" i="45"/>
  <c r="W171" i="30" s="1"/>
  <c r="AE162" i="47" l="1"/>
  <c r="AE107" i="47"/>
  <c r="AE105" i="30" s="1"/>
  <c r="AD72" i="48"/>
  <c r="AC70" i="48"/>
  <c r="AC66" i="30" s="1"/>
  <c r="AC107" i="46"/>
  <c r="AB106" i="46"/>
  <c r="AB117" i="30" s="1"/>
  <c r="AA73" i="44"/>
  <c r="Z70" i="44"/>
  <c r="Z68" i="30" s="1"/>
  <c r="AC87" i="44"/>
  <c r="AB86" i="44"/>
  <c r="AB86" i="30" s="1"/>
  <c r="AA97" i="44"/>
  <c r="AA97" i="30" s="1"/>
  <c r="AB98" i="44"/>
  <c r="AD72" i="44"/>
  <c r="AB112" i="48"/>
  <c r="AA106" i="48"/>
  <c r="AA104" i="30" s="1"/>
  <c r="AA164" i="48"/>
  <c r="AA160" i="48" s="1"/>
  <c r="AA168" i="30" s="1"/>
  <c r="AC145" i="46"/>
  <c r="AC143" i="46" s="1"/>
  <c r="AC172" i="30" s="1"/>
  <c r="AD99" i="46"/>
  <c r="AC96" i="46"/>
  <c r="AC108" i="30" s="1"/>
  <c r="AA64" i="46"/>
  <c r="AA70" i="30" s="1"/>
  <c r="AB66" i="46"/>
  <c r="AD89" i="46"/>
  <c r="AC88" i="46"/>
  <c r="AC99" i="30" s="1"/>
  <c r="AE144" i="46"/>
  <c r="AE124" i="45"/>
  <c r="AE123" i="45" s="1"/>
  <c r="AE125" i="30" s="1"/>
  <c r="AD123" i="45"/>
  <c r="AD125" i="30" s="1"/>
  <c r="AC72" i="45"/>
  <c r="AB70" i="45"/>
  <c r="AB69" i="30" s="1"/>
  <c r="AA97" i="45"/>
  <c r="AA98" i="30" s="1"/>
  <c r="AB98" i="45"/>
  <c r="AD107" i="45"/>
  <c r="Z108" i="45"/>
  <c r="Y106" i="45"/>
  <c r="Y107" i="30" s="1"/>
  <c r="AA87" i="47"/>
  <c r="AA85" i="30" s="1"/>
  <c r="AB88" i="47"/>
  <c r="AA71" i="47"/>
  <c r="AA67" i="30" s="1"/>
  <c r="AB73" i="47"/>
  <c r="AD166" i="47"/>
  <c r="AD161" i="47" s="1"/>
  <c r="AD169" i="30" s="1"/>
  <c r="AE120" i="47"/>
  <c r="AD118" i="47"/>
  <c r="AD114" i="30" s="1"/>
  <c r="AD99" i="47"/>
  <c r="AC98" i="47"/>
  <c r="AC96" i="30" s="1"/>
  <c r="AE72" i="48" l="1"/>
  <c r="AE70" i="48" s="1"/>
  <c r="AE66" i="30" s="1"/>
  <c r="AD70" i="48"/>
  <c r="AD66" i="30" s="1"/>
  <c r="AD107" i="46"/>
  <c r="AC106" i="46"/>
  <c r="AC117" i="30" s="1"/>
  <c r="AC98" i="44"/>
  <c r="AB97" i="44"/>
  <c r="AB97" i="30" s="1"/>
  <c r="AE72" i="44"/>
  <c r="AD87" i="44"/>
  <c r="AC86" i="44"/>
  <c r="AC86" i="30" s="1"/>
  <c r="AB73" i="44"/>
  <c r="AA70" i="44"/>
  <c r="AA68" i="30" s="1"/>
  <c r="AB164" i="48"/>
  <c r="AB160" i="48" s="1"/>
  <c r="AB168" i="30" s="1"/>
  <c r="AB106" i="48"/>
  <c r="AB104" i="30" s="1"/>
  <c r="AC112" i="48"/>
  <c r="AD88" i="46"/>
  <c r="AD99" i="30" s="1"/>
  <c r="AE89" i="46"/>
  <c r="AE88" i="46" s="1"/>
  <c r="AE99" i="30" s="1"/>
  <c r="AB64" i="46"/>
  <c r="AB70" i="30" s="1"/>
  <c r="AC66" i="46"/>
  <c r="AE99" i="46"/>
  <c r="AD145" i="46"/>
  <c r="AD143" i="46" s="1"/>
  <c r="AD172" i="30" s="1"/>
  <c r="AD96" i="46"/>
  <c r="AD108" i="30" s="1"/>
  <c r="AE107" i="45"/>
  <c r="AB97" i="45"/>
  <c r="AB98" i="30" s="1"/>
  <c r="AC98" i="45"/>
  <c r="AC70" i="45"/>
  <c r="AC69" i="30" s="1"/>
  <c r="AD72" i="45"/>
  <c r="AA108" i="45"/>
  <c r="Z106" i="45"/>
  <c r="Z107" i="30" s="1"/>
  <c r="AD98" i="47"/>
  <c r="AD96" i="30" s="1"/>
  <c r="AE99" i="47"/>
  <c r="AE98" i="47" s="1"/>
  <c r="AE96" i="30" s="1"/>
  <c r="AE166" i="47"/>
  <c r="AE161" i="47" s="1"/>
  <c r="AE169" i="30" s="1"/>
  <c r="AE118" i="47"/>
  <c r="AE114" i="30" s="1"/>
  <c r="AC73" i="47"/>
  <c r="AB71" i="47"/>
  <c r="AB67" i="30" s="1"/>
  <c r="AB87" i="47"/>
  <c r="AB85" i="30" s="1"/>
  <c r="AC88" i="47"/>
  <c r="AE107" i="46" l="1"/>
  <c r="AE106" i="46" s="1"/>
  <c r="AE117" i="30" s="1"/>
  <c r="AD106" i="46"/>
  <c r="AD117" i="30" s="1"/>
  <c r="AC73" i="44"/>
  <c r="AB70" i="44"/>
  <c r="AB68" i="30" s="1"/>
  <c r="AE87" i="44"/>
  <c r="AE86" i="44" s="1"/>
  <c r="AE86" i="30" s="1"/>
  <c r="AD86" i="44"/>
  <c r="AD86" i="30" s="1"/>
  <c r="AD98" i="44"/>
  <c r="AC97" i="44"/>
  <c r="AC97" i="30" s="1"/>
  <c r="AD112" i="48"/>
  <c r="AC164" i="48"/>
  <c r="AC160" i="48" s="1"/>
  <c r="AC168" i="30" s="1"/>
  <c r="AC106" i="48"/>
  <c r="AC104" i="30" s="1"/>
  <c r="AE145" i="46"/>
  <c r="AE143" i="46" s="1"/>
  <c r="AE172" i="30" s="1"/>
  <c r="AE96" i="46"/>
  <c r="AE108" i="30" s="1"/>
  <c r="AD66" i="46"/>
  <c r="AC64" i="46"/>
  <c r="AC70" i="30" s="1"/>
  <c r="AA106" i="45"/>
  <c r="AA107" i="30" s="1"/>
  <c r="AB108" i="45"/>
  <c r="AE72" i="45"/>
  <c r="AE70" i="45" s="1"/>
  <c r="AE69" i="30" s="1"/>
  <c r="AD70" i="45"/>
  <c r="AD69" i="30" s="1"/>
  <c r="AD98" i="45"/>
  <c r="AC97" i="45"/>
  <c r="AC98" i="30" s="1"/>
  <c r="AC71" i="47"/>
  <c r="AC67" i="30" s="1"/>
  <c r="AD73" i="47"/>
  <c r="AD88" i="47"/>
  <c r="AC87" i="47"/>
  <c r="AC85" i="30" s="1"/>
  <c r="AD97" i="44" l="1"/>
  <c r="AD97" i="30" s="1"/>
  <c r="AE98" i="44"/>
  <c r="AE97" i="44" s="1"/>
  <c r="AE97" i="30" s="1"/>
  <c r="AD73" i="44"/>
  <c r="AC70" i="44"/>
  <c r="AC68" i="30" s="1"/>
  <c r="AD106" i="48"/>
  <c r="AD104" i="30" s="1"/>
  <c r="AD164" i="48"/>
  <c r="AD160" i="48" s="1"/>
  <c r="AD168" i="30" s="1"/>
  <c r="AE112" i="48"/>
  <c r="AD64" i="46"/>
  <c r="AD70" i="30" s="1"/>
  <c r="AE66" i="46"/>
  <c r="AE64" i="46" s="1"/>
  <c r="AE70" i="30" s="1"/>
  <c r="AC108" i="45"/>
  <c r="AB106" i="45"/>
  <c r="AB107" i="30" s="1"/>
  <c r="AD97" i="45"/>
  <c r="AD98" i="30" s="1"/>
  <c r="AE98" i="45"/>
  <c r="AE97" i="45" s="1"/>
  <c r="AE98" i="30" s="1"/>
  <c r="AE73" i="47"/>
  <c r="AE71" i="47" s="1"/>
  <c r="AE67" i="30" s="1"/>
  <c r="AD71" i="47"/>
  <c r="AD67" i="30" s="1"/>
  <c r="AD87" i="47"/>
  <c r="AD85" i="30" s="1"/>
  <c r="AE88" i="47"/>
  <c r="AE87" i="47" s="1"/>
  <c r="AE85" i="30" s="1"/>
  <c r="AE73" i="44" l="1"/>
  <c r="AE70" i="44" s="1"/>
  <c r="AE68" i="30" s="1"/>
  <c r="AD70" i="44"/>
  <c r="AD68" i="30" s="1"/>
  <c r="AE164" i="48"/>
  <c r="AE160" i="48" s="1"/>
  <c r="AE168" i="30" s="1"/>
  <c r="AE106" i="48"/>
  <c r="AE104" i="30" s="1"/>
  <c r="AD108" i="45"/>
  <c r="AC106" i="45"/>
  <c r="AC107" i="30" s="1"/>
  <c r="E27" i="53"/>
  <c r="B2" i="52"/>
  <c r="W4" i="52" s="1"/>
  <c r="AE108" i="45" l="1"/>
  <c r="AE106" i="45" s="1"/>
  <c r="AE107" i="30" s="1"/>
  <c r="AD106" i="45"/>
  <c r="AD107" i="30" s="1"/>
  <c r="V54" i="53"/>
  <c r="E54" i="53"/>
  <c r="E39" i="53"/>
  <c r="I51" i="46" l="1"/>
  <c r="J51" i="46" s="1"/>
  <c r="K51" i="46" s="1"/>
  <c r="L51" i="46" s="1"/>
  <c r="M51" i="46" s="1"/>
  <c r="N51" i="46" s="1"/>
  <c r="O51" i="46" s="1"/>
  <c r="P51" i="46" s="1"/>
  <c r="Q51" i="46" s="1"/>
  <c r="R51" i="46" s="1"/>
  <c r="S51" i="46" s="1"/>
  <c r="T51" i="46" s="1"/>
  <c r="U51" i="46" s="1"/>
  <c r="V51" i="46" s="1"/>
  <c r="W51" i="46" s="1"/>
  <c r="X51" i="46" s="1"/>
  <c r="Y51" i="46" s="1"/>
  <c r="Z51" i="46" s="1"/>
  <c r="AA51" i="46" s="1"/>
  <c r="AB51" i="46" s="1"/>
  <c r="AC51" i="46" s="1"/>
  <c r="AD51" i="46" s="1"/>
  <c r="AE51" i="46" s="1"/>
  <c r="H49" i="46"/>
  <c r="I49" i="46" s="1"/>
  <c r="J49" i="46" s="1"/>
  <c r="H45" i="46"/>
  <c r="H43" i="46"/>
  <c r="I43" i="46" s="1"/>
  <c r="J43" i="46" s="1"/>
  <c r="K43" i="46" s="1"/>
  <c r="L43" i="46" s="1"/>
  <c r="M43" i="46" s="1"/>
  <c r="N43" i="46" s="1"/>
  <c r="O43" i="46" s="1"/>
  <c r="P43" i="46" s="1"/>
  <c r="Q43" i="46" s="1"/>
  <c r="R43" i="46" s="1"/>
  <c r="S43" i="46" s="1"/>
  <c r="T43" i="46" s="1"/>
  <c r="U43" i="46" s="1"/>
  <c r="V43" i="46" s="1"/>
  <c r="W43" i="46" s="1"/>
  <c r="X43" i="46" s="1"/>
  <c r="Y43" i="46" s="1"/>
  <c r="Z43" i="46" s="1"/>
  <c r="AA43" i="46" s="1"/>
  <c r="AB43" i="46" s="1"/>
  <c r="AC43" i="46" s="1"/>
  <c r="AD43" i="46" s="1"/>
  <c r="AE43" i="46" s="1"/>
  <c r="H52" i="45"/>
  <c r="I52" i="45" s="1"/>
  <c r="H54" i="45"/>
  <c r="I54" i="45" s="1"/>
  <c r="H53" i="45"/>
  <c r="I53" i="45" s="1"/>
  <c r="L51" i="45"/>
  <c r="M51" i="45" s="1"/>
  <c r="Q51" i="45" s="1"/>
  <c r="R51" i="45" s="1"/>
  <c r="S51" i="45" s="1"/>
  <c r="T51" i="45" s="1"/>
  <c r="U51" i="45" s="1"/>
  <c r="V51" i="45" s="1"/>
  <c r="W51" i="45" s="1"/>
  <c r="X51" i="45" s="1"/>
  <c r="I48" i="45"/>
  <c r="J48" i="45" s="1"/>
  <c r="K48" i="45" s="1"/>
  <c r="O48" i="45" s="1"/>
  <c r="J51" i="44"/>
  <c r="H48" i="44"/>
  <c r="I48" i="47"/>
  <c r="J48" i="47" s="1"/>
  <c r="K48" i="47" s="1"/>
  <c r="J47" i="47"/>
  <c r="K47" i="47" s="1"/>
  <c r="G59" i="46"/>
  <c r="I57" i="46"/>
  <c r="J57" i="46" s="1"/>
  <c r="K57" i="46" s="1"/>
  <c r="L57" i="46" s="1"/>
  <c r="M57" i="46" s="1"/>
  <c r="N57" i="46" s="1"/>
  <c r="O57" i="46" s="1"/>
  <c r="P57" i="46" s="1"/>
  <c r="Q57" i="46" s="1"/>
  <c r="R57" i="46" s="1"/>
  <c r="S57" i="46" s="1"/>
  <c r="T57" i="46" s="1"/>
  <c r="U57" i="46" s="1"/>
  <c r="V57" i="46" s="1"/>
  <c r="W57" i="46" s="1"/>
  <c r="X57" i="46" s="1"/>
  <c r="Y57" i="46" s="1"/>
  <c r="Z57" i="46" s="1"/>
  <c r="AA57" i="46" s="1"/>
  <c r="AB57" i="46" s="1"/>
  <c r="AC57" i="46" s="1"/>
  <c r="AD57" i="46" s="1"/>
  <c r="AE57" i="46" s="1"/>
  <c r="I56" i="46"/>
  <c r="J56" i="46" s="1"/>
  <c r="K56" i="46" s="1"/>
  <c r="L56" i="46" s="1"/>
  <c r="M56" i="46" s="1"/>
  <c r="N56" i="46" s="1"/>
  <c r="O56" i="46" s="1"/>
  <c r="P56" i="46" s="1"/>
  <c r="Q56" i="46" s="1"/>
  <c r="R56" i="46" s="1"/>
  <c r="S56" i="46" s="1"/>
  <c r="T56" i="46" s="1"/>
  <c r="U56" i="46" s="1"/>
  <c r="V56" i="46" s="1"/>
  <c r="W56" i="46" s="1"/>
  <c r="X56" i="46" s="1"/>
  <c r="Y56" i="46" s="1"/>
  <c r="Z56" i="46" s="1"/>
  <c r="AA56" i="46" s="1"/>
  <c r="AB56" i="46" s="1"/>
  <c r="AC56" i="46" s="1"/>
  <c r="AD56" i="46" s="1"/>
  <c r="AE56" i="46" s="1"/>
  <c r="I55" i="46"/>
  <c r="J55" i="46" s="1"/>
  <c r="K55" i="46" s="1"/>
  <c r="L55" i="46" s="1"/>
  <c r="M55" i="46" s="1"/>
  <c r="N55" i="46" s="1"/>
  <c r="O55" i="46" s="1"/>
  <c r="P55" i="46" s="1"/>
  <c r="Q55" i="46" s="1"/>
  <c r="R55" i="46" s="1"/>
  <c r="S55" i="46" s="1"/>
  <c r="T55" i="46" s="1"/>
  <c r="U55" i="46" s="1"/>
  <c r="V55" i="46" s="1"/>
  <c r="W55" i="46" s="1"/>
  <c r="X55" i="46" s="1"/>
  <c r="Y55" i="46" s="1"/>
  <c r="Z55" i="46" s="1"/>
  <c r="AA55" i="46" s="1"/>
  <c r="AB55" i="46" s="1"/>
  <c r="AC55" i="46" s="1"/>
  <c r="AD55" i="46" s="1"/>
  <c r="AE55" i="46" s="1"/>
  <c r="I54" i="46"/>
  <c r="J54" i="46" s="1"/>
  <c r="K54" i="46" s="1"/>
  <c r="L54" i="46" s="1"/>
  <c r="M54" i="46" s="1"/>
  <c r="N54" i="46" s="1"/>
  <c r="O54" i="46" s="1"/>
  <c r="P54" i="46" s="1"/>
  <c r="G53" i="46"/>
  <c r="O50" i="46"/>
  <c r="M50" i="46"/>
  <c r="I50" i="46"/>
  <c r="J50" i="46" s="1"/>
  <c r="K50" i="46" s="1"/>
  <c r="O49" i="46"/>
  <c r="M49" i="46"/>
  <c r="M48" i="46"/>
  <c r="N48" i="46" s="1"/>
  <c r="O48" i="46" s="1"/>
  <c r="I48" i="46"/>
  <c r="J48" i="46" s="1"/>
  <c r="K48" i="46" s="1"/>
  <c r="I46" i="46"/>
  <c r="J46" i="46" s="1"/>
  <c r="K46" i="46" s="1"/>
  <c r="L46" i="46" s="1"/>
  <c r="M46" i="46" s="1"/>
  <c r="N46" i="46" s="1"/>
  <c r="O46" i="46" s="1"/>
  <c r="P46" i="46" s="1"/>
  <c r="Q46" i="46" s="1"/>
  <c r="R46" i="46" s="1"/>
  <c r="S46" i="46" s="1"/>
  <c r="T46" i="46" s="1"/>
  <c r="U46" i="46" s="1"/>
  <c r="V46" i="46" s="1"/>
  <c r="W46" i="46" s="1"/>
  <c r="X46" i="46" s="1"/>
  <c r="Y46" i="46" s="1"/>
  <c r="Z46" i="46" s="1"/>
  <c r="AA46" i="46" s="1"/>
  <c r="AB46" i="46" s="1"/>
  <c r="AC46" i="46" s="1"/>
  <c r="AD46" i="46" s="1"/>
  <c r="AE46" i="46" s="1"/>
  <c r="I44" i="46"/>
  <c r="H42" i="46"/>
  <c r="I42" i="46" s="1"/>
  <c r="J42" i="46" s="1"/>
  <c r="K42" i="46" s="1"/>
  <c r="L42" i="46" s="1"/>
  <c r="M42" i="46" s="1"/>
  <c r="N42" i="46" s="1"/>
  <c r="O42" i="46" s="1"/>
  <c r="P42" i="46" s="1"/>
  <c r="H37" i="46"/>
  <c r="I37" i="46" s="1"/>
  <c r="J37" i="46" s="1"/>
  <c r="K37" i="46" s="1"/>
  <c r="L37" i="46" s="1"/>
  <c r="M36" i="46"/>
  <c r="N36" i="46" s="1"/>
  <c r="O36" i="46" s="1"/>
  <c r="P36" i="46" s="1"/>
  <c r="Q36" i="46" s="1"/>
  <c r="R36" i="46" s="1"/>
  <c r="S36" i="46" s="1"/>
  <c r="T36" i="46" s="1"/>
  <c r="U36" i="46" s="1"/>
  <c r="V36" i="46" s="1"/>
  <c r="W36" i="46" s="1"/>
  <c r="X36" i="46" s="1"/>
  <c r="Y36" i="46" s="1"/>
  <c r="Z36" i="46" s="1"/>
  <c r="AA36" i="46" s="1"/>
  <c r="AB36" i="46" s="1"/>
  <c r="AC36" i="46" s="1"/>
  <c r="AD36" i="46" s="1"/>
  <c r="AE36" i="46" s="1"/>
  <c r="I36" i="46"/>
  <c r="J36" i="46" s="1"/>
  <c r="K36" i="46" s="1"/>
  <c r="N35" i="46"/>
  <c r="O35" i="46" s="1"/>
  <c r="P35" i="46" s="1"/>
  <c r="Q35" i="46" s="1"/>
  <c r="R35" i="46" s="1"/>
  <c r="S35" i="46" s="1"/>
  <c r="T35" i="46" s="1"/>
  <c r="U35" i="46" s="1"/>
  <c r="V35" i="46" s="1"/>
  <c r="W35" i="46" s="1"/>
  <c r="X35" i="46" s="1"/>
  <c r="Y35" i="46" s="1"/>
  <c r="Z35" i="46" s="1"/>
  <c r="AA35" i="46" s="1"/>
  <c r="AB35" i="46" s="1"/>
  <c r="AC35" i="46" s="1"/>
  <c r="AD35" i="46" s="1"/>
  <c r="AE35" i="46" s="1"/>
  <c r="H35" i="46"/>
  <c r="I35" i="46" s="1"/>
  <c r="J35" i="46" s="1"/>
  <c r="M34" i="46"/>
  <c r="Q34" i="46" s="1"/>
  <c r="R34" i="46" s="1"/>
  <c r="S34" i="46" s="1"/>
  <c r="T34" i="46" s="1"/>
  <c r="U34" i="46" s="1"/>
  <c r="V34" i="46" s="1"/>
  <c r="W34" i="46" s="1"/>
  <c r="X34" i="46" s="1"/>
  <c r="Y34" i="46" s="1"/>
  <c r="Z34" i="46" s="1"/>
  <c r="AA34" i="46" s="1"/>
  <c r="AB34" i="46" s="1"/>
  <c r="AC34" i="46" s="1"/>
  <c r="AD34" i="46" s="1"/>
  <c r="AE34" i="46" s="1"/>
  <c r="H34" i="46"/>
  <c r="I34" i="46" s="1"/>
  <c r="J34" i="46" s="1"/>
  <c r="M33" i="46"/>
  <c r="N33" i="46" s="1"/>
  <c r="O33" i="46" s="1"/>
  <c r="P33" i="46" s="1"/>
  <c r="Q33" i="46" s="1"/>
  <c r="R33" i="46" s="1"/>
  <c r="S33" i="46" s="1"/>
  <c r="T33" i="46" s="1"/>
  <c r="U33" i="46" s="1"/>
  <c r="V33" i="46" s="1"/>
  <c r="W33" i="46" s="1"/>
  <c r="X33" i="46" s="1"/>
  <c r="Y33" i="46" s="1"/>
  <c r="Z33" i="46" s="1"/>
  <c r="AA33" i="46" s="1"/>
  <c r="AB33" i="46" s="1"/>
  <c r="AC33" i="46" s="1"/>
  <c r="AD33" i="46" s="1"/>
  <c r="AE33" i="46" s="1"/>
  <c r="H33" i="46"/>
  <c r="I33" i="46" s="1"/>
  <c r="J33" i="46" s="1"/>
  <c r="P32" i="46"/>
  <c r="Q32" i="46" s="1"/>
  <c r="R32" i="46" s="1"/>
  <c r="S32" i="46" s="1"/>
  <c r="T32" i="46" s="1"/>
  <c r="U32" i="46" s="1"/>
  <c r="V32" i="46" s="1"/>
  <c r="W32" i="46" s="1"/>
  <c r="X32" i="46" s="1"/>
  <c r="Y32" i="46" s="1"/>
  <c r="Z32" i="46" s="1"/>
  <c r="AA32" i="46" s="1"/>
  <c r="AB32" i="46" s="1"/>
  <c r="AC32" i="46" s="1"/>
  <c r="AD32" i="46" s="1"/>
  <c r="AE32" i="46" s="1"/>
  <c r="H32" i="46"/>
  <c r="I32" i="46" s="1"/>
  <c r="J32" i="46" s="1"/>
  <c r="O31" i="46"/>
  <c r="P31" i="46" s="1"/>
  <c r="Q31" i="46" s="1"/>
  <c r="R31" i="46" s="1"/>
  <c r="S31" i="46" s="1"/>
  <c r="T31" i="46" s="1"/>
  <c r="H31" i="46"/>
  <c r="I31" i="46" s="1"/>
  <c r="J31" i="46" s="1"/>
  <c r="H67" i="45"/>
  <c r="Q66" i="45"/>
  <c r="R66" i="45" s="1"/>
  <c r="S66" i="45" s="1"/>
  <c r="T66" i="45" s="1"/>
  <c r="U66" i="45" s="1"/>
  <c r="V66" i="45" s="1"/>
  <c r="W66" i="45" s="1"/>
  <c r="X66" i="45" s="1"/>
  <c r="Y66" i="45" s="1"/>
  <c r="Z66" i="45" s="1"/>
  <c r="AA66" i="45" s="1"/>
  <c r="AB66" i="45" s="1"/>
  <c r="AC66" i="45" s="1"/>
  <c r="AD66" i="45" s="1"/>
  <c r="AE66" i="45" s="1"/>
  <c r="J65" i="45"/>
  <c r="I61" i="45"/>
  <c r="J61" i="45" s="1"/>
  <c r="K61" i="45" s="1"/>
  <c r="I60" i="45"/>
  <c r="J60" i="45" s="1"/>
  <c r="K60" i="45" s="1"/>
  <c r="I59" i="45"/>
  <c r="J59" i="45" s="1"/>
  <c r="K59" i="45" s="1"/>
  <c r="I58" i="45"/>
  <c r="J58" i="45" s="1"/>
  <c r="K58" i="45" s="1"/>
  <c r="G57" i="45"/>
  <c r="Q54" i="45"/>
  <c r="R54" i="45" s="1"/>
  <c r="S54" i="45" s="1"/>
  <c r="T54" i="45" s="1"/>
  <c r="U54" i="45" s="1"/>
  <c r="V54" i="45" s="1"/>
  <c r="W54" i="45" s="1"/>
  <c r="X54" i="45" s="1"/>
  <c r="Y54" i="45" s="1"/>
  <c r="Z54" i="45" s="1"/>
  <c r="AA54" i="45" s="1"/>
  <c r="AB54" i="45" s="1"/>
  <c r="AC54" i="45" s="1"/>
  <c r="AD54" i="45" s="1"/>
  <c r="AE54" i="45" s="1"/>
  <c r="Q53" i="45"/>
  <c r="R53" i="45" s="1"/>
  <c r="S53" i="45" s="1"/>
  <c r="T53" i="45" s="1"/>
  <c r="U53" i="45" s="1"/>
  <c r="V53" i="45" s="1"/>
  <c r="W53" i="45" s="1"/>
  <c r="X53" i="45" s="1"/>
  <c r="Y53" i="45" s="1"/>
  <c r="Z53" i="45" s="1"/>
  <c r="AA53" i="45" s="1"/>
  <c r="AB53" i="45" s="1"/>
  <c r="AC53" i="45" s="1"/>
  <c r="AD53" i="45" s="1"/>
  <c r="AE53" i="45" s="1"/>
  <c r="Q52" i="45"/>
  <c r="R52" i="45" s="1"/>
  <c r="S52" i="45" s="1"/>
  <c r="T52" i="45" s="1"/>
  <c r="U52" i="45" s="1"/>
  <c r="V52" i="45" s="1"/>
  <c r="W52" i="45" s="1"/>
  <c r="X52" i="45" s="1"/>
  <c r="Y52" i="45" s="1"/>
  <c r="Z52" i="45" s="1"/>
  <c r="AA52" i="45" s="1"/>
  <c r="AB52" i="45" s="1"/>
  <c r="AC52" i="45" s="1"/>
  <c r="AD52" i="45" s="1"/>
  <c r="AE52" i="45" s="1"/>
  <c r="H49" i="45"/>
  <c r="I49" i="45" s="1"/>
  <c r="J49" i="45" s="1"/>
  <c r="K49" i="45" s="1"/>
  <c r="G42" i="45"/>
  <c r="H39" i="45"/>
  <c r="I39" i="45" s="1"/>
  <c r="J39" i="45" s="1"/>
  <c r="K39" i="45" s="1"/>
  <c r="L39" i="45" s="1"/>
  <c r="Q38" i="45"/>
  <c r="R38" i="45" s="1"/>
  <c r="S38" i="45" s="1"/>
  <c r="T38" i="45" s="1"/>
  <c r="U38" i="45" s="1"/>
  <c r="V38" i="45" s="1"/>
  <c r="W38" i="45" s="1"/>
  <c r="X38" i="45" s="1"/>
  <c r="Y38" i="45" s="1"/>
  <c r="Z38" i="45" s="1"/>
  <c r="AA38" i="45" s="1"/>
  <c r="AB38" i="45" s="1"/>
  <c r="AC38" i="45" s="1"/>
  <c r="AD38" i="45" s="1"/>
  <c r="AE38" i="45" s="1"/>
  <c r="Q37" i="45"/>
  <c r="R37" i="45" s="1"/>
  <c r="S37" i="45" s="1"/>
  <c r="T37" i="45" s="1"/>
  <c r="U37" i="45" s="1"/>
  <c r="V37" i="45" s="1"/>
  <c r="W37" i="45" s="1"/>
  <c r="X37" i="45" s="1"/>
  <c r="Y37" i="45" s="1"/>
  <c r="Z37" i="45" s="1"/>
  <c r="AA37" i="45" s="1"/>
  <c r="AB37" i="45" s="1"/>
  <c r="AC37" i="45" s="1"/>
  <c r="AD37" i="45" s="1"/>
  <c r="AE37" i="45" s="1"/>
  <c r="Q36" i="45"/>
  <c r="R36" i="45" s="1"/>
  <c r="S36" i="45" s="1"/>
  <c r="T36" i="45" s="1"/>
  <c r="U36" i="45" s="1"/>
  <c r="V36" i="45" s="1"/>
  <c r="W36" i="45" s="1"/>
  <c r="X36" i="45" s="1"/>
  <c r="Y36" i="45" s="1"/>
  <c r="Z36" i="45" s="1"/>
  <c r="AA36" i="45" s="1"/>
  <c r="AB36" i="45" s="1"/>
  <c r="AC36" i="45" s="1"/>
  <c r="AD36" i="45" s="1"/>
  <c r="AE36" i="45" s="1"/>
  <c r="I36" i="45"/>
  <c r="J36" i="45" s="1"/>
  <c r="M35" i="45"/>
  <c r="N35" i="45" s="1"/>
  <c r="O35" i="45" s="1"/>
  <c r="P35" i="45" s="1"/>
  <c r="Q35" i="45" s="1"/>
  <c r="R35" i="45" s="1"/>
  <c r="S35" i="45" s="1"/>
  <c r="T35" i="45" s="1"/>
  <c r="U35" i="45" s="1"/>
  <c r="V35" i="45" s="1"/>
  <c r="W35" i="45" s="1"/>
  <c r="X35" i="45" s="1"/>
  <c r="Y35" i="45" s="1"/>
  <c r="Z35" i="45" s="1"/>
  <c r="AA35" i="45" s="1"/>
  <c r="AB35" i="45" s="1"/>
  <c r="AC35" i="45" s="1"/>
  <c r="AD35" i="45" s="1"/>
  <c r="AE35" i="45" s="1"/>
  <c r="Q34" i="45"/>
  <c r="R34" i="45" s="1"/>
  <c r="S34" i="45" s="1"/>
  <c r="T34" i="45" s="1"/>
  <c r="U34" i="45" s="1"/>
  <c r="V34" i="45" s="1"/>
  <c r="W34" i="45" s="1"/>
  <c r="X34" i="45" s="1"/>
  <c r="Y34" i="45" s="1"/>
  <c r="Z34" i="45" s="1"/>
  <c r="AA34" i="45" s="1"/>
  <c r="AB34" i="45" s="1"/>
  <c r="AC34" i="45" s="1"/>
  <c r="AD34" i="45" s="1"/>
  <c r="AE34" i="45" s="1"/>
  <c r="I33" i="45"/>
  <c r="G32" i="45"/>
  <c r="I67" i="44"/>
  <c r="I66" i="44"/>
  <c r="H65" i="44"/>
  <c r="I65" i="44" s="1"/>
  <c r="J65" i="44" s="1"/>
  <c r="K65" i="44" s="1"/>
  <c r="G64" i="44"/>
  <c r="G57" i="44"/>
  <c r="I54" i="44"/>
  <c r="I53" i="44"/>
  <c r="I52" i="44"/>
  <c r="G42" i="44"/>
  <c r="H39" i="44"/>
  <c r="I39" i="44" s="1"/>
  <c r="J39" i="44" s="1"/>
  <c r="K39" i="44" s="1"/>
  <c r="L39" i="44" s="1"/>
  <c r="M39" i="44" s="1"/>
  <c r="N39" i="44" s="1"/>
  <c r="O39" i="44" s="1"/>
  <c r="P39" i="44" s="1"/>
  <c r="Q39" i="44" s="1"/>
  <c r="R39" i="44" s="1"/>
  <c r="S39" i="44" s="1"/>
  <c r="T39" i="44" s="1"/>
  <c r="I38" i="44"/>
  <c r="G32" i="44"/>
  <c r="H67" i="47"/>
  <c r="M66" i="47"/>
  <c r="N66" i="47" s="1"/>
  <c r="I66" i="47"/>
  <c r="H65" i="47"/>
  <c r="I65" i="47" s="1"/>
  <c r="G64" i="47"/>
  <c r="I61" i="47"/>
  <c r="J61" i="47" s="1"/>
  <c r="K61" i="47" s="1"/>
  <c r="L61" i="47" s="1"/>
  <c r="M61" i="47" s="1"/>
  <c r="N61" i="47" s="1"/>
  <c r="O61" i="47" s="1"/>
  <c r="P61" i="47" s="1"/>
  <c r="Q61" i="47" s="1"/>
  <c r="R61" i="47" s="1"/>
  <c r="S61" i="47" s="1"/>
  <c r="T61" i="47" s="1"/>
  <c r="U61" i="47" s="1"/>
  <c r="V61" i="47" s="1"/>
  <c r="W61" i="47" s="1"/>
  <c r="X61" i="47" s="1"/>
  <c r="Y61" i="47" s="1"/>
  <c r="Z61" i="47" s="1"/>
  <c r="AA61" i="47" s="1"/>
  <c r="AB61" i="47" s="1"/>
  <c r="AC61" i="47" s="1"/>
  <c r="AD61" i="47" s="1"/>
  <c r="AE61" i="47" s="1"/>
  <c r="I60" i="47"/>
  <c r="J60" i="47" s="1"/>
  <c r="K60" i="47" s="1"/>
  <c r="L60" i="47" s="1"/>
  <c r="M60" i="47" s="1"/>
  <c r="N60" i="47" s="1"/>
  <c r="O60" i="47" s="1"/>
  <c r="P60" i="47" s="1"/>
  <c r="Q60" i="47" s="1"/>
  <c r="R60" i="47" s="1"/>
  <c r="S60" i="47" s="1"/>
  <c r="T60" i="47" s="1"/>
  <c r="U60" i="47" s="1"/>
  <c r="V60" i="47" s="1"/>
  <c r="W60" i="47" s="1"/>
  <c r="X60" i="47" s="1"/>
  <c r="Y60" i="47" s="1"/>
  <c r="Z60" i="47" s="1"/>
  <c r="AA60" i="47" s="1"/>
  <c r="AB60" i="47" s="1"/>
  <c r="AC60" i="47" s="1"/>
  <c r="AD60" i="47" s="1"/>
  <c r="AE60" i="47" s="1"/>
  <c r="I59" i="47"/>
  <c r="J59" i="47" s="1"/>
  <c r="K59" i="47" s="1"/>
  <c r="L59" i="47" s="1"/>
  <c r="M59" i="47" s="1"/>
  <c r="N59" i="47" s="1"/>
  <c r="O59" i="47" s="1"/>
  <c r="P59" i="47" s="1"/>
  <c r="Q59" i="47" s="1"/>
  <c r="R59" i="47" s="1"/>
  <c r="S59" i="47" s="1"/>
  <c r="T59" i="47" s="1"/>
  <c r="U59" i="47" s="1"/>
  <c r="V59" i="47" s="1"/>
  <c r="W59" i="47" s="1"/>
  <c r="X59" i="47" s="1"/>
  <c r="Y59" i="47" s="1"/>
  <c r="Z59" i="47" s="1"/>
  <c r="AA59" i="47" s="1"/>
  <c r="AB59" i="47" s="1"/>
  <c r="AC59" i="47" s="1"/>
  <c r="AD59" i="47" s="1"/>
  <c r="AE59" i="47" s="1"/>
  <c r="I58" i="47"/>
  <c r="J58" i="47" s="1"/>
  <c r="K58" i="47" s="1"/>
  <c r="L58" i="47" s="1"/>
  <c r="M58" i="47" s="1"/>
  <c r="N58" i="47" s="1"/>
  <c r="O58" i="47" s="1"/>
  <c r="P58" i="47" s="1"/>
  <c r="Q58" i="47" s="1"/>
  <c r="R58" i="47" s="1"/>
  <c r="S58" i="47" s="1"/>
  <c r="T58" i="47" s="1"/>
  <c r="G57" i="47"/>
  <c r="K54" i="47"/>
  <c r="I54" i="47"/>
  <c r="K53" i="47"/>
  <c r="I53" i="47"/>
  <c r="K52" i="47"/>
  <c r="I52" i="47"/>
  <c r="M51" i="47"/>
  <c r="N51" i="47" s="1"/>
  <c r="O51" i="47" s="1"/>
  <c r="P51" i="47" s="1"/>
  <c r="Q51" i="47" s="1"/>
  <c r="R51" i="47" s="1"/>
  <c r="S51" i="47" s="1"/>
  <c r="T51" i="47" s="1"/>
  <c r="U51" i="47" s="1"/>
  <c r="V51" i="47" s="1"/>
  <c r="W51" i="47" s="1"/>
  <c r="X51" i="47" s="1"/>
  <c r="Y51" i="47" s="1"/>
  <c r="Z51" i="47" s="1"/>
  <c r="AA51" i="47" s="1"/>
  <c r="AB51" i="47" s="1"/>
  <c r="AC51" i="47" s="1"/>
  <c r="AD51" i="47" s="1"/>
  <c r="AE51" i="47" s="1"/>
  <c r="I49" i="47"/>
  <c r="J49" i="47" s="1"/>
  <c r="K49" i="47" s="1"/>
  <c r="L49" i="47" s="1"/>
  <c r="M49" i="47" s="1"/>
  <c r="N49" i="47" s="1"/>
  <c r="O49" i="47" s="1"/>
  <c r="P49" i="47" s="1"/>
  <c r="Q49" i="47" s="1"/>
  <c r="R49" i="47" s="1"/>
  <c r="S49" i="47" s="1"/>
  <c r="T49" i="47" s="1"/>
  <c r="G42" i="47"/>
  <c r="H39" i="47"/>
  <c r="I39" i="47" s="1"/>
  <c r="I33" i="47"/>
  <c r="J33" i="47" s="1"/>
  <c r="K33" i="47" s="1"/>
  <c r="L33" i="47" s="1"/>
  <c r="M33" i="47" s="1"/>
  <c r="N33" i="47" s="1"/>
  <c r="O33" i="47" s="1"/>
  <c r="P33" i="47" s="1"/>
  <c r="Q33" i="47" s="1"/>
  <c r="R33" i="47" s="1"/>
  <c r="S33" i="47" s="1"/>
  <c r="T33" i="47" s="1"/>
  <c r="G32" i="47"/>
  <c r="Q67" i="48"/>
  <c r="R67" i="48" s="1"/>
  <c r="S67" i="48" s="1"/>
  <c r="Q66" i="48"/>
  <c r="R66" i="48" s="1"/>
  <c r="S66" i="48" s="1"/>
  <c r="H65" i="48"/>
  <c r="I65" i="48" s="1"/>
  <c r="G64" i="48"/>
  <c r="G57" i="48"/>
  <c r="R54" i="48"/>
  <c r="S54" i="48" s="1"/>
  <c r="T54" i="48" s="1"/>
  <c r="U54" i="48" s="1"/>
  <c r="V54" i="48" s="1"/>
  <c r="W54" i="48" s="1"/>
  <c r="R53" i="48"/>
  <c r="S53" i="48" s="1"/>
  <c r="T53" i="48" s="1"/>
  <c r="U53" i="48" s="1"/>
  <c r="V53" i="48" s="1"/>
  <c r="W53" i="48" s="1"/>
  <c r="R52" i="48"/>
  <c r="S52" i="48" s="1"/>
  <c r="T52" i="48" s="1"/>
  <c r="Q51" i="48"/>
  <c r="R51" i="48" s="1"/>
  <c r="S51" i="48" s="1"/>
  <c r="T51" i="48" s="1"/>
  <c r="U51" i="48" s="1"/>
  <c r="V51" i="48" s="1"/>
  <c r="W51" i="48" s="1"/>
  <c r="R38" i="48"/>
  <c r="S38" i="48" s="1"/>
  <c r="M37" i="48"/>
  <c r="N37" i="48" s="1"/>
  <c r="O37" i="48" s="1"/>
  <c r="P37" i="48" s="1"/>
  <c r="Q37" i="48" s="1"/>
  <c r="R37" i="48" s="1"/>
  <c r="S37" i="48" s="1"/>
  <c r="T37" i="48" s="1"/>
  <c r="U37" i="48" s="1"/>
  <c r="V37" i="48" s="1"/>
  <c r="W37" i="48" s="1"/>
  <c r="X37" i="48" s="1"/>
  <c r="Y37" i="48" s="1"/>
  <c r="Z37" i="48" s="1"/>
  <c r="AA37" i="48" s="1"/>
  <c r="AB37" i="48" s="1"/>
  <c r="AC37" i="48" s="1"/>
  <c r="AD37" i="48" s="1"/>
  <c r="AE37" i="48" s="1"/>
  <c r="H37" i="48"/>
  <c r="M36" i="48"/>
  <c r="N36" i="48" s="1"/>
  <c r="O36" i="48" s="1"/>
  <c r="P36" i="48" s="1"/>
  <c r="Q36" i="48" s="1"/>
  <c r="R36" i="48" s="1"/>
  <c r="S36" i="48" s="1"/>
  <c r="T36" i="48" s="1"/>
  <c r="U36" i="48" s="1"/>
  <c r="V36" i="48" s="1"/>
  <c r="W36" i="48" s="1"/>
  <c r="X36" i="48" s="1"/>
  <c r="Y36" i="48" s="1"/>
  <c r="Z36" i="48" s="1"/>
  <c r="AA36" i="48" s="1"/>
  <c r="AB36" i="48" s="1"/>
  <c r="AC36" i="48" s="1"/>
  <c r="AD36" i="48" s="1"/>
  <c r="AE36" i="48" s="1"/>
  <c r="H36" i="48"/>
  <c r="I36" i="48" s="1"/>
  <c r="J36" i="48" s="1"/>
  <c r="M34" i="48"/>
  <c r="N34" i="48" s="1"/>
  <c r="O34" i="48" s="1"/>
  <c r="P34" i="48" s="1"/>
  <c r="Q34" i="48" s="1"/>
  <c r="R34" i="48" s="1"/>
  <c r="S34" i="48" s="1"/>
  <c r="T34" i="48" s="1"/>
  <c r="U34" i="48" s="1"/>
  <c r="V34" i="48" s="1"/>
  <c r="W34" i="48" s="1"/>
  <c r="X34" i="48" s="1"/>
  <c r="Y34" i="48" s="1"/>
  <c r="Z34" i="48" s="1"/>
  <c r="AA34" i="48" s="1"/>
  <c r="AB34" i="48" s="1"/>
  <c r="AC34" i="48" s="1"/>
  <c r="AD34" i="48" s="1"/>
  <c r="AE34" i="48" s="1"/>
  <c r="H34" i="48"/>
  <c r="I34" i="48" s="1"/>
  <c r="J34" i="48" s="1"/>
  <c r="M33" i="48"/>
  <c r="N33" i="48" s="1"/>
  <c r="H33" i="48"/>
  <c r="I33" i="48" s="1"/>
  <c r="J33" i="48" s="1"/>
  <c r="G32" i="48"/>
  <c r="I51" i="43"/>
  <c r="K54" i="43"/>
  <c r="O54" i="43" s="1"/>
  <c r="Q54" i="43" s="1"/>
  <c r="R54" i="43" s="1"/>
  <c r="S54" i="43" s="1"/>
  <c r="K53" i="43"/>
  <c r="M53" i="43" s="1"/>
  <c r="R53" i="43" s="1"/>
  <c r="I52" i="43"/>
  <c r="M51" i="43"/>
  <c r="N51" i="43" s="1"/>
  <c r="O51" i="43" s="1"/>
  <c r="P51" i="43" s="1"/>
  <c r="Q51" i="43" s="1"/>
  <c r="R51" i="43" s="1"/>
  <c r="S51" i="43" s="1"/>
  <c r="T51" i="43" s="1"/>
  <c r="U51" i="43" s="1"/>
  <c r="V51" i="43" s="1"/>
  <c r="W51" i="43" s="1"/>
  <c r="X51" i="43" s="1"/>
  <c r="Y51" i="43" s="1"/>
  <c r="Z51" i="43" s="1"/>
  <c r="AA51" i="43" s="1"/>
  <c r="AB51" i="43" s="1"/>
  <c r="AC51" i="43" s="1"/>
  <c r="AD51" i="43" s="1"/>
  <c r="AE51" i="43" s="1"/>
  <c r="I47" i="43"/>
  <c r="J47" i="43" s="1"/>
  <c r="K47" i="43" s="1"/>
  <c r="L47" i="43" s="1"/>
  <c r="M47" i="43" s="1"/>
  <c r="N47" i="43" s="1"/>
  <c r="O47" i="43" s="1"/>
  <c r="P47" i="43" s="1"/>
  <c r="Q47" i="43" s="1"/>
  <c r="R47" i="43" s="1"/>
  <c r="S47" i="43" s="1"/>
  <c r="T47" i="43" s="1"/>
  <c r="U47" i="43" s="1"/>
  <c r="V47" i="43" s="1"/>
  <c r="W47" i="43" s="1"/>
  <c r="X47" i="43" s="1"/>
  <c r="Y47" i="43" s="1"/>
  <c r="Z47" i="43" s="1"/>
  <c r="AA47" i="43" s="1"/>
  <c r="AB47" i="43" s="1"/>
  <c r="AC47" i="43" s="1"/>
  <c r="AD47" i="43" s="1"/>
  <c r="AE47" i="43" s="1"/>
  <c r="I46" i="43"/>
  <c r="M46" i="43" s="1"/>
  <c r="N46" i="43" s="1"/>
  <c r="O46" i="43" s="1"/>
  <c r="P46" i="43" s="1"/>
  <c r="Q46" i="43" s="1"/>
  <c r="R46" i="43" s="1"/>
  <c r="S46" i="43" s="1"/>
  <c r="T46" i="43" s="1"/>
  <c r="U46" i="43" s="1"/>
  <c r="V46" i="43" s="1"/>
  <c r="W46" i="43" s="1"/>
  <c r="X46" i="43" s="1"/>
  <c r="Y46" i="43" s="1"/>
  <c r="Z46" i="43" s="1"/>
  <c r="AA46" i="43" s="1"/>
  <c r="AB46" i="43" s="1"/>
  <c r="AC46" i="43" s="1"/>
  <c r="AD46" i="43" s="1"/>
  <c r="AE46" i="43" s="1"/>
  <c r="M45" i="43"/>
  <c r="N45" i="43" s="1"/>
  <c r="O45" i="43" s="1"/>
  <c r="P45" i="43" s="1"/>
  <c r="Q45" i="43" s="1"/>
  <c r="R45" i="43" s="1"/>
  <c r="S45" i="43" s="1"/>
  <c r="T45" i="43" s="1"/>
  <c r="U45" i="43" s="1"/>
  <c r="V45" i="43" s="1"/>
  <c r="W45" i="43" s="1"/>
  <c r="X45" i="43" s="1"/>
  <c r="Y45" i="43" s="1"/>
  <c r="Z45" i="43" s="1"/>
  <c r="AA45" i="43" s="1"/>
  <c r="AB45" i="43" s="1"/>
  <c r="AC45" i="43" s="1"/>
  <c r="AD45" i="43" s="1"/>
  <c r="AE45" i="43" s="1"/>
  <c r="H44" i="43"/>
  <c r="I44" i="43" s="1"/>
  <c r="K44" i="43" s="1"/>
  <c r="H34" i="43"/>
  <c r="I33" i="43"/>
  <c r="U49" i="47" l="1"/>
  <c r="T42" i="47"/>
  <c r="T40" i="30" s="1"/>
  <c r="U33" i="47"/>
  <c r="T32" i="47"/>
  <c r="T31" i="30" s="1"/>
  <c r="T57" i="47"/>
  <c r="T49" i="30" s="1"/>
  <c r="U58" i="47"/>
  <c r="U39" i="44"/>
  <c r="T32" i="44"/>
  <c r="T32" i="30" s="1"/>
  <c r="U52" i="48"/>
  <c r="T42" i="48"/>
  <c r="T39" i="30" s="1"/>
  <c r="U35" i="48"/>
  <c r="U31" i="46"/>
  <c r="Q42" i="46"/>
  <c r="Q54" i="46"/>
  <c r="P53" i="46"/>
  <c r="P52" i="30" s="1"/>
  <c r="X42" i="45"/>
  <c r="X42" i="30" s="1"/>
  <c r="Y51" i="45"/>
  <c r="I34" i="43"/>
  <c r="M34" i="43" s="1"/>
  <c r="N34" i="43" s="1"/>
  <c r="O34" i="43" s="1"/>
  <c r="P34" i="43" s="1"/>
  <c r="Q34" i="43" s="1"/>
  <c r="R34" i="43" s="1"/>
  <c r="S34" i="43" s="1"/>
  <c r="T34" i="43" s="1"/>
  <c r="U34" i="43" s="1"/>
  <c r="V34" i="43" s="1"/>
  <c r="W34" i="43" s="1"/>
  <c r="X34" i="43" s="1"/>
  <c r="Y34" i="43" s="1"/>
  <c r="Z34" i="43" s="1"/>
  <c r="AA34" i="43" s="1"/>
  <c r="AB34" i="43" s="1"/>
  <c r="AC34" i="43" s="1"/>
  <c r="AD34" i="43" s="1"/>
  <c r="AE34" i="43" s="1"/>
  <c r="L44" i="43"/>
  <c r="M44" i="43" s="1"/>
  <c r="N44" i="43" s="1"/>
  <c r="O44" i="43" s="1"/>
  <c r="P44" i="43" s="1"/>
  <c r="Q44" i="43" s="1"/>
  <c r="R44" i="43" s="1"/>
  <c r="S44" i="43" s="1"/>
  <c r="T44" i="43" s="1"/>
  <c r="U44" i="43" s="1"/>
  <c r="V44" i="43" s="1"/>
  <c r="W44" i="43" s="1"/>
  <c r="X44" i="43" s="1"/>
  <c r="Y44" i="43" s="1"/>
  <c r="I48" i="44"/>
  <c r="H42" i="44"/>
  <c r="I32" i="44"/>
  <c r="O66" i="47"/>
  <c r="P66" i="47" s="1"/>
  <c r="Q66" i="47" s="1"/>
  <c r="R66" i="47" s="1"/>
  <c r="M33" i="43"/>
  <c r="K33" i="43"/>
  <c r="J52" i="43"/>
  <c r="K52" i="43" s="1"/>
  <c r="L52" i="43" s="1"/>
  <c r="M52" i="43" s="1"/>
  <c r="N52" i="43" s="1"/>
  <c r="O52" i="43" s="1"/>
  <c r="P52" i="43" s="1"/>
  <c r="K32" i="47"/>
  <c r="H59" i="46"/>
  <c r="K30" i="46"/>
  <c r="I32" i="47"/>
  <c r="H32" i="47"/>
  <c r="K32" i="48"/>
  <c r="I42" i="45"/>
  <c r="H42" i="45"/>
  <c r="H64" i="44"/>
  <c r="H57" i="44"/>
  <c r="I57" i="44"/>
  <c r="H32" i="44"/>
  <c r="H64" i="47"/>
  <c r="H57" i="47"/>
  <c r="H42" i="47"/>
  <c r="H64" i="48"/>
  <c r="H42" i="48"/>
  <c r="L32" i="48"/>
  <c r="H32" i="48"/>
  <c r="M37" i="46"/>
  <c r="N37" i="46" s="1"/>
  <c r="O37" i="46" s="1"/>
  <c r="P37" i="46" s="1"/>
  <c r="Q37" i="46" s="1"/>
  <c r="R37" i="46" s="1"/>
  <c r="S37" i="46" s="1"/>
  <c r="T37" i="46" s="1"/>
  <c r="U37" i="46" s="1"/>
  <c r="V37" i="46" s="1"/>
  <c r="W37" i="46" s="1"/>
  <c r="X37" i="46" s="1"/>
  <c r="Y37" i="46" s="1"/>
  <c r="Z37" i="46" s="1"/>
  <c r="AA37" i="46" s="1"/>
  <c r="AB37" i="46" s="1"/>
  <c r="AC37" i="46" s="1"/>
  <c r="AD37" i="46" s="1"/>
  <c r="AE37" i="46" s="1"/>
  <c r="L30" i="46"/>
  <c r="J30" i="46"/>
  <c r="I30" i="46"/>
  <c r="I39" i="46"/>
  <c r="J44" i="46"/>
  <c r="K44" i="46" s="1"/>
  <c r="L44" i="46" s="1"/>
  <c r="M44" i="46" s="1"/>
  <c r="N44" i="46" s="1"/>
  <c r="O44" i="46" s="1"/>
  <c r="P44" i="46" s="1"/>
  <c r="Q44" i="46" s="1"/>
  <c r="R44" i="46" s="1"/>
  <c r="S44" i="46" s="1"/>
  <c r="T44" i="46" s="1"/>
  <c r="U44" i="46" s="1"/>
  <c r="V44" i="46" s="1"/>
  <c r="W44" i="46" s="1"/>
  <c r="X44" i="46" s="1"/>
  <c r="Y44" i="46" s="1"/>
  <c r="Z44" i="46" s="1"/>
  <c r="AA44" i="46" s="1"/>
  <c r="AB44" i="46" s="1"/>
  <c r="AC44" i="46" s="1"/>
  <c r="AD44" i="46" s="1"/>
  <c r="AE44" i="46" s="1"/>
  <c r="H53" i="46"/>
  <c r="H30" i="46"/>
  <c r="H39" i="46"/>
  <c r="I59" i="46"/>
  <c r="M39" i="45"/>
  <c r="L32" i="45"/>
  <c r="J33" i="45"/>
  <c r="J32" i="45" s="1"/>
  <c r="I32" i="45"/>
  <c r="K32" i="45"/>
  <c r="H64" i="45"/>
  <c r="H32" i="45"/>
  <c r="I49" i="44"/>
  <c r="L65" i="44"/>
  <c r="M65" i="44" s="1"/>
  <c r="N65" i="44" s="1"/>
  <c r="O65" i="44" s="1"/>
  <c r="P65" i="44" s="1"/>
  <c r="Q65" i="44" s="1"/>
  <c r="R65" i="44" s="1"/>
  <c r="S65" i="44" s="1"/>
  <c r="T65" i="44" s="1"/>
  <c r="I64" i="44"/>
  <c r="J57" i="44"/>
  <c r="L32" i="47"/>
  <c r="J32" i="47"/>
  <c r="I42" i="47"/>
  <c r="I57" i="47"/>
  <c r="I67" i="47"/>
  <c r="K67" i="47" s="1"/>
  <c r="J65" i="48"/>
  <c r="I64" i="48"/>
  <c r="O33" i="48"/>
  <c r="I37" i="48"/>
  <c r="I57" i="48"/>
  <c r="I42" i="48"/>
  <c r="J57" i="48"/>
  <c r="V58" i="47" l="1"/>
  <c r="U57" i="47"/>
  <c r="U49" i="30" s="1"/>
  <c r="V33" i="47"/>
  <c r="U32" i="47"/>
  <c r="U31" i="30" s="1"/>
  <c r="V49" i="47"/>
  <c r="U42" i="47"/>
  <c r="U40" i="30" s="1"/>
  <c r="Z44" i="43"/>
  <c r="Q52" i="43"/>
  <c r="R52" i="43" s="1"/>
  <c r="T52" i="43" s="1"/>
  <c r="U52" i="43" s="1"/>
  <c r="V39" i="44"/>
  <c r="U32" i="44"/>
  <c r="U32" i="30" s="1"/>
  <c r="U65" i="44"/>
  <c r="T64" i="44"/>
  <c r="T59" i="30" s="1"/>
  <c r="V52" i="48"/>
  <c r="U42" i="48"/>
  <c r="U39" i="30" s="1"/>
  <c r="V35" i="48"/>
  <c r="T30" i="46"/>
  <c r="T34" i="30" s="1"/>
  <c r="V31" i="46"/>
  <c r="U30" i="46"/>
  <c r="U34" i="30" s="1"/>
  <c r="P39" i="46"/>
  <c r="P43" i="30" s="1"/>
  <c r="P30" i="46"/>
  <c r="P34" i="30" s="1"/>
  <c r="Q53" i="46"/>
  <c r="Q52" i="30" s="1"/>
  <c r="R54" i="46"/>
  <c r="R42" i="46"/>
  <c r="Q39" i="46"/>
  <c r="Q43" i="30" s="1"/>
  <c r="Z51" i="45"/>
  <c r="Y42" i="45"/>
  <c r="Y42" i="30" s="1"/>
  <c r="N33" i="43"/>
  <c r="J48" i="44"/>
  <c r="K48" i="44" s="1"/>
  <c r="I42" i="44"/>
  <c r="J32" i="44"/>
  <c r="S66" i="47"/>
  <c r="T66" i="47" s="1"/>
  <c r="U66" i="47" s="1"/>
  <c r="V66" i="47" s="1"/>
  <c r="W66" i="47" s="1"/>
  <c r="X66" i="47" s="1"/>
  <c r="Y66" i="47" s="1"/>
  <c r="Z66" i="47" s="1"/>
  <c r="AA66" i="47" s="1"/>
  <c r="AB66" i="47" s="1"/>
  <c r="AC66" i="47" s="1"/>
  <c r="AD66" i="47" s="1"/>
  <c r="AE66" i="47" s="1"/>
  <c r="R67" i="47"/>
  <c r="M30" i="46"/>
  <c r="M32" i="47"/>
  <c r="N30" i="46"/>
  <c r="M32" i="48"/>
  <c r="N32" i="48"/>
  <c r="I57" i="45"/>
  <c r="J57" i="45"/>
  <c r="J42" i="45"/>
  <c r="K39" i="46"/>
  <c r="I53" i="46"/>
  <c r="J39" i="46"/>
  <c r="J59" i="46"/>
  <c r="O30" i="46"/>
  <c r="I64" i="45"/>
  <c r="K42" i="45"/>
  <c r="K57" i="45"/>
  <c r="N39" i="45"/>
  <c r="M32" i="45"/>
  <c r="J49" i="44"/>
  <c r="K57" i="44"/>
  <c r="J64" i="44"/>
  <c r="J57" i="47"/>
  <c r="J64" i="47"/>
  <c r="J42" i="47"/>
  <c r="I64" i="47"/>
  <c r="N32" i="47"/>
  <c r="N31" i="30" s="1"/>
  <c r="J37" i="48"/>
  <c r="J32" i="48" s="1"/>
  <c r="I32" i="48"/>
  <c r="P33" i="48"/>
  <c r="O32" i="48"/>
  <c r="J42" i="48"/>
  <c r="K57" i="48"/>
  <c r="K65" i="48"/>
  <c r="J64" i="48"/>
  <c r="W49" i="47" l="1"/>
  <c r="V42" i="47"/>
  <c r="V40" i="30" s="1"/>
  <c r="W33" i="47"/>
  <c r="V32" i="47"/>
  <c r="V31" i="30" s="1"/>
  <c r="W58" i="47"/>
  <c r="V57" i="47"/>
  <c r="V49" i="30" s="1"/>
  <c r="AA44" i="43"/>
  <c r="W39" i="44"/>
  <c r="V32" i="44"/>
  <c r="V32" i="30" s="1"/>
  <c r="V65" i="44"/>
  <c r="U64" i="44"/>
  <c r="U59" i="30" s="1"/>
  <c r="W52" i="48"/>
  <c r="W42" i="48" s="1"/>
  <c r="W39" i="30" s="1"/>
  <c r="V42" i="48"/>
  <c r="V39" i="30" s="1"/>
  <c r="W35" i="48"/>
  <c r="V52" i="43"/>
  <c r="V30" i="46"/>
  <c r="V34" i="30" s="1"/>
  <c r="W31" i="46"/>
  <c r="S42" i="46"/>
  <c r="R39" i="46"/>
  <c r="R43" i="30" s="1"/>
  <c r="Q30" i="46"/>
  <c r="Q34" i="30" s="1"/>
  <c r="S54" i="46"/>
  <c r="R53" i="46"/>
  <c r="R52" i="30" s="1"/>
  <c r="AA51" i="45"/>
  <c r="Z42" i="45"/>
  <c r="Z42" i="30" s="1"/>
  <c r="O33" i="43"/>
  <c r="K32" i="44"/>
  <c r="S67" i="47"/>
  <c r="J53" i="46"/>
  <c r="K59" i="46"/>
  <c r="L39" i="46"/>
  <c r="L57" i="45"/>
  <c r="L42" i="45"/>
  <c r="O39" i="45"/>
  <c r="N32" i="45"/>
  <c r="Q33" i="45"/>
  <c r="J64" i="45"/>
  <c r="K64" i="44"/>
  <c r="L57" i="44"/>
  <c r="K49" i="44"/>
  <c r="J42" i="44"/>
  <c r="K57" i="47"/>
  <c r="O32" i="47"/>
  <c r="O31" i="30" s="1"/>
  <c r="K42" i="47"/>
  <c r="K64" i="47"/>
  <c r="L57" i="48"/>
  <c r="K42" i="48"/>
  <c r="Q33" i="48"/>
  <c r="P32" i="48"/>
  <c r="K64" i="48"/>
  <c r="L65" i="48"/>
  <c r="W57" i="47" l="1"/>
  <c r="W49" i="30" s="1"/>
  <c r="X58" i="47"/>
  <c r="W32" i="47"/>
  <c r="W31" i="30" s="1"/>
  <c r="X33" i="47"/>
  <c r="X49" i="47"/>
  <c r="W42" i="47"/>
  <c r="W40" i="30" s="1"/>
  <c r="AB44" i="43"/>
  <c r="X39" i="44"/>
  <c r="W32" i="44"/>
  <c r="W32" i="30" s="1"/>
  <c r="V64" i="44"/>
  <c r="V59" i="30" s="1"/>
  <c r="W65" i="44"/>
  <c r="X35" i="48"/>
  <c r="W52" i="43"/>
  <c r="W30" i="46"/>
  <c r="W34" i="30" s="1"/>
  <c r="X31" i="46"/>
  <c r="S39" i="46"/>
  <c r="S43" i="30" s="1"/>
  <c r="T42" i="46"/>
  <c r="S53" i="46"/>
  <c r="S52" i="30" s="1"/>
  <c r="T54" i="46"/>
  <c r="S30" i="46"/>
  <c r="S34" i="30" s="1"/>
  <c r="R30" i="46"/>
  <c r="R34" i="30" s="1"/>
  <c r="AA42" i="45"/>
  <c r="AA42" i="30" s="1"/>
  <c r="AB51" i="45"/>
  <c r="P33" i="43"/>
  <c r="L32" i="44"/>
  <c r="K53" i="46"/>
  <c r="L59" i="46"/>
  <c r="M39" i="46"/>
  <c r="M43" i="30" s="1"/>
  <c r="M42" i="45"/>
  <c r="R33" i="45"/>
  <c r="K64" i="45"/>
  <c r="L65" i="45"/>
  <c r="P39" i="45"/>
  <c r="Q39" i="45" s="1"/>
  <c r="O32" i="45"/>
  <c r="M57" i="45"/>
  <c r="L49" i="44"/>
  <c r="M49" i="44" s="1"/>
  <c r="N49" i="44" s="1"/>
  <c r="O49" i="44" s="1"/>
  <c r="P49" i="44" s="1"/>
  <c r="Q49" i="44" s="1"/>
  <c r="R49" i="44" s="1"/>
  <c r="S49" i="44" s="1"/>
  <c r="T49" i="44" s="1"/>
  <c r="K42" i="44"/>
  <c r="M57" i="44"/>
  <c r="L64" i="44"/>
  <c r="M65" i="47"/>
  <c r="L64" i="47"/>
  <c r="P32" i="47"/>
  <c r="P31" i="30" s="1"/>
  <c r="L57" i="47"/>
  <c r="L42" i="47"/>
  <c r="L42" i="48"/>
  <c r="L64" i="48"/>
  <c r="M65" i="48"/>
  <c r="M57" i="48"/>
  <c r="R33" i="48"/>
  <c r="Q32" i="48"/>
  <c r="X32" i="47" l="1"/>
  <c r="X31" i="30" s="1"/>
  <c r="Y33" i="47"/>
  <c r="Y58" i="47"/>
  <c r="X57" i="47"/>
  <c r="X49" i="30" s="1"/>
  <c r="Y49" i="47"/>
  <c r="X42" i="47"/>
  <c r="X40" i="30" s="1"/>
  <c r="AC44" i="43"/>
  <c r="U49" i="44"/>
  <c r="T42" i="44"/>
  <c r="T41" i="30" s="1"/>
  <c r="Y39" i="44"/>
  <c r="X32" i="44"/>
  <c r="X32" i="30" s="1"/>
  <c r="W64" i="44"/>
  <c r="W59" i="30" s="1"/>
  <c r="X65" i="44"/>
  <c r="Y35" i="48"/>
  <c r="X52" i="43"/>
  <c r="X30" i="46"/>
  <c r="X34" i="30" s="1"/>
  <c r="Y31" i="46"/>
  <c r="U54" i="46"/>
  <c r="T53" i="46"/>
  <c r="T52" i="30" s="1"/>
  <c r="U42" i="46"/>
  <c r="T39" i="46"/>
  <c r="T43" i="30" s="1"/>
  <c r="AC51" i="45"/>
  <c r="AB42" i="45"/>
  <c r="AB42" i="30" s="1"/>
  <c r="Q33" i="43"/>
  <c r="M32" i="44"/>
  <c r="M32" i="30" s="1"/>
  <c r="L53" i="46"/>
  <c r="N39" i="46"/>
  <c r="N43" i="30" s="1"/>
  <c r="M59" i="46"/>
  <c r="P32" i="45"/>
  <c r="S33" i="45"/>
  <c r="L64" i="45"/>
  <c r="M65" i="45"/>
  <c r="N42" i="45"/>
  <c r="N57" i="45"/>
  <c r="N57" i="44"/>
  <c r="L42" i="44"/>
  <c r="M64" i="44"/>
  <c r="M57" i="47"/>
  <c r="Q32" i="47"/>
  <c r="Q31" i="30" s="1"/>
  <c r="M42" i="47"/>
  <c r="N65" i="47"/>
  <c r="O65" i="47" s="1"/>
  <c r="M64" i="47"/>
  <c r="N65" i="48"/>
  <c r="M64" i="48"/>
  <c r="R32" i="48"/>
  <c r="R30" i="30" s="1"/>
  <c r="S33" i="48"/>
  <c r="T33" i="48" s="1"/>
  <c r="N57" i="48"/>
  <c r="M42" i="48"/>
  <c r="Z33" i="47" l="1"/>
  <c r="Y32" i="47"/>
  <c r="Y31" i="30" s="1"/>
  <c r="Z49" i="47"/>
  <c r="Y42" i="47"/>
  <c r="Y40" i="30" s="1"/>
  <c r="Y57" i="47"/>
  <c r="Y49" i="30" s="1"/>
  <c r="Z58" i="47"/>
  <c r="U33" i="48"/>
  <c r="T32" i="48"/>
  <c r="T30" i="30" s="1"/>
  <c r="AD44" i="43"/>
  <c r="Z39" i="44"/>
  <c r="Y32" i="44"/>
  <c r="Y32" i="30" s="1"/>
  <c r="V49" i="44"/>
  <c r="U42" i="44"/>
  <c r="U41" i="30" s="1"/>
  <c r="X64" i="44"/>
  <c r="X59" i="30" s="1"/>
  <c r="Y65" i="44"/>
  <c r="Z35" i="48"/>
  <c r="Z31" i="46"/>
  <c r="Y30" i="46"/>
  <c r="Y34" i="30" s="1"/>
  <c r="V42" i="46"/>
  <c r="U39" i="46"/>
  <c r="U43" i="30" s="1"/>
  <c r="U53" i="46"/>
  <c r="U52" i="30" s="1"/>
  <c r="V54" i="46"/>
  <c r="AC42" i="45"/>
  <c r="AC42" i="30" s="1"/>
  <c r="AD51" i="45"/>
  <c r="R33" i="43"/>
  <c r="N32" i="44"/>
  <c r="N32" i="30" s="1"/>
  <c r="O39" i="46"/>
  <c r="O43" i="30" s="1"/>
  <c r="N59" i="46"/>
  <c r="M53" i="46"/>
  <c r="T33" i="45"/>
  <c r="O42" i="45"/>
  <c r="M64" i="45"/>
  <c r="O57" i="45"/>
  <c r="R39" i="45"/>
  <c r="Q32" i="45"/>
  <c r="N64" i="44"/>
  <c r="M42" i="44"/>
  <c r="O57" i="44"/>
  <c r="R32" i="47"/>
  <c r="R31" i="30" s="1"/>
  <c r="N64" i="47"/>
  <c r="N42" i="47"/>
  <c r="N57" i="47"/>
  <c r="N42" i="48"/>
  <c r="S32" i="48"/>
  <c r="S30" i="30" s="1"/>
  <c r="O57" i="48"/>
  <c r="O65" i="48"/>
  <c r="N64" i="48"/>
  <c r="AA58" i="47" l="1"/>
  <c r="Z57" i="47"/>
  <c r="Z49" i="30" s="1"/>
  <c r="AA49" i="47"/>
  <c r="Z42" i="47"/>
  <c r="Z40" i="30" s="1"/>
  <c r="Z32" i="47"/>
  <c r="Z31" i="30" s="1"/>
  <c r="AA33" i="47"/>
  <c r="V33" i="48"/>
  <c r="U32" i="48"/>
  <c r="U30" i="30" s="1"/>
  <c r="AE44" i="43"/>
  <c r="W49" i="44"/>
  <c r="V42" i="44"/>
  <c r="V41" i="30" s="1"/>
  <c r="AA39" i="44"/>
  <c r="Z32" i="44"/>
  <c r="Z32" i="30" s="1"/>
  <c r="Z65" i="44"/>
  <c r="Y64" i="44"/>
  <c r="Y59" i="30" s="1"/>
  <c r="AA35" i="48"/>
  <c r="Z30" i="46"/>
  <c r="Z34" i="30" s="1"/>
  <c r="AA31" i="46"/>
  <c r="W42" i="46"/>
  <c r="V39" i="46"/>
  <c r="V43" i="30" s="1"/>
  <c r="W54" i="46"/>
  <c r="V53" i="46"/>
  <c r="V52" i="30" s="1"/>
  <c r="AE51" i="45"/>
  <c r="AE42" i="45" s="1"/>
  <c r="AE42" i="30" s="1"/>
  <c r="AD42" i="45"/>
  <c r="AD42" i="30" s="1"/>
  <c r="S33" i="43"/>
  <c r="T33" i="43" s="1"/>
  <c r="O32" i="44"/>
  <c r="O32" i="30" s="1"/>
  <c r="N53" i="46"/>
  <c r="O59" i="46"/>
  <c r="N64" i="45"/>
  <c r="P57" i="45"/>
  <c r="P42" i="45"/>
  <c r="S39" i="45"/>
  <c r="R32" i="45"/>
  <c r="R33" i="30" s="1"/>
  <c r="U33" i="45"/>
  <c r="O64" i="44"/>
  <c r="P57" i="44"/>
  <c r="N42" i="44"/>
  <c r="O42" i="47"/>
  <c r="S32" i="47"/>
  <c r="S31" i="30" s="1"/>
  <c r="O57" i="47"/>
  <c r="O64" i="47"/>
  <c r="P65" i="47"/>
  <c r="O64" i="48"/>
  <c r="P65" i="48"/>
  <c r="P57" i="48"/>
  <c r="P48" i="30" s="1"/>
  <c r="O42" i="48"/>
  <c r="AA32" i="47" l="1"/>
  <c r="AA31" i="30" s="1"/>
  <c r="AB33" i="47"/>
  <c r="AB49" i="47"/>
  <c r="AA42" i="47"/>
  <c r="AA40" i="30" s="1"/>
  <c r="AA57" i="47"/>
  <c r="AA49" i="30" s="1"/>
  <c r="AB58" i="47"/>
  <c r="W33" i="48"/>
  <c r="V32" i="48"/>
  <c r="V30" i="30" s="1"/>
  <c r="U33" i="43"/>
  <c r="AB39" i="44"/>
  <c r="AA32" i="44"/>
  <c r="AA32" i="30" s="1"/>
  <c r="X49" i="44"/>
  <c r="W42" i="44"/>
  <c r="W41" i="30" s="1"/>
  <c r="Z64" i="44"/>
  <c r="Z59" i="30" s="1"/>
  <c r="AA65" i="44"/>
  <c r="AB35" i="48"/>
  <c r="AA30" i="46"/>
  <c r="AA34" i="30" s="1"/>
  <c r="AB31" i="46"/>
  <c r="W53" i="46"/>
  <c r="W52" i="30" s="1"/>
  <c r="X54" i="46"/>
  <c r="W39" i="46"/>
  <c r="W43" i="30" s="1"/>
  <c r="X42" i="46"/>
  <c r="P32" i="44"/>
  <c r="P32" i="30" s="1"/>
  <c r="O53" i="46"/>
  <c r="Q57" i="45"/>
  <c r="T39" i="45"/>
  <c r="S32" i="45"/>
  <c r="S33" i="30" s="1"/>
  <c r="Q42" i="45"/>
  <c r="V33" i="45"/>
  <c r="O64" i="45"/>
  <c r="Q57" i="44"/>
  <c r="Q50" i="30" s="1"/>
  <c r="P64" i="44"/>
  <c r="O42" i="44"/>
  <c r="Q65" i="47"/>
  <c r="P64" i="47"/>
  <c r="P57" i="47"/>
  <c r="P42" i="47"/>
  <c r="Q57" i="48"/>
  <c r="Q48" i="30" s="1"/>
  <c r="P64" i="48"/>
  <c r="Q65" i="48"/>
  <c r="P42" i="48"/>
  <c r="AC58" i="47" l="1"/>
  <c r="AB57" i="47"/>
  <c r="AB49" i="30" s="1"/>
  <c r="AC33" i="47"/>
  <c r="AB32" i="47"/>
  <c r="AB31" i="30" s="1"/>
  <c r="AC49" i="47"/>
  <c r="AB42" i="47"/>
  <c r="AB40" i="30" s="1"/>
  <c r="X33" i="48"/>
  <c r="W32" i="48"/>
  <c r="W30" i="30" s="1"/>
  <c r="V33" i="43"/>
  <c r="Y49" i="44"/>
  <c r="X42" i="44"/>
  <c r="X41" i="30" s="1"/>
  <c r="AC39" i="44"/>
  <c r="AB32" i="44"/>
  <c r="AB32" i="30" s="1"/>
  <c r="AA64" i="44"/>
  <c r="AA59" i="30" s="1"/>
  <c r="AB65" i="44"/>
  <c r="AC35" i="48"/>
  <c r="AB30" i="46"/>
  <c r="AB34" i="30" s="1"/>
  <c r="AC31" i="46"/>
  <c r="Y42" i="46"/>
  <c r="X39" i="46"/>
  <c r="X43" i="30" s="1"/>
  <c r="X53" i="46"/>
  <c r="X52" i="30" s="1"/>
  <c r="Y54" i="46"/>
  <c r="Q32" i="44"/>
  <c r="Q32" i="30" s="1"/>
  <c r="W33" i="45"/>
  <c r="X33" i="45" s="1"/>
  <c r="U39" i="45"/>
  <c r="T32" i="45"/>
  <c r="T33" i="30" s="1"/>
  <c r="Q65" i="45"/>
  <c r="P64" i="45"/>
  <c r="R42" i="45"/>
  <c r="R57" i="45"/>
  <c r="P42" i="44"/>
  <c r="P41" i="30" s="1"/>
  <c r="R57" i="44"/>
  <c r="R50" i="30" s="1"/>
  <c r="Q64" i="44"/>
  <c r="Q57" i="47"/>
  <c r="R65" i="47"/>
  <c r="S65" i="47" s="1"/>
  <c r="T65" i="47" s="1"/>
  <c r="Q64" i="47"/>
  <c r="Q42" i="47"/>
  <c r="Q42" i="48"/>
  <c r="R57" i="48"/>
  <c r="R48" i="30" s="1"/>
  <c r="R65" i="48"/>
  <c r="Q64" i="48"/>
  <c r="AD49" i="47" l="1"/>
  <c r="AC42" i="47"/>
  <c r="AC40" i="30" s="1"/>
  <c r="AD33" i="47"/>
  <c r="AC32" i="47"/>
  <c r="AC31" i="30" s="1"/>
  <c r="AD58" i="47"/>
  <c r="AC57" i="47"/>
  <c r="AC49" i="30" s="1"/>
  <c r="Y33" i="48"/>
  <c r="X32" i="48"/>
  <c r="X30" i="30" s="1"/>
  <c r="W33" i="43"/>
  <c r="AD39" i="44"/>
  <c r="AC32" i="44"/>
  <c r="AC32" i="30" s="1"/>
  <c r="Z49" i="44"/>
  <c r="Y42" i="44"/>
  <c r="Y41" i="30" s="1"/>
  <c r="AB64" i="44"/>
  <c r="AB59" i="30" s="1"/>
  <c r="AC65" i="44"/>
  <c r="AD35" i="48"/>
  <c r="AD31" i="46"/>
  <c r="AC30" i="46"/>
  <c r="AC34" i="30" s="1"/>
  <c r="Z54" i="46"/>
  <c r="Y53" i="46"/>
  <c r="Y52" i="30" s="1"/>
  <c r="Z42" i="46"/>
  <c r="Y39" i="46"/>
  <c r="Y43" i="30" s="1"/>
  <c r="Y33" i="45"/>
  <c r="U65" i="47"/>
  <c r="T64" i="47"/>
  <c r="T58" i="30" s="1"/>
  <c r="R32" i="44"/>
  <c r="R32" i="30" s="1"/>
  <c r="S42" i="45"/>
  <c r="S42" i="30" s="1"/>
  <c r="V39" i="45"/>
  <c r="U32" i="45"/>
  <c r="U33" i="30" s="1"/>
  <c r="S57" i="45"/>
  <c r="Q64" i="45"/>
  <c r="R65" i="45"/>
  <c r="R64" i="44"/>
  <c r="R59" i="30" s="1"/>
  <c r="Q42" i="44"/>
  <c r="Q41" i="30" s="1"/>
  <c r="S57" i="44"/>
  <c r="S50" i="30" s="1"/>
  <c r="R64" i="47"/>
  <c r="R58" i="30" s="1"/>
  <c r="R42" i="47"/>
  <c r="R40" i="30" s="1"/>
  <c r="R57" i="47"/>
  <c r="S57" i="48"/>
  <c r="S48" i="30" s="1"/>
  <c r="R42" i="48"/>
  <c r="R39" i="30" s="1"/>
  <c r="S65" i="48"/>
  <c r="T65" i="48" s="1"/>
  <c r="R64" i="48"/>
  <c r="R57" i="30" s="1"/>
  <c r="AD57" i="47" l="1"/>
  <c r="AD49" i="30" s="1"/>
  <c r="AE58" i="47"/>
  <c r="AE57" i="47" s="1"/>
  <c r="AE49" i="30" s="1"/>
  <c r="AD32" i="47"/>
  <c r="AD31" i="30" s="1"/>
  <c r="AE33" i="47"/>
  <c r="AE32" i="47" s="1"/>
  <c r="AE31" i="30" s="1"/>
  <c r="AE49" i="47"/>
  <c r="AE42" i="47" s="1"/>
  <c r="AE40" i="30" s="1"/>
  <c r="AD42" i="47"/>
  <c r="AD40" i="30" s="1"/>
  <c r="T64" i="48"/>
  <c r="T57" i="30" s="1"/>
  <c r="U65" i="48"/>
  <c r="Z33" i="48"/>
  <c r="Y32" i="48"/>
  <c r="Y30" i="30" s="1"/>
  <c r="X33" i="43"/>
  <c r="AA49" i="44"/>
  <c r="Z42" i="44"/>
  <c r="Z41" i="30" s="1"/>
  <c r="AE39" i="44"/>
  <c r="AE32" i="44" s="1"/>
  <c r="AE32" i="30" s="1"/>
  <c r="AD32" i="44"/>
  <c r="AD32" i="30" s="1"/>
  <c r="AD65" i="44"/>
  <c r="AC64" i="44"/>
  <c r="AC59" i="30" s="1"/>
  <c r="AE35" i="48"/>
  <c r="AD30" i="46"/>
  <c r="AD34" i="30" s="1"/>
  <c r="AE31" i="46"/>
  <c r="AE30" i="46" s="1"/>
  <c r="AE34" i="30" s="1"/>
  <c r="AA42" i="46"/>
  <c r="Z39" i="46"/>
  <c r="Z43" i="30" s="1"/>
  <c r="Z53" i="46"/>
  <c r="Z52" i="30" s="1"/>
  <c r="AA54" i="46"/>
  <c r="Z33" i="45"/>
  <c r="U64" i="47"/>
  <c r="U58" i="30" s="1"/>
  <c r="V65" i="47"/>
  <c r="S32" i="44"/>
  <c r="S32" i="30" s="1"/>
  <c r="S65" i="45"/>
  <c r="R64" i="45"/>
  <c r="R60" i="30" s="1"/>
  <c r="W39" i="45"/>
  <c r="X39" i="45" s="1"/>
  <c r="V32" i="45"/>
  <c r="V33" i="30" s="1"/>
  <c r="T57" i="45"/>
  <c r="T51" i="30" s="1"/>
  <c r="T42" i="45"/>
  <c r="T42" i="30" s="1"/>
  <c r="R42" i="44"/>
  <c r="R41" i="30" s="1"/>
  <c r="S64" i="44"/>
  <c r="S59" i="30" s="1"/>
  <c r="S64" i="47"/>
  <c r="S58" i="30" s="1"/>
  <c r="S42" i="47"/>
  <c r="S40" i="30" s="1"/>
  <c r="S57" i="47"/>
  <c r="S64" i="48"/>
  <c r="S57" i="30" s="1"/>
  <c r="S42" i="48"/>
  <c r="S39" i="30" s="1"/>
  <c r="V65" i="48" l="1"/>
  <c r="U64" i="48"/>
  <c r="U57" i="30" s="1"/>
  <c r="AA33" i="48"/>
  <c r="Z32" i="48"/>
  <c r="Z30" i="30" s="1"/>
  <c r="Y33" i="43"/>
  <c r="AB49" i="44"/>
  <c r="AA42" i="44"/>
  <c r="AA41" i="30" s="1"/>
  <c r="AE65" i="44"/>
  <c r="AE64" i="44" s="1"/>
  <c r="AE59" i="30" s="1"/>
  <c r="AD64" i="44"/>
  <c r="AD59" i="30" s="1"/>
  <c r="AA53" i="46"/>
  <c r="AA52" i="30" s="1"/>
  <c r="AB54" i="46"/>
  <c r="AA39" i="46"/>
  <c r="AA43" i="30" s="1"/>
  <c r="AB42" i="46"/>
  <c r="Y39" i="45"/>
  <c r="X32" i="45"/>
  <c r="X33" i="30" s="1"/>
  <c r="AA33" i="45"/>
  <c r="AB33" i="45" s="1"/>
  <c r="W65" i="47"/>
  <c r="V64" i="47"/>
  <c r="V58" i="30" s="1"/>
  <c r="W32" i="45"/>
  <c r="W33" i="30" s="1"/>
  <c r="U42" i="45"/>
  <c r="U42" i="30" s="1"/>
  <c r="U57" i="45"/>
  <c r="U51" i="30" s="1"/>
  <c r="S64" i="45"/>
  <c r="S60" i="30" s="1"/>
  <c r="T65" i="45"/>
  <c r="S42" i="44"/>
  <c r="S41" i="30" s="1"/>
  <c r="AB33" i="48" l="1"/>
  <c r="AA32" i="48"/>
  <c r="AA30" i="30" s="1"/>
  <c r="W65" i="48"/>
  <c r="V64" i="48"/>
  <c r="V57" i="30" s="1"/>
  <c r="Z33" i="43"/>
  <c r="AC49" i="44"/>
  <c r="AB42" i="44"/>
  <c r="AB41" i="30" s="1"/>
  <c r="AC42" i="46"/>
  <c r="AB39" i="46"/>
  <c r="AB43" i="30" s="1"/>
  <c r="AB53" i="46"/>
  <c r="AB52" i="30" s="1"/>
  <c r="AC54" i="46"/>
  <c r="AC33" i="45"/>
  <c r="Z39" i="45"/>
  <c r="Y32" i="45"/>
  <c r="Y33" i="30" s="1"/>
  <c r="W64" i="47"/>
  <c r="W58" i="30" s="1"/>
  <c r="X65" i="47"/>
  <c r="V57" i="45"/>
  <c r="V51" i="30" s="1"/>
  <c r="U65" i="45"/>
  <c r="T64" i="45"/>
  <c r="T60" i="30" s="1"/>
  <c r="V42" i="45"/>
  <c r="V42" i="30" s="1"/>
  <c r="W64" i="48" l="1"/>
  <c r="W57" i="30" s="1"/>
  <c r="X65" i="48"/>
  <c r="AC33" i="48"/>
  <c r="AB32" i="48"/>
  <c r="AB30" i="30" s="1"/>
  <c r="AA33" i="43"/>
  <c r="AD49" i="44"/>
  <c r="AC42" i="44"/>
  <c r="AC41" i="30" s="1"/>
  <c r="AD42" i="46"/>
  <c r="AC39" i="46"/>
  <c r="AC43" i="30" s="1"/>
  <c r="AD54" i="46"/>
  <c r="AC53" i="46"/>
  <c r="AC52" i="30" s="1"/>
  <c r="AD33" i="45"/>
  <c r="AA39" i="45"/>
  <c r="Z32" i="45"/>
  <c r="Z33" i="30" s="1"/>
  <c r="X64" i="47"/>
  <c r="X58" i="30" s="1"/>
  <c r="Y65" i="47"/>
  <c r="W42" i="45"/>
  <c r="W42" i="30" s="1"/>
  <c r="V65" i="45"/>
  <c r="U64" i="45"/>
  <c r="U60" i="30" s="1"/>
  <c r="W57" i="45"/>
  <c r="W51" i="30" s="1"/>
  <c r="Y65" i="48" l="1"/>
  <c r="X64" i="48"/>
  <c r="X57" i="30" s="1"/>
  <c r="AD33" i="48"/>
  <c r="AC32" i="48"/>
  <c r="AC30" i="30" s="1"/>
  <c r="AB33" i="43"/>
  <c r="AE49" i="44"/>
  <c r="AE42" i="44" s="1"/>
  <c r="AE41" i="30" s="1"/>
  <c r="AD42" i="44"/>
  <c r="AD41" i="30" s="1"/>
  <c r="AD53" i="46"/>
  <c r="AD52" i="30" s="1"/>
  <c r="AE54" i="46"/>
  <c r="AE53" i="46" s="1"/>
  <c r="AE52" i="30" s="1"/>
  <c r="AE42" i="46"/>
  <c r="AE39" i="46" s="1"/>
  <c r="AE43" i="30" s="1"/>
  <c r="AD39" i="46"/>
  <c r="AD43" i="30" s="1"/>
  <c r="AE33" i="45"/>
  <c r="AA32" i="45"/>
  <c r="AA33" i="30" s="1"/>
  <c r="AB39" i="45"/>
  <c r="Z65" i="47"/>
  <c r="Y64" i="47"/>
  <c r="Y58" i="30" s="1"/>
  <c r="W65" i="45"/>
  <c r="X65" i="45" s="1"/>
  <c r="V64" i="45"/>
  <c r="V60" i="30" s="1"/>
  <c r="AE33" i="48" l="1"/>
  <c r="AE32" i="48" s="1"/>
  <c r="AE30" i="30" s="1"/>
  <c r="AD32" i="48"/>
  <c r="AD30" i="30" s="1"/>
  <c r="Y64" i="48"/>
  <c r="Y57" i="30" s="1"/>
  <c r="Z65" i="48"/>
  <c r="AC33" i="43"/>
  <c r="AC39" i="45"/>
  <c r="AB32" i="45"/>
  <c r="AB33" i="30" s="1"/>
  <c r="X64" i="45"/>
  <c r="X60" i="30" s="1"/>
  <c r="Y65" i="45"/>
  <c r="Z64" i="47"/>
  <c r="Z58" i="30" s="1"/>
  <c r="AA65" i="47"/>
  <c r="W64" i="45"/>
  <c r="W60" i="30" s="1"/>
  <c r="Z64" i="48" l="1"/>
  <c r="Z57" i="30" s="1"/>
  <c r="AA65" i="48"/>
  <c r="AD33" i="43"/>
  <c r="AD39" i="45"/>
  <c r="AC32" i="45"/>
  <c r="AC33" i="30" s="1"/>
  <c r="Z65" i="45"/>
  <c r="Y64" i="45"/>
  <c r="Y60" i="30" s="1"/>
  <c r="AA64" i="47"/>
  <c r="AA58" i="30" s="1"/>
  <c r="AB65" i="47"/>
  <c r="AA64" i="48" l="1"/>
  <c r="AA57" i="30" s="1"/>
  <c r="AB65" i="48"/>
  <c r="AE33" i="43"/>
  <c r="AE39" i="45"/>
  <c r="AE32" i="45" s="1"/>
  <c r="AE33" i="30" s="1"/>
  <c r="AD32" i="45"/>
  <c r="AD33" i="30" s="1"/>
  <c r="Z64" i="45"/>
  <c r="Z60" i="30" s="1"/>
  <c r="AA65" i="45"/>
  <c r="AB64" i="47"/>
  <c r="AB58" i="30" s="1"/>
  <c r="AC65" i="47"/>
  <c r="H58" i="30"/>
  <c r="I58" i="30"/>
  <c r="J58" i="30"/>
  <c r="H49" i="30"/>
  <c r="I49" i="30"/>
  <c r="H35" i="43"/>
  <c r="G172" i="30"/>
  <c r="G163" i="30"/>
  <c r="G154" i="30"/>
  <c r="G145" i="30"/>
  <c r="G135" i="30"/>
  <c r="G126" i="30"/>
  <c r="G117" i="30"/>
  <c r="G79" i="30"/>
  <c r="G61" i="30"/>
  <c r="G43" i="30"/>
  <c r="G171" i="30"/>
  <c r="G162" i="30"/>
  <c r="G153" i="30"/>
  <c r="G144" i="30"/>
  <c r="G134" i="30"/>
  <c r="G125" i="30"/>
  <c r="G116" i="30"/>
  <c r="G69" i="30"/>
  <c r="J60" i="30"/>
  <c r="H60" i="30"/>
  <c r="G60" i="30"/>
  <c r="G51" i="30"/>
  <c r="G33" i="30"/>
  <c r="G170" i="30"/>
  <c r="G161" i="30"/>
  <c r="G152" i="30"/>
  <c r="G143" i="30"/>
  <c r="G133" i="30"/>
  <c r="G124" i="30"/>
  <c r="G115" i="30"/>
  <c r="G77" i="30"/>
  <c r="H68" i="30"/>
  <c r="G68" i="30"/>
  <c r="G59" i="30"/>
  <c r="H50" i="30"/>
  <c r="G50" i="30"/>
  <c r="H41" i="30"/>
  <c r="G41" i="30"/>
  <c r="G32" i="30"/>
  <c r="G76" i="30"/>
  <c r="H67" i="30"/>
  <c r="G67" i="30"/>
  <c r="G58" i="30"/>
  <c r="G49" i="30"/>
  <c r="I40" i="30"/>
  <c r="G75" i="30"/>
  <c r="G66" i="30"/>
  <c r="H57" i="30"/>
  <c r="G57" i="30"/>
  <c r="H48" i="30"/>
  <c r="G48" i="30"/>
  <c r="I39" i="30"/>
  <c r="G39" i="30"/>
  <c r="G30" i="30"/>
  <c r="G170" i="43"/>
  <c r="G176" i="30" s="1"/>
  <c r="G160" i="43"/>
  <c r="G167" i="30" s="1"/>
  <c r="G147" i="43"/>
  <c r="G138" i="43"/>
  <c r="G130" i="43"/>
  <c r="G130" i="30" s="1"/>
  <c r="G123" i="43"/>
  <c r="G121" i="30" s="1"/>
  <c r="G117" i="43"/>
  <c r="G112" i="30" s="1"/>
  <c r="G106" i="43"/>
  <c r="G103" i="30" s="1"/>
  <c r="G97" i="43"/>
  <c r="G94" i="30" s="1"/>
  <c r="G83" i="30"/>
  <c r="G79" i="43"/>
  <c r="G74" i="30" s="1"/>
  <c r="G70" i="43"/>
  <c r="G65" i="30" s="1"/>
  <c r="G64" i="43"/>
  <c r="G56" i="30" s="1"/>
  <c r="G47" i="30"/>
  <c r="G42" i="43"/>
  <c r="G38" i="30" s="1"/>
  <c r="G29" i="30"/>
  <c r="G70" i="30"/>
  <c r="H61" i="30"/>
  <c r="I59" i="30"/>
  <c r="H59" i="30"/>
  <c r="H52" i="30"/>
  <c r="G52" i="30"/>
  <c r="G42" i="30"/>
  <c r="G40" i="30"/>
  <c r="G34" i="30"/>
  <c r="G31" i="30"/>
  <c r="I171" i="43"/>
  <c r="J171" i="43" s="1"/>
  <c r="H167" i="43"/>
  <c r="I167" i="43" s="1"/>
  <c r="J167" i="43" s="1"/>
  <c r="K167" i="43" s="1"/>
  <c r="M167" i="43" s="1"/>
  <c r="O167" i="43" s="1"/>
  <c r="P167" i="43" s="1"/>
  <c r="R167" i="43" s="1"/>
  <c r="H150" i="43"/>
  <c r="I150" i="43" s="1"/>
  <c r="J150" i="43" s="1"/>
  <c r="K150" i="43" s="1"/>
  <c r="M150" i="43" s="1"/>
  <c r="O150" i="43" s="1"/>
  <c r="H149" i="43"/>
  <c r="I149" i="43" s="1"/>
  <c r="J149" i="43" s="1"/>
  <c r="K149" i="43" s="1"/>
  <c r="M149" i="43" s="1"/>
  <c r="O149" i="43" s="1"/>
  <c r="H148" i="43"/>
  <c r="H144" i="43"/>
  <c r="I144" i="43" s="1"/>
  <c r="J144" i="43" s="1"/>
  <c r="K144" i="43" s="1"/>
  <c r="I143" i="43"/>
  <c r="K143" i="43" s="1"/>
  <c r="L143" i="43" s="1"/>
  <c r="M143" i="43" s="1"/>
  <c r="O143" i="43" s="1"/>
  <c r="I142" i="43"/>
  <c r="H141" i="43"/>
  <c r="I141" i="43" s="1"/>
  <c r="K141" i="43" s="1"/>
  <c r="M141" i="43" s="1"/>
  <c r="O141" i="43" s="1"/>
  <c r="H140" i="43"/>
  <c r="J140" i="43" s="1"/>
  <c r="H139" i="43"/>
  <c r="I139" i="43" s="1"/>
  <c r="J139" i="43" s="1"/>
  <c r="K139" i="43" s="1"/>
  <c r="L139" i="43" s="1"/>
  <c r="M139" i="43" s="1"/>
  <c r="N139" i="43" s="1"/>
  <c r="O139" i="43" s="1"/>
  <c r="P139" i="43" s="1"/>
  <c r="Q139" i="43" s="1"/>
  <c r="R139" i="43" s="1"/>
  <c r="S139" i="43" s="1"/>
  <c r="T139" i="43" s="1"/>
  <c r="H134" i="43"/>
  <c r="I134" i="43" s="1"/>
  <c r="I133" i="43"/>
  <c r="J133" i="43" s="1"/>
  <c r="K133" i="43" s="1"/>
  <c r="I132" i="43"/>
  <c r="J132" i="43" s="1"/>
  <c r="K132" i="43" s="1"/>
  <c r="H131" i="43"/>
  <c r="I131" i="43" s="1"/>
  <c r="L131" i="43" s="1"/>
  <c r="M131" i="43" s="1"/>
  <c r="N131" i="43" s="1"/>
  <c r="O131" i="43" s="1"/>
  <c r="I113" i="43"/>
  <c r="J113" i="43" s="1"/>
  <c r="K113" i="43" s="1"/>
  <c r="L113" i="43" s="1"/>
  <c r="M113" i="43" s="1"/>
  <c r="H108" i="43"/>
  <c r="H107" i="43"/>
  <c r="I107" i="43" s="1"/>
  <c r="K107" i="43" s="1"/>
  <c r="M107" i="43" s="1"/>
  <c r="N107" i="43" s="1"/>
  <c r="O107" i="43" s="1"/>
  <c r="P107" i="43" s="1"/>
  <c r="Q107" i="43" s="1"/>
  <c r="R107" i="43" s="1"/>
  <c r="S107" i="43" s="1"/>
  <c r="T107" i="43" s="1"/>
  <c r="I103" i="43"/>
  <c r="J103" i="43" s="1"/>
  <c r="K103" i="43" s="1"/>
  <c r="L103" i="43" s="1"/>
  <c r="M103" i="43" s="1"/>
  <c r="N103" i="43" s="1"/>
  <c r="O103" i="43" s="1"/>
  <c r="P103" i="43" s="1"/>
  <c r="Q103" i="43" s="1"/>
  <c r="R103" i="43" s="1"/>
  <c r="S103" i="43" s="1"/>
  <c r="T103" i="43" s="1"/>
  <c r="U103" i="43" s="1"/>
  <c r="V103" i="43" s="1"/>
  <c r="W103" i="43" s="1"/>
  <c r="X103" i="43" s="1"/>
  <c r="Y103" i="43" s="1"/>
  <c r="Z103" i="43" s="1"/>
  <c r="AA103" i="43" s="1"/>
  <c r="AB103" i="43" s="1"/>
  <c r="AC103" i="43" s="1"/>
  <c r="AD103" i="43" s="1"/>
  <c r="AE103" i="43" s="1"/>
  <c r="Q102" i="43"/>
  <c r="R102" i="43" s="1"/>
  <c r="S102" i="43" s="1"/>
  <c r="T102" i="43" s="1"/>
  <c r="I93" i="43"/>
  <c r="J93" i="43" s="1"/>
  <c r="K93" i="43" s="1"/>
  <c r="L93" i="43" s="1"/>
  <c r="M93" i="43" s="1"/>
  <c r="N93" i="43" s="1"/>
  <c r="O93" i="43" s="1"/>
  <c r="P93" i="43" s="1"/>
  <c r="Q93" i="43" s="1"/>
  <c r="R93" i="43" s="1"/>
  <c r="S93" i="43" s="1"/>
  <c r="T93" i="43" s="1"/>
  <c r="U93" i="43" s="1"/>
  <c r="V93" i="43" s="1"/>
  <c r="W93" i="43" s="1"/>
  <c r="X93" i="43" s="1"/>
  <c r="Y93" i="43" s="1"/>
  <c r="Z93" i="43" s="1"/>
  <c r="AA93" i="43" s="1"/>
  <c r="AB93" i="43" s="1"/>
  <c r="AC93" i="43" s="1"/>
  <c r="AD93" i="43" s="1"/>
  <c r="AE93" i="43" s="1"/>
  <c r="I92" i="43"/>
  <c r="J92" i="43" s="1"/>
  <c r="K92" i="43" s="1"/>
  <c r="L92" i="43" s="1"/>
  <c r="M92" i="43" s="1"/>
  <c r="N92" i="43" s="1"/>
  <c r="O92" i="43" s="1"/>
  <c r="P92" i="43" s="1"/>
  <c r="Q92" i="43" s="1"/>
  <c r="R92" i="43" s="1"/>
  <c r="S92" i="43" s="1"/>
  <c r="T92" i="43" s="1"/>
  <c r="U92" i="43" s="1"/>
  <c r="V92" i="43" s="1"/>
  <c r="W92" i="43" s="1"/>
  <c r="X92" i="43" s="1"/>
  <c r="Y92" i="43" s="1"/>
  <c r="Z92" i="43" s="1"/>
  <c r="AA92" i="43" s="1"/>
  <c r="AB92" i="43" s="1"/>
  <c r="AC92" i="43" s="1"/>
  <c r="AD92" i="43" s="1"/>
  <c r="AE92" i="43" s="1"/>
  <c r="M91" i="43"/>
  <c r="N91" i="43" s="1"/>
  <c r="O91" i="43" s="1"/>
  <c r="P91" i="43" s="1"/>
  <c r="Q91" i="43" s="1"/>
  <c r="R91" i="43" s="1"/>
  <c r="S91" i="43" s="1"/>
  <c r="T91" i="43" s="1"/>
  <c r="U91" i="43" s="1"/>
  <c r="V91" i="43" s="1"/>
  <c r="W91" i="43" s="1"/>
  <c r="X91" i="43" s="1"/>
  <c r="Y91" i="43" s="1"/>
  <c r="Z91" i="43" s="1"/>
  <c r="AA91" i="43" s="1"/>
  <c r="AB91" i="43" s="1"/>
  <c r="AC91" i="43" s="1"/>
  <c r="AD91" i="43" s="1"/>
  <c r="AE91" i="43" s="1"/>
  <c r="Q90" i="43"/>
  <c r="R90" i="43" s="1"/>
  <c r="S90" i="43" s="1"/>
  <c r="T90" i="43" s="1"/>
  <c r="U90" i="43" s="1"/>
  <c r="V90" i="43" s="1"/>
  <c r="W90" i="43" s="1"/>
  <c r="X90" i="43" s="1"/>
  <c r="Y90" i="43" s="1"/>
  <c r="Z90" i="43" s="1"/>
  <c r="AA90" i="43" s="1"/>
  <c r="AB90" i="43" s="1"/>
  <c r="AC90" i="43" s="1"/>
  <c r="AD90" i="43" s="1"/>
  <c r="AE90" i="43" s="1"/>
  <c r="H88" i="43"/>
  <c r="H81" i="43"/>
  <c r="K81" i="43" s="1"/>
  <c r="H80" i="43"/>
  <c r="K80" i="43" s="1"/>
  <c r="Q80" i="43" s="1"/>
  <c r="R80" i="43" s="1"/>
  <c r="S80" i="43" s="1"/>
  <c r="H76" i="43"/>
  <c r="H75" i="43"/>
  <c r="R74" i="43"/>
  <c r="T74" i="43" s="1"/>
  <c r="U74" i="43" s="1"/>
  <c r="V74" i="43" s="1"/>
  <c r="W74" i="43" s="1"/>
  <c r="X74" i="43" s="1"/>
  <c r="Y74" i="43" s="1"/>
  <c r="Z74" i="43" s="1"/>
  <c r="AA74" i="43" s="1"/>
  <c r="H73" i="43"/>
  <c r="J73" i="43" s="1"/>
  <c r="M73" i="43" s="1"/>
  <c r="N73" i="43" s="1"/>
  <c r="O73" i="43" s="1"/>
  <c r="P73" i="43" s="1"/>
  <c r="Q73" i="43" s="1"/>
  <c r="R73" i="43" s="1"/>
  <c r="S73" i="43" s="1"/>
  <c r="T73" i="43" s="1"/>
  <c r="U73" i="43" s="1"/>
  <c r="V73" i="43" s="1"/>
  <c r="W73" i="43" s="1"/>
  <c r="X73" i="43" s="1"/>
  <c r="Y73" i="43" s="1"/>
  <c r="Z73" i="43" s="1"/>
  <c r="AA73" i="43" s="1"/>
  <c r="AB73" i="43" s="1"/>
  <c r="AC73" i="43" s="1"/>
  <c r="AD73" i="43" s="1"/>
  <c r="AE73" i="43" s="1"/>
  <c r="I72" i="43"/>
  <c r="J72" i="43" s="1"/>
  <c r="K72" i="43" s="1"/>
  <c r="L72" i="43" s="1"/>
  <c r="M72" i="43" s="1"/>
  <c r="N72" i="43" s="1"/>
  <c r="O72" i="43" s="1"/>
  <c r="P72" i="43" s="1"/>
  <c r="Q72" i="43" s="1"/>
  <c r="R72" i="43" s="1"/>
  <c r="S72" i="43" s="1"/>
  <c r="T72" i="43" s="1"/>
  <c r="H58" i="43"/>
  <c r="I48" i="43"/>
  <c r="J48" i="43" s="1"/>
  <c r="M48" i="43" s="1"/>
  <c r="N48" i="43" s="1"/>
  <c r="O48" i="43" s="1"/>
  <c r="P48" i="43" s="1"/>
  <c r="Q48" i="43" s="1"/>
  <c r="R48" i="43" s="1"/>
  <c r="S48" i="43" s="1"/>
  <c r="T48" i="43" s="1"/>
  <c r="H39" i="43"/>
  <c r="I39" i="43" s="1"/>
  <c r="J39" i="43" s="1"/>
  <c r="K39" i="43" s="1"/>
  <c r="H37" i="43"/>
  <c r="I37" i="43" s="1"/>
  <c r="J37" i="43" s="1"/>
  <c r="H36" i="43"/>
  <c r="I36" i="43" s="1"/>
  <c r="H72" i="30"/>
  <c r="H81" i="30"/>
  <c r="AC65" i="48" l="1"/>
  <c r="AB64" i="48"/>
  <c r="AB57" i="30" s="1"/>
  <c r="U48" i="43"/>
  <c r="U102" i="43"/>
  <c r="T97" i="43"/>
  <c r="T94" i="30" s="1"/>
  <c r="U107" i="43"/>
  <c r="T106" i="43"/>
  <c r="T103" i="30" s="1"/>
  <c r="U139" i="43"/>
  <c r="T138" i="43"/>
  <c r="AA64" i="45"/>
  <c r="AA60" i="30" s="1"/>
  <c r="AB65" i="45"/>
  <c r="AD65" i="47"/>
  <c r="AC64" i="47"/>
  <c r="AC58" i="30" s="1"/>
  <c r="U72" i="43"/>
  <c r="AB74" i="43"/>
  <c r="AC74" i="43" s="1"/>
  <c r="AD74" i="43" s="1"/>
  <c r="AE74" i="43" s="1"/>
  <c r="L39" i="43"/>
  <c r="K32" i="43"/>
  <c r="I35" i="43"/>
  <c r="I32" i="43" s="1"/>
  <c r="H32" i="43"/>
  <c r="O37" i="43"/>
  <c r="P37" i="43" s="1"/>
  <c r="Q37" i="43" s="1"/>
  <c r="R37" i="43" s="1"/>
  <c r="S37" i="43" s="1"/>
  <c r="T37" i="43" s="1"/>
  <c r="U37" i="43" s="1"/>
  <c r="V37" i="43" s="1"/>
  <c r="W37" i="43" s="1"/>
  <c r="X37" i="43" s="1"/>
  <c r="Y37" i="43" s="1"/>
  <c r="Z37" i="43" s="1"/>
  <c r="AA37" i="43" s="1"/>
  <c r="AB37" i="43" s="1"/>
  <c r="AC37" i="43" s="1"/>
  <c r="AD37" i="43" s="1"/>
  <c r="AE37" i="43" s="1"/>
  <c r="J32" i="43"/>
  <c r="I75" i="43"/>
  <c r="J75" i="43" s="1"/>
  <c r="K75" i="43" s="1"/>
  <c r="M75" i="43" s="1"/>
  <c r="N75" i="43" s="1"/>
  <c r="O75" i="43" s="1"/>
  <c r="P75" i="43" s="1"/>
  <c r="Q75" i="43" s="1"/>
  <c r="Q76" i="43"/>
  <c r="R76" i="43" s="1"/>
  <c r="S76" i="43" s="1"/>
  <c r="I76" i="43"/>
  <c r="J76" i="43" s="1"/>
  <c r="K76" i="43" s="1"/>
  <c r="M76" i="43" s="1"/>
  <c r="M81" i="43"/>
  <c r="M133" i="43"/>
  <c r="O133" i="43" s="1"/>
  <c r="Q64" i="43"/>
  <c r="Q56" i="30" s="1"/>
  <c r="I88" i="43"/>
  <c r="M88" i="43" s="1"/>
  <c r="N88" i="43" s="1"/>
  <c r="O88" i="43" s="1"/>
  <c r="P88" i="43" s="1"/>
  <c r="Q88" i="43" s="1"/>
  <c r="R88" i="43" s="1"/>
  <c r="S88" i="43" s="1"/>
  <c r="T88" i="43" s="1"/>
  <c r="H86" i="43"/>
  <c r="H83" i="30" s="1"/>
  <c r="I108" i="43"/>
  <c r="I106" i="43" s="1"/>
  <c r="I103" i="30" s="1"/>
  <c r="H161" i="43"/>
  <c r="I123" i="43"/>
  <c r="I121" i="30" s="1"/>
  <c r="H166" i="43"/>
  <c r="I165" i="43"/>
  <c r="H164" i="43"/>
  <c r="G140" i="30"/>
  <c r="G156" i="43"/>
  <c r="G149" i="30"/>
  <c r="G157" i="43"/>
  <c r="H163" i="43"/>
  <c r="O113" i="43"/>
  <c r="H117" i="43"/>
  <c r="H112" i="30" s="1"/>
  <c r="H79" i="30"/>
  <c r="K79" i="30"/>
  <c r="H69" i="30"/>
  <c r="H76" i="30"/>
  <c r="J67" i="30"/>
  <c r="H147" i="43"/>
  <c r="H138" i="43"/>
  <c r="H123" i="43"/>
  <c r="H121" i="30" s="1"/>
  <c r="H57" i="43"/>
  <c r="H47" i="30" s="1"/>
  <c r="I43" i="30"/>
  <c r="H40" i="30"/>
  <c r="H66" i="30"/>
  <c r="H75" i="30"/>
  <c r="Q38" i="43"/>
  <c r="R38" i="43" s="1"/>
  <c r="S38" i="43" s="1"/>
  <c r="J170" i="43"/>
  <c r="J176" i="30" s="1"/>
  <c r="N170" i="43"/>
  <c r="N176" i="30" s="1"/>
  <c r="R170" i="43"/>
  <c r="R176" i="30" s="1"/>
  <c r="K170" i="43"/>
  <c r="K176" i="30" s="1"/>
  <c r="O170" i="43"/>
  <c r="O176" i="30" s="1"/>
  <c r="S170" i="43"/>
  <c r="S176" i="30" s="1"/>
  <c r="H170" i="43"/>
  <c r="H176" i="30" s="1"/>
  <c r="L170" i="43"/>
  <c r="L176" i="30" s="1"/>
  <c r="P170" i="43"/>
  <c r="P176" i="30" s="1"/>
  <c r="I170" i="43"/>
  <c r="I176" i="30" s="1"/>
  <c r="M170" i="43"/>
  <c r="M176" i="30" s="1"/>
  <c r="Q170" i="43"/>
  <c r="Q176" i="30" s="1"/>
  <c r="J134" i="43"/>
  <c r="K134" i="43" s="1"/>
  <c r="I130" i="43"/>
  <c r="I130" i="30" s="1"/>
  <c r="H130" i="43"/>
  <c r="H130" i="30" s="1"/>
  <c r="H106" i="43"/>
  <c r="H103" i="30" s="1"/>
  <c r="I97" i="43"/>
  <c r="I94" i="30" s="1"/>
  <c r="H94" i="30"/>
  <c r="I87" i="43"/>
  <c r="J79" i="43"/>
  <c r="J74" i="30" s="1"/>
  <c r="N79" i="43"/>
  <c r="N74" i="30" s="1"/>
  <c r="K79" i="43"/>
  <c r="K74" i="30" s="1"/>
  <c r="O79" i="43"/>
  <c r="O74" i="30" s="1"/>
  <c r="H79" i="43"/>
  <c r="H74" i="30" s="1"/>
  <c r="P79" i="43"/>
  <c r="P74" i="30" s="1"/>
  <c r="I79" i="43"/>
  <c r="I74" i="30" s="1"/>
  <c r="K70" i="43"/>
  <c r="K65" i="30" s="1"/>
  <c r="O70" i="43"/>
  <c r="O65" i="30" s="1"/>
  <c r="H70" i="43"/>
  <c r="H65" i="30" s="1"/>
  <c r="L70" i="43"/>
  <c r="L65" i="30" s="1"/>
  <c r="P70" i="43"/>
  <c r="P65" i="30" s="1"/>
  <c r="I70" i="43"/>
  <c r="I65" i="30" s="1"/>
  <c r="M70" i="43"/>
  <c r="M65" i="30" s="1"/>
  <c r="J70" i="43"/>
  <c r="J65" i="30" s="1"/>
  <c r="N70" i="43"/>
  <c r="N65" i="30" s="1"/>
  <c r="H64" i="43"/>
  <c r="H56" i="30" s="1"/>
  <c r="L64" i="43"/>
  <c r="L56" i="30" s="1"/>
  <c r="P64" i="43"/>
  <c r="P56" i="30" s="1"/>
  <c r="I64" i="43"/>
  <c r="I56" i="30" s="1"/>
  <c r="M64" i="43"/>
  <c r="M56" i="30" s="1"/>
  <c r="J64" i="43"/>
  <c r="J56" i="30" s="1"/>
  <c r="N64" i="43"/>
  <c r="N56" i="30" s="1"/>
  <c r="K64" i="43"/>
  <c r="K56" i="30" s="1"/>
  <c r="O64" i="43"/>
  <c r="O56" i="30" s="1"/>
  <c r="I58" i="43"/>
  <c r="H42" i="43"/>
  <c r="H38" i="30" s="1"/>
  <c r="I34" i="30"/>
  <c r="H33" i="30"/>
  <c r="H32" i="30"/>
  <c r="I32" i="30"/>
  <c r="H30" i="30"/>
  <c r="I42" i="43"/>
  <c r="I38" i="30" s="1"/>
  <c r="L42" i="43"/>
  <c r="L38" i="30" s="1"/>
  <c r="J42" i="43"/>
  <c r="J38" i="30" s="1"/>
  <c r="K42" i="43"/>
  <c r="K38" i="30" s="1"/>
  <c r="I29" i="30"/>
  <c r="H29" i="30"/>
  <c r="I52" i="30"/>
  <c r="I61" i="30"/>
  <c r="H70" i="30"/>
  <c r="H34" i="30"/>
  <c r="K43" i="30"/>
  <c r="J43" i="30"/>
  <c r="L43" i="30"/>
  <c r="H43" i="30"/>
  <c r="I69" i="30"/>
  <c r="H51" i="30"/>
  <c r="H42" i="30"/>
  <c r="I33" i="30"/>
  <c r="I51" i="30"/>
  <c r="I60" i="30"/>
  <c r="I41" i="30"/>
  <c r="I68" i="30"/>
  <c r="K41" i="30"/>
  <c r="J41" i="30"/>
  <c r="H77" i="30"/>
  <c r="L41" i="30"/>
  <c r="I50" i="30"/>
  <c r="K59" i="30"/>
  <c r="J59" i="30"/>
  <c r="I77" i="30"/>
  <c r="I31" i="30"/>
  <c r="H31" i="30"/>
  <c r="I76" i="30"/>
  <c r="J76" i="30"/>
  <c r="J30" i="30"/>
  <c r="J57" i="30"/>
  <c r="J48" i="30"/>
  <c r="H39" i="30"/>
  <c r="I48" i="30"/>
  <c r="I57" i="30"/>
  <c r="J75" i="30"/>
  <c r="L57" i="30"/>
  <c r="I75" i="30"/>
  <c r="V27" i="53"/>
  <c r="V41" i="53"/>
  <c r="AC64" i="48" l="1"/>
  <c r="AC57" i="30" s="1"/>
  <c r="AD65" i="48"/>
  <c r="T86" i="43"/>
  <c r="T83" i="30" s="1"/>
  <c r="U88" i="43"/>
  <c r="T140" i="30"/>
  <c r="T156" i="43"/>
  <c r="U156" i="43" s="1"/>
  <c r="V156" i="43" s="1"/>
  <c r="W156" i="43" s="1"/>
  <c r="V139" i="43"/>
  <c r="U138" i="43"/>
  <c r="U140" i="30" s="1"/>
  <c r="V107" i="43"/>
  <c r="U106" i="43"/>
  <c r="U103" i="30" s="1"/>
  <c r="V102" i="43"/>
  <c r="U97" i="43"/>
  <c r="U94" i="30" s="1"/>
  <c r="V48" i="43"/>
  <c r="AC65" i="45"/>
  <c r="AB64" i="45"/>
  <c r="AB60" i="30" s="1"/>
  <c r="AD64" i="47"/>
  <c r="AD58" i="30" s="1"/>
  <c r="AE65" i="47"/>
  <c r="AE64" i="47" s="1"/>
  <c r="AE58" i="30" s="1"/>
  <c r="V72" i="43"/>
  <c r="M39" i="43"/>
  <c r="N39" i="43" s="1"/>
  <c r="O39" i="43" s="1"/>
  <c r="P39" i="43" s="1"/>
  <c r="Q39" i="43" s="1"/>
  <c r="R39" i="43" s="1"/>
  <c r="S39" i="43" s="1"/>
  <c r="T39" i="43" s="1"/>
  <c r="U39" i="43" s="1"/>
  <c r="V39" i="43" s="1"/>
  <c r="W39" i="43" s="1"/>
  <c r="X39" i="43" s="1"/>
  <c r="Y39" i="43" s="1"/>
  <c r="Z39" i="43" s="1"/>
  <c r="AA39" i="43" s="1"/>
  <c r="AB39" i="43" s="1"/>
  <c r="AC39" i="43" s="1"/>
  <c r="AD39" i="43" s="1"/>
  <c r="AE39" i="43" s="1"/>
  <c r="L32" i="43"/>
  <c r="L79" i="43"/>
  <c r="L74" i="30" s="1"/>
  <c r="R75" i="43"/>
  <c r="Q70" i="43"/>
  <c r="Q65" i="30" s="1"/>
  <c r="Q81" i="43"/>
  <c r="M79" i="43"/>
  <c r="M74" i="30" s="1"/>
  <c r="L117" i="43"/>
  <c r="L112" i="30" s="1"/>
  <c r="I117" i="43"/>
  <c r="I112" i="30" s="1"/>
  <c r="H160" i="43"/>
  <c r="H167" i="30" s="1"/>
  <c r="L134" i="43"/>
  <c r="N134" i="43" s="1"/>
  <c r="O134" i="43" s="1"/>
  <c r="O130" i="43" s="1"/>
  <c r="O130" i="30" s="1"/>
  <c r="R64" i="43"/>
  <c r="R56" i="30" s="1"/>
  <c r="J117" i="43"/>
  <c r="J112" i="30" s="1"/>
  <c r="G155" i="43"/>
  <c r="G158" i="30" s="1"/>
  <c r="I164" i="43"/>
  <c r="I166" i="43"/>
  <c r="H140" i="30"/>
  <c r="H156" i="43"/>
  <c r="H149" i="30"/>
  <c r="H157" i="43"/>
  <c r="J165" i="43"/>
  <c r="I161" i="43"/>
  <c r="I163" i="43"/>
  <c r="J79" i="30"/>
  <c r="I67" i="30"/>
  <c r="I79" i="30"/>
  <c r="J130" i="43"/>
  <c r="J130" i="30" s="1"/>
  <c r="K130" i="43"/>
  <c r="K130" i="30" s="1"/>
  <c r="P130" i="43"/>
  <c r="P130" i="30" s="1"/>
  <c r="J39" i="30"/>
  <c r="K57" i="30"/>
  <c r="I30" i="30"/>
  <c r="M57" i="30"/>
  <c r="I66" i="30"/>
  <c r="J148" i="43"/>
  <c r="I147" i="43"/>
  <c r="I138" i="43"/>
  <c r="I156" i="43" s="1"/>
  <c r="J97" i="43"/>
  <c r="J94" i="30" s="1"/>
  <c r="I86" i="43"/>
  <c r="I83" i="30" s="1"/>
  <c r="I57" i="43"/>
  <c r="I47" i="30" s="1"/>
  <c r="M49" i="43"/>
  <c r="J29" i="30"/>
  <c r="K29" i="30"/>
  <c r="K61" i="30"/>
  <c r="L79" i="30"/>
  <c r="I70" i="30"/>
  <c r="J52" i="30"/>
  <c r="J61" i="30"/>
  <c r="J34" i="30"/>
  <c r="I42" i="30"/>
  <c r="J51" i="30"/>
  <c r="J69" i="30"/>
  <c r="J33" i="30"/>
  <c r="K60" i="30"/>
  <c r="J68" i="30"/>
  <c r="J50" i="30"/>
  <c r="M41" i="30"/>
  <c r="L59" i="30"/>
  <c r="J77" i="30"/>
  <c r="J32" i="30"/>
  <c r="K76" i="30"/>
  <c r="K67" i="30"/>
  <c r="J49" i="30"/>
  <c r="K49" i="30"/>
  <c r="J40" i="30"/>
  <c r="J31" i="30"/>
  <c r="K30" i="30"/>
  <c r="K75" i="30"/>
  <c r="K48" i="30"/>
  <c r="N57" i="30"/>
  <c r="J27" i="46"/>
  <c r="K27" i="46" s="1"/>
  <c r="L27" i="46" s="1"/>
  <c r="M27" i="46" s="1"/>
  <c r="N27" i="46" s="1"/>
  <c r="O27" i="46" s="1"/>
  <c r="P27" i="46" s="1"/>
  <c r="Q27" i="46" s="1"/>
  <c r="R27" i="46" s="1"/>
  <c r="S27" i="46" s="1"/>
  <c r="T27" i="46" s="1"/>
  <c r="U27" i="46" s="1"/>
  <c r="V27" i="46" s="1"/>
  <c r="W27" i="46" s="1"/>
  <c r="X27" i="46" s="1"/>
  <c r="Y27" i="46" s="1"/>
  <c r="Z27" i="46" s="1"/>
  <c r="AA27" i="46" s="1"/>
  <c r="AB27" i="46" s="1"/>
  <c r="AC27" i="46" s="1"/>
  <c r="AD27" i="46" s="1"/>
  <c r="AE27" i="46" s="1"/>
  <c r="J26" i="46"/>
  <c r="K26" i="46" s="1"/>
  <c r="L26" i="46" s="1"/>
  <c r="M26" i="46" s="1"/>
  <c r="N26" i="46" s="1"/>
  <c r="O26" i="46" s="1"/>
  <c r="P26" i="46" s="1"/>
  <c r="Q26" i="46" s="1"/>
  <c r="R26" i="46" s="1"/>
  <c r="S26" i="46" s="1"/>
  <c r="T26" i="46" s="1"/>
  <c r="U26" i="46" s="1"/>
  <c r="V26" i="46" s="1"/>
  <c r="W26" i="46" s="1"/>
  <c r="X26" i="46" s="1"/>
  <c r="Y26" i="46" s="1"/>
  <c r="Z26" i="46" s="1"/>
  <c r="AA26" i="46" s="1"/>
  <c r="AB26" i="46" s="1"/>
  <c r="AC26" i="46" s="1"/>
  <c r="AD26" i="46" s="1"/>
  <c r="AE26" i="46" s="1"/>
  <c r="J25" i="46"/>
  <c r="K25" i="46" s="1"/>
  <c r="L25" i="46" s="1"/>
  <c r="M25" i="46" s="1"/>
  <c r="N25" i="46" s="1"/>
  <c r="O25" i="46" s="1"/>
  <c r="P25" i="46" s="1"/>
  <c r="Q25" i="46" s="1"/>
  <c r="R25" i="46" s="1"/>
  <c r="S25" i="46" s="1"/>
  <c r="T25" i="46" s="1"/>
  <c r="U25" i="46" s="1"/>
  <c r="V25" i="46" s="1"/>
  <c r="W25" i="46" s="1"/>
  <c r="X25" i="46" s="1"/>
  <c r="Y25" i="46" s="1"/>
  <c r="Z25" i="46" s="1"/>
  <c r="AA25" i="46" s="1"/>
  <c r="AB25" i="46" s="1"/>
  <c r="AC25" i="46" s="1"/>
  <c r="AD25" i="46" s="1"/>
  <c r="AE25" i="46" s="1"/>
  <c r="I24" i="46"/>
  <c r="J24" i="46" s="1"/>
  <c r="K24" i="46" s="1"/>
  <c r="J23" i="46"/>
  <c r="K23" i="46" s="1"/>
  <c r="L23" i="46" s="1"/>
  <c r="M23" i="46" s="1"/>
  <c r="N23" i="46" s="1"/>
  <c r="O23" i="46" s="1"/>
  <c r="P23" i="46" s="1"/>
  <c r="Q23" i="46" s="1"/>
  <c r="R23" i="46" s="1"/>
  <c r="S23" i="46" s="1"/>
  <c r="T23" i="46" s="1"/>
  <c r="U23" i="46" s="1"/>
  <c r="V23" i="46" s="1"/>
  <c r="W23" i="46" s="1"/>
  <c r="X23" i="46" s="1"/>
  <c r="Y23" i="46" s="1"/>
  <c r="Z23" i="46" s="1"/>
  <c r="AA23" i="46" s="1"/>
  <c r="AB23" i="46" s="1"/>
  <c r="AC23" i="46" s="1"/>
  <c r="AD23" i="46" s="1"/>
  <c r="AE23" i="46" s="1"/>
  <c r="H26" i="46"/>
  <c r="H25" i="46"/>
  <c r="H22" i="46"/>
  <c r="I22" i="46" s="1"/>
  <c r="J22" i="46" s="1"/>
  <c r="K22" i="46" s="1"/>
  <c r="L22" i="46" s="1"/>
  <c r="M22" i="46" s="1"/>
  <c r="N22" i="46" s="1"/>
  <c r="O22" i="46" s="1"/>
  <c r="P22" i="46" s="1"/>
  <c r="Q22" i="46" s="1"/>
  <c r="R22" i="46" s="1"/>
  <c r="S22" i="46" s="1"/>
  <c r="T22" i="46" s="1"/>
  <c r="U22" i="46" s="1"/>
  <c r="V22" i="46" s="1"/>
  <c r="W22" i="46" s="1"/>
  <c r="X22" i="46" s="1"/>
  <c r="Y22" i="46" s="1"/>
  <c r="Z22" i="46" s="1"/>
  <c r="AA22" i="46" s="1"/>
  <c r="AB22" i="46" s="1"/>
  <c r="AC22" i="46" s="1"/>
  <c r="AD22" i="46" s="1"/>
  <c r="AE22" i="46" s="1"/>
  <c r="H21" i="46"/>
  <c r="I21" i="46" s="1"/>
  <c r="J21" i="46" s="1"/>
  <c r="K21" i="46" s="1"/>
  <c r="L21" i="46" s="1"/>
  <c r="M21" i="46" s="1"/>
  <c r="N21" i="46" s="1"/>
  <c r="O21" i="46" s="1"/>
  <c r="P21" i="46" s="1"/>
  <c r="Q21" i="46" s="1"/>
  <c r="R21" i="46" s="1"/>
  <c r="S21" i="46" s="1"/>
  <c r="T21" i="46" s="1"/>
  <c r="U21" i="46" s="1"/>
  <c r="V21" i="46" s="1"/>
  <c r="W21" i="46" s="1"/>
  <c r="X21" i="46" s="1"/>
  <c r="Y21" i="46" s="1"/>
  <c r="Z21" i="46" s="1"/>
  <c r="AA21" i="46" s="1"/>
  <c r="AB21" i="46" s="1"/>
  <c r="AC21" i="46" s="1"/>
  <c r="AD21" i="46" s="1"/>
  <c r="AE21" i="46" s="1"/>
  <c r="H20" i="46"/>
  <c r="I20" i="46" s="1"/>
  <c r="J20" i="46" s="1"/>
  <c r="K20" i="46" s="1"/>
  <c r="L20" i="46" s="1"/>
  <c r="M20" i="46" s="1"/>
  <c r="N20" i="46" s="1"/>
  <c r="O20" i="46" s="1"/>
  <c r="P20" i="46" s="1"/>
  <c r="Q20" i="46" s="1"/>
  <c r="R20" i="46" s="1"/>
  <c r="S20" i="46" s="1"/>
  <c r="T20" i="46" s="1"/>
  <c r="U20" i="46" s="1"/>
  <c r="V20" i="46" s="1"/>
  <c r="W20" i="46" s="1"/>
  <c r="X20" i="46" s="1"/>
  <c r="Y20" i="46" s="1"/>
  <c r="Z20" i="46" s="1"/>
  <c r="AA20" i="46" s="1"/>
  <c r="AB20" i="46" s="1"/>
  <c r="AC20" i="46" s="1"/>
  <c r="AD20" i="46" s="1"/>
  <c r="AE20" i="46" s="1"/>
  <c r="H19" i="46"/>
  <c r="I19" i="46" s="1"/>
  <c r="J19" i="46" s="1"/>
  <c r="K16" i="46"/>
  <c r="L16" i="46" s="1"/>
  <c r="M16" i="46" s="1"/>
  <c r="N16" i="46" s="1"/>
  <c r="O16" i="46" s="1"/>
  <c r="P16" i="46" s="1"/>
  <c r="Q16" i="46" s="1"/>
  <c r="R16" i="46" s="1"/>
  <c r="S16" i="46" s="1"/>
  <c r="T16" i="46" s="1"/>
  <c r="U16" i="46" s="1"/>
  <c r="V16" i="46" s="1"/>
  <c r="W16" i="46" s="1"/>
  <c r="X16" i="46" s="1"/>
  <c r="Y16" i="46" s="1"/>
  <c r="Z16" i="46" s="1"/>
  <c r="AA16" i="46" s="1"/>
  <c r="AB16" i="46" s="1"/>
  <c r="AC16" i="46" s="1"/>
  <c r="AD16" i="46" s="1"/>
  <c r="AE16" i="46" s="1"/>
  <c r="I15" i="46"/>
  <c r="J15" i="46" s="1"/>
  <c r="K15" i="46" s="1"/>
  <c r="N15" i="46" s="1"/>
  <c r="I13" i="46"/>
  <c r="L13" i="46" s="1"/>
  <c r="M13" i="46" s="1"/>
  <c r="O13" i="46" s="1"/>
  <c r="P13" i="46" s="1"/>
  <c r="Q13" i="46" s="1"/>
  <c r="R13" i="46" s="1"/>
  <c r="S13" i="46" s="1"/>
  <c r="T13" i="46" s="1"/>
  <c r="U13" i="46" s="1"/>
  <c r="V13" i="46" s="1"/>
  <c r="W13" i="46" s="1"/>
  <c r="X13" i="46" s="1"/>
  <c r="Y13" i="46" s="1"/>
  <c r="Z13" i="46" s="1"/>
  <c r="AA13" i="46" s="1"/>
  <c r="AB13" i="46" s="1"/>
  <c r="AC13" i="46" s="1"/>
  <c r="AD13" i="46" s="1"/>
  <c r="AE13" i="46" s="1"/>
  <c r="I12" i="46"/>
  <c r="J12" i="46" s="1"/>
  <c r="L12" i="46" s="1"/>
  <c r="M12" i="46" s="1"/>
  <c r="K11" i="46"/>
  <c r="L11" i="46" s="1"/>
  <c r="M11" i="46" s="1"/>
  <c r="N11" i="46" s="1"/>
  <c r="O11" i="46" s="1"/>
  <c r="P11" i="46" s="1"/>
  <c r="Q11" i="46" s="1"/>
  <c r="R11" i="46" s="1"/>
  <c r="S11" i="46" s="1"/>
  <c r="T11" i="46" s="1"/>
  <c r="U11" i="46" s="1"/>
  <c r="V11" i="46" s="1"/>
  <c r="W11" i="46" s="1"/>
  <c r="X11" i="46" s="1"/>
  <c r="Y11" i="46" s="1"/>
  <c r="Z11" i="46" s="1"/>
  <c r="AA11" i="46" s="1"/>
  <c r="AB11" i="46" s="1"/>
  <c r="AC11" i="46" s="1"/>
  <c r="AD11" i="46" s="1"/>
  <c r="AE11" i="46" s="1"/>
  <c r="H14" i="46"/>
  <c r="I14" i="46" s="1"/>
  <c r="J14" i="46" s="1"/>
  <c r="K14" i="46" s="1"/>
  <c r="L14" i="46" s="1"/>
  <c r="M14" i="46" s="1"/>
  <c r="N14" i="46" s="1"/>
  <c r="O14" i="46" s="1"/>
  <c r="P14" i="46" s="1"/>
  <c r="Q14" i="46" s="1"/>
  <c r="R14" i="46" s="1"/>
  <c r="S14" i="46" s="1"/>
  <c r="T14" i="46" s="1"/>
  <c r="U14" i="46" s="1"/>
  <c r="V14" i="46" s="1"/>
  <c r="W14" i="46" s="1"/>
  <c r="X14" i="46" s="1"/>
  <c r="Y14" i="46" s="1"/>
  <c r="Z14" i="46" s="1"/>
  <c r="AA14" i="46" s="1"/>
  <c r="AB14" i="46" s="1"/>
  <c r="AC14" i="46" s="1"/>
  <c r="AD14" i="46" s="1"/>
  <c r="AE14" i="46" s="1"/>
  <c r="H11" i="46"/>
  <c r="I11" i="46" s="1"/>
  <c r="H10" i="46"/>
  <c r="I10" i="46" s="1"/>
  <c r="J10" i="46" s="1"/>
  <c r="L26" i="45"/>
  <c r="M26" i="45" s="1"/>
  <c r="N26" i="45" s="1"/>
  <c r="O26" i="45" s="1"/>
  <c r="P26" i="45" s="1"/>
  <c r="Q26" i="45" s="1"/>
  <c r="R26" i="45" s="1"/>
  <c r="S26" i="45" s="1"/>
  <c r="T26" i="45" s="1"/>
  <c r="U26" i="45" s="1"/>
  <c r="V26" i="45" s="1"/>
  <c r="W26" i="45" s="1"/>
  <c r="X26" i="45" s="1"/>
  <c r="Y26" i="45" s="1"/>
  <c r="Z26" i="45" s="1"/>
  <c r="AA26" i="45" s="1"/>
  <c r="AB26" i="45" s="1"/>
  <c r="AC26" i="45" s="1"/>
  <c r="AD26" i="45" s="1"/>
  <c r="AE26" i="45" s="1"/>
  <c r="M25" i="45"/>
  <c r="N25" i="45" s="1"/>
  <c r="O25" i="45" s="1"/>
  <c r="L22" i="45"/>
  <c r="M22" i="45" s="1"/>
  <c r="N22" i="45" s="1"/>
  <c r="O22" i="45" s="1"/>
  <c r="P22" i="45" s="1"/>
  <c r="Q22" i="45" s="1"/>
  <c r="R22" i="45" s="1"/>
  <c r="S22" i="45" s="1"/>
  <c r="T22" i="45" s="1"/>
  <c r="U22" i="45" s="1"/>
  <c r="V22" i="45" s="1"/>
  <c r="W22" i="45" s="1"/>
  <c r="X22" i="45" s="1"/>
  <c r="Y22" i="45" s="1"/>
  <c r="Z22" i="45" s="1"/>
  <c r="AA22" i="45" s="1"/>
  <c r="AB22" i="45" s="1"/>
  <c r="AC22" i="45" s="1"/>
  <c r="AD22" i="45" s="1"/>
  <c r="AE22" i="45" s="1"/>
  <c r="J20" i="45"/>
  <c r="H28" i="45"/>
  <c r="O28" i="45" s="1"/>
  <c r="P28" i="45" s="1"/>
  <c r="Q28" i="45" s="1"/>
  <c r="R28" i="45" s="1"/>
  <c r="S28" i="45" s="1"/>
  <c r="T28" i="45" s="1"/>
  <c r="U28" i="45" s="1"/>
  <c r="V28" i="45" s="1"/>
  <c r="W28" i="45" s="1"/>
  <c r="X28" i="45" s="1"/>
  <c r="Y28" i="45" s="1"/>
  <c r="Z28" i="45" s="1"/>
  <c r="AA28" i="45" s="1"/>
  <c r="AB28" i="45" s="1"/>
  <c r="AC28" i="45" s="1"/>
  <c r="AD28" i="45" s="1"/>
  <c r="AE28" i="45" s="1"/>
  <c r="H27" i="45"/>
  <c r="L27" i="45" s="1"/>
  <c r="M27" i="45" s="1"/>
  <c r="N27" i="45" s="1"/>
  <c r="O27" i="45" s="1"/>
  <c r="P27" i="45" s="1"/>
  <c r="Q27" i="45" s="1"/>
  <c r="R27" i="45" s="1"/>
  <c r="S27" i="45" s="1"/>
  <c r="T27" i="45" s="1"/>
  <c r="U27" i="45" s="1"/>
  <c r="V27" i="45" s="1"/>
  <c r="W27" i="45" s="1"/>
  <c r="X27" i="45" s="1"/>
  <c r="Y27" i="45" s="1"/>
  <c r="Z27" i="45" s="1"/>
  <c r="AA27" i="45" s="1"/>
  <c r="AB27" i="45" s="1"/>
  <c r="AC27" i="45" s="1"/>
  <c r="AD27" i="45" s="1"/>
  <c r="AE27" i="45" s="1"/>
  <c r="H26" i="45"/>
  <c r="H25" i="45"/>
  <c r="I25" i="45" s="1"/>
  <c r="J25" i="45" s="1"/>
  <c r="I24" i="45"/>
  <c r="J24" i="45" s="1"/>
  <c r="H23" i="45"/>
  <c r="I23" i="45" s="1"/>
  <c r="J23" i="45" s="1"/>
  <c r="O23" i="45" s="1"/>
  <c r="P23" i="45" s="1"/>
  <c r="Q23" i="45" s="1"/>
  <c r="R23" i="45" s="1"/>
  <c r="S23" i="45" s="1"/>
  <c r="T23" i="45" s="1"/>
  <c r="U23" i="45" s="1"/>
  <c r="V23" i="45" s="1"/>
  <c r="W23" i="45" s="1"/>
  <c r="X23" i="45" s="1"/>
  <c r="Y23" i="45" s="1"/>
  <c r="Z23" i="45" s="1"/>
  <c r="AA23" i="45" s="1"/>
  <c r="AB23" i="45" s="1"/>
  <c r="AC23" i="45" s="1"/>
  <c r="AD23" i="45" s="1"/>
  <c r="AE23" i="45" s="1"/>
  <c r="H22" i="45"/>
  <c r="H21" i="45"/>
  <c r="J21" i="45" s="1"/>
  <c r="H20" i="45"/>
  <c r="Q16" i="45"/>
  <c r="R16" i="45" s="1"/>
  <c r="S16" i="45" s="1"/>
  <c r="T16" i="45" s="1"/>
  <c r="U16" i="45" s="1"/>
  <c r="V16" i="45" s="1"/>
  <c r="W16" i="45" s="1"/>
  <c r="X16" i="45" s="1"/>
  <c r="Y16" i="45" s="1"/>
  <c r="Z16" i="45" s="1"/>
  <c r="AA16" i="45" s="1"/>
  <c r="AB16" i="45" s="1"/>
  <c r="AC16" i="45" s="1"/>
  <c r="AD16" i="45" s="1"/>
  <c r="AE16" i="45" s="1"/>
  <c r="I14" i="45"/>
  <c r="J14" i="45" s="1"/>
  <c r="K14" i="45" s="1"/>
  <c r="L14" i="45" s="1"/>
  <c r="M14" i="45" s="1"/>
  <c r="N14" i="45" s="1"/>
  <c r="P14" i="45" s="1"/>
  <c r="Q14" i="45" s="1"/>
  <c r="R14" i="45" s="1"/>
  <c r="S14" i="45" s="1"/>
  <c r="T14" i="45" s="1"/>
  <c r="U14" i="45" s="1"/>
  <c r="V14" i="45" s="1"/>
  <c r="W14" i="45" s="1"/>
  <c r="X14" i="45" s="1"/>
  <c r="Y14" i="45" s="1"/>
  <c r="Z14" i="45" s="1"/>
  <c r="AA14" i="45" s="1"/>
  <c r="AB14" i="45" s="1"/>
  <c r="AC14" i="45" s="1"/>
  <c r="AD14" i="45" s="1"/>
  <c r="AE14" i="45" s="1"/>
  <c r="K12" i="45"/>
  <c r="L12" i="45" s="1"/>
  <c r="M12" i="45" s="1"/>
  <c r="N12" i="45" s="1"/>
  <c r="P12" i="45" s="1"/>
  <c r="Q12" i="45" s="1"/>
  <c r="R12" i="45" s="1"/>
  <c r="T12" i="45" s="1"/>
  <c r="U12" i="45" s="1"/>
  <c r="V12" i="45" s="1"/>
  <c r="W12" i="45" s="1"/>
  <c r="X12" i="45" s="1"/>
  <c r="Y12" i="45" s="1"/>
  <c r="Z12" i="45" s="1"/>
  <c r="AA12" i="45" s="1"/>
  <c r="AB12" i="45" s="1"/>
  <c r="AC12" i="45" s="1"/>
  <c r="AD12" i="45" s="1"/>
  <c r="AE12" i="45" s="1"/>
  <c r="H16" i="45"/>
  <c r="H15" i="45"/>
  <c r="I15" i="45" s="1"/>
  <c r="Q15" i="45" s="1"/>
  <c r="R15" i="45" s="1"/>
  <c r="S15" i="45" s="1"/>
  <c r="T15" i="45" s="1"/>
  <c r="U15" i="45" s="1"/>
  <c r="V15" i="45" s="1"/>
  <c r="W15" i="45" s="1"/>
  <c r="X15" i="45" s="1"/>
  <c r="Y15" i="45" s="1"/>
  <c r="Z15" i="45" s="1"/>
  <c r="AA15" i="45" s="1"/>
  <c r="AB15" i="45" s="1"/>
  <c r="AC15" i="45" s="1"/>
  <c r="AD15" i="45" s="1"/>
  <c r="AE15" i="45" s="1"/>
  <c r="H13" i="45"/>
  <c r="I13" i="45" s="1"/>
  <c r="K13" i="45" s="1"/>
  <c r="L13" i="45" s="1"/>
  <c r="M13" i="45" s="1"/>
  <c r="N13" i="45" s="1"/>
  <c r="P13" i="45" s="1"/>
  <c r="Q13" i="45" s="1"/>
  <c r="R13" i="45" s="1"/>
  <c r="S13" i="45" s="1"/>
  <c r="T13" i="45" s="1"/>
  <c r="U13" i="45" s="1"/>
  <c r="V13" i="45" s="1"/>
  <c r="W13" i="45" s="1"/>
  <c r="X13" i="45" s="1"/>
  <c r="Y13" i="45" s="1"/>
  <c r="Z13" i="45" s="1"/>
  <c r="AA13" i="45" s="1"/>
  <c r="AB13" i="45" s="1"/>
  <c r="AC13" i="45" s="1"/>
  <c r="AD13" i="45" s="1"/>
  <c r="AE13" i="45" s="1"/>
  <c r="H12" i="45"/>
  <c r="I12" i="45" s="1"/>
  <c r="I11" i="45"/>
  <c r="I10" i="45"/>
  <c r="H28" i="44"/>
  <c r="I28" i="44" s="1"/>
  <c r="L28" i="44"/>
  <c r="N25" i="44"/>
  <c r="O25" i="44" s="1"/>
  <c r="P25" i="44" s="1"/>
  <c r="Q25" i="44" s="1"/>
  <c r="R25" i="44" s="1"/>
  <c r="S25" i="44" s="1"/>
  <c r="T25" i="44" s="1"/>
  <c r="H26" i="44"/>
  <c r="L26" i="44" s="1"/>
  <c r="M26" i="44" s="1"/>
  <c r="N26" i="44" s="1"/>
  <c r="O26" i="44" s="1"/>
  <c r="P26" i="44" s="1"/>
  <c r="Q26" i="44" s="1"/>
  <c r="R26" i="44" s="1"/>
  <c r="S26" i="44" s="1"/>
  <c r="T26" i="44" s="1"/>
  <c r="U26" i="44" s="1"/>
  <c r="V26" i="44" s="1"/>
  <c r="W26" i="44" s="1"/>
  <c r="X26" i="44" s="1"/>
  <c r="Y26" i="44" s="1"/>
  <c r="Z26" i="44" s="1"/>
  <c r="AA26" i="44" s="1"/>
  <c r="AB26" i="44" s="1"/>
  <c r="AC26" i="44" s="1"/>
  <c r="AD26" i="44" s="1"/>
  <c r="AE26" i="44" s="1"/>
  <c r="H27" i="44"/>
  <c r="L27" i="44" s="1"/>
  <c r="M27" i="44" s="1"/>
  <c r="N27" i="44" s="1"/>
  <c r="O27" i="44" s="1"/>
  <c r="P27" i="44" s="1"/>
  <c r="Q27" i="44" s="1"/>
  <c r="R27" i="44" s="1"/>
  <c r="S27" i="44" s="1"/>
  <c r="T27" i="44" s="1"/>
  <c r="U27" i="44" s="1"/>
  <c r="V27" i="44" s="1"/>
  <c r="W27" i="44" s="1"/>
  <c r="X27" i="44" s="1"/>
  <c r="Y27" i="44" s="1"/>
  <c r="Z27" i="44" s="1"/>
  <c r="AA27" i="44" s="1"/>
  <c r="AB27" i="44" s="1"/>
  <c r="AC27" i="44" s="1"/>
  <c r="AD27" i="44" s="1"/>
  <c r="AE27" i="44" s="1"/>
  <c r="H25" i="44"/>
  <c r="I25" i="44" s="1"/>
  <c r="J25" i="44" s="1"/>
  <c r="H21" i="44"/>
  <c r="I21" i="44" s="1"/>
  <c r="J21" i="44" s="1"/>
  <c r="H22" i="44"/>
  <c r="I22" i="44" s="1"/>
  <c r="J22" i="44" s="1"/>
  <c r="K22" i="44" s="1"/>
  <c r="H23" i="44"/>
  <c r="I23" i="44" s="1"/>
  <c r="P23" i="44" s="1"/>
  <c r="Q23" i="44" s="1"/>
  <c r="R23" i="44" s="1"/>
  <c r="S23" i="44" s="1"/>
  <c r="T23" i="44" s="1"/>
  <c r="U23" i="44" s="1"/>
  <c r="V23" i="44" s="1"/>
  <c r="W23" i="44" s="1"/>
  <c r="X23" i="44" s="1"/>
  <c r="Y23" i="44" s="1"/>
  <c r="Z23" i="44" s="1"/>
  <c r="AA23" i="44" s="1"/>
  <c r="AB23" i="44" s="1"/>
  <c r="AC23" i="44" s="1"/>
  <c r="AD23" i="44" s="1"/>
  <c r="AE23" i="44" s="1"/>
  <c r="H20" i="44"/>
  <c r="I20" i="44" s="1"/>
  <c r="J20" i="44" s="1"/>
  <c r="K20" i="44" s="1"/>
  <c r="L20" i="44" s="1"/>
  <c r="M20" i="44" s="1"/>
  <c r="N20" i="44" s="1"/>
  <c r="O20" i="44" s="1"/>
  <c r="P20" i="44" s="1"/>
  <c r="Q20" i="44" s="1"/>
  <c r="R20" i="44" s="1"/>
  <c r="S20" i="44" s="1"/>
  <c r="T20" i="44" s="1"/>
  <c r="U20" i="44" s="1"/>
  <c r="V20" i="44" s="1"/>
  <c r="W20" i="44" s="1"/>
  <c r="X20" i="44" s="1"/>
  <c r="Y20" i="44" s="1"/>
  <c r="Z20" i="44" s="1"/>
  <c r="AA20" i="44" s="1"/>
  <c r="AB20" i="44" s="1"/>
  <c r="AC20" i="44" s="1"/>
  <c r="AD20" i="44" s="1"/>
  <c r="AE20" i="44" s="1"/>
  <c r="AE65" i="48" l="1"/>
  <c r="AE64" i="48" s="1"/>
  <c r="AE57" i="30" s="1"/>
  <c r="AD64" i="48"/>
  <c r="AD57" i="30" s="1"/>
  <c r="V88" i="43"/>
  <c r="U86" i="43"/>
  <c r="U83" i="30" s="1"/>
  <c r="W48" i="43"/>
  <c r="W102" i="43"/>
  <c r="V97" i="43"/>
  <c r="V94" i="30" s="1"/>
  <c r="W107" i="43"/>
  <c r="V106" i="43"/>
  <c r="V103" i="30" s="1"/>
  <c r="W139" i="43"/>
  <c r="V138" i="43"/>
  <c r="V140" i="30" s="1"/>
  <c r="U25" i="44"/>
  <c r="AC64" i="45"/>
  <c r="AC60" i="30" s="1"/>
  <c r="AD65" i="45"/>
  <c r="W72" i="43"/>
  <c r="K20" i="45"/>
  <c r="L20" i="45" s="1"/>
  <c r="M20" i="45" s="1"/>
  <c r="N20" i="45" s="1"/>
  <c r="O20" i="45" s="1"/>
  <c r="P20" i="45" s="1"/>
  <c r="Q20" i="45" s="1"/>
  <c r="R20" i="45" s="1"/>
  <c r="S20" i="45" s="1"/>
  <c r="T20" i="45" s="1"/>
  <c r="U20" i="45" s="1"/>
  <c r="V20" i="45" s="1"/>
  <c r="W20" i="45" s="1"/>
  <c r="X20" i="45" s="1"/>
  <c r="Y20" i="45" s="1"/>
  <c r="Z20" i="45" s="1"/>
  <c r="AA20" i="45" s="1"/>
  <c r="AB20" i="45" s="1"/>
  <c r="AC20" i="45" s="1"/>
  <c r="AD20" i="45" s="1"/>
  <c r="AE20" i="45" s="1"/>
  <c r="L22" i="44"/>
  <c r="M22" i="44" s="1"/>
  <c r="N22" i="44" s="1"/>
  <c r="O22" i="44" s="1"/>
  <c r="P22" i="44" s="1"/>
  <c r="Q22" i="44" s="1"/>
  <c r="R22" i="44" s="1"/>
  <c r="S22" i="44" s="1"/>
  <c r="T22" i="44" s="1"/>
  <c r="U22" i="44" s="1"/>
  <c r="V22" i="44" s="1"/>
  <c r="W22" i="44" s="1"/>
  <c r="X22" i="44" s="1"/>
  <c r="Y22" i="44" s="1"/>
  <c r="Z22" i="44" s="1"/>
  <c r="AA22" i="44" s="1"/>
  <c r="AB22" i="44" s="1"/>
  <c r="AC22" i="44" s="1"/>
  <c r="AD22" i="44" s="1"/>
  <c r="AE22" i="44" s="1"/>
  <c r="R81" i="43"/>
  <c r="Q79" i="43"/>
  <c r="Q74" i="30" s="1"/>
  <c r="S75" i="43"/>
  <c r="T75" i="43" s="1"/>
  <c r="R70" i="43"/>
  <c r="R65" i="30" s="1"/>
  <c r="S130" i="43"/>
  <c r="S130" i="30" s="1"/>
  <c r="M130" i="43"/>
  <c r="M130" i="30" s="1"/>
  <c r="N130" i="43"/>
  <c r="N130" i="30" s="1"/>
  <c r="L130" i="43"/>
  <c r="L130" i="30" s="1"/>
  <c r="R130" i="43"/>
  <c r="R130" i="30" s="1"/>
  <c r="Q130" i="43"/>
  <c r="Q130" i="30" s="1"/>
  <c r="S64" i="43"/>
  <c r="S56" i="30" s="1"/>
  <c r="I160" i="43"/>
  <c r="I167" i="30" s="1"/>
  <c r="K165" i="43"/>
  <c r="L165" i="43" s="1"/>
  <c r="M165" i="43" s="1"/>
  <c r="N165" i="43" s="1"/>
  <c r="O165" i="43" s="1"/>
  <c r="P165" i="43" s="1"/>
  <c r="Q165" i="43" s="1"/>
  <c r="R165" i="43" s="1"/>
  <c r="S165" i="43" s="1"/>
  <c r="T165" i="43" s="1"/>
  <c r="U165" i="43" s="1"/>
  <c r="V165" i="43" s="1"/>
  <c r="W165" i="43" s="1"/>
  <c r="X165" i="43" s="1"/>
  <c r="Y165" i="43" s="1"/>
  <c r="Z165" i="43" s="1"/>
  <c r="AA165" i="43" s="1"/>
  <c r="AB165" i="43" s="1"/>
  <c r="AC165" i="43" s="1"/>
  <c r="AD165" i="43" s="1"/>
  <c r="AE165" i="43" s="1"/>
  <c r="K117" i="43"/>
  <c r="K112" i="30" s="1"/>
  <c r="K21" i="45"/>
  <c r="L21" i="45" s="1"/>
  <c r="M21" i="45" s="1"/>
  <c r="N21" i="45" s="1"/>
  <c r="O21" i="45" s="1"/>
  <c r="P21" i="45" s="1"/>
  <c r="Q21" i="45" s="1"/>
  <c r="R21" i="45" s="1"/>
  <c r="S21" i="45" s="1"/>
  <c r="T21" i="45" s="1"/>
  <c r="U21" i="45" s="1"/>
  <c r="V21" i="45" s="1"/>
  <c r="W21" i="45" s="1"/>
  <c r="X21" i="45" s="1"/>
  <c r="H155" i="43"/>
  <c r="H158" i="30" s="1"/>
  <c r="J166" i="43"/>
  <c r="J123" i="43"/>
  <c r="J121" i="30" s="1"/>
  <c r="J161" i="43"/>
  <c r="K161" i="43" s="1"/>
  <c r="L161" i="43" s="1"/>
  <c r="M161" i="43" s="1"/>
  <c r="N161" i="43" s="1"/>
  <c r="O161" i="43" s="1"/>
  <c r="P161" i="43" s="1"/>
  <c r="Q161" i="43" s="1"/>
  <c r="R161" i="43" s="1"/>
  <c r="S161" i="43" s="1"/>
  <c r="T161" i="43" s="1"/>
  <c r="U161" i="43" s="1"/>
  <c r="V161" i="43" s="1"/>
  <c r="W161" i="43" s="1"/>
  <c r="X161" i="43" s="1"/>
  <c r="Y161" i="43" s="1"/>
  <c r="Z161" i="43" s="1"/>
  <c r="AA161" i="43" s="1"/>
  <c r="AB161" i="43" s="1"/>
  <c r="AC161" i="43" s="1"/>
  <c r="AD161" i="43" s="1"/>
  <c r="AE161" i="43" s="1"/>
  <c r="J164" i="43"/>
  <c r="J11" i="45"/>
  <c r="K11" i="45" s="1"/>
  <c r="L11" i="45" s="1"/>
  <c r="M11" i="45" s="1"/>
  <c r="N11" i="45" s="1"/>
  <c r="P11" i="45" s="1"/>
  <c r="Q11" i="45" s="1"/>
  <c r="R11" i="45" s="1"/>
  <c r="S11" i="45" s="1"/>
  <c r="T11" i="45" s="1"/>
  <c r="U11" i="45" s="1"/>
  <c r="V11" i="45" s="1"/>
  <c r="W11" i="45" s="1"/>
  <c r="X11" i="45" s="1"/>
  <c r="Y11" i="45" s="1"/>
  <c r="Z11" i="45" s="1"/>
  <c r="AA11" i="45" s="1"/>
  <c r="AB11" i="45" s="1"/>
  <c r="AC11" i="45" s="1"/>
  <c r="AD11" i="45" s="1"/>
  <c r="AE11" i="45" s="1"/>
  <c r="L24" i="45"/>
  <c r="M24" i="45" s="1"/>
  <c r="N24" i="45" s="1"/>
  <c r="O24" i="45" s="1"/>
  <c r="P24" i="45" s="1"/>
  <c r="Q24" i="45" s="1"/>
  <c r="R24" i="45" s="1"/>
  <c r="S24" i="45" s="1"/>
  <c r="T24" i="45" s="1"/>
  <c r="U24" i="45" s="1"/>
  <c r="V24" i="45" s="1"/>
  <c r="W24" i="45" s="1"/>
  <c r="X24" i="45" s="1"/>
  <c r="Y24" i="45" s="1"/>
  <c r="Z24" i="45" s="1"/>
  <c r="AA24" i="45" s="1"/>
  <c r="AB24" i="45" s="1"/>
  <c r="AC24" i="45" s="1"/>
  <c r="AD24" i="45" s="1"/>
  <c r="AE24" i="45" s="1"/>
  <c r="P25" i="45"/>
  <c r="Q25" i="45" s="1"/>
  <c r="R25" i="45" s="1"/>
  <c r="S25" i="45" s="1"/>
  <c r="T25" i="45" s="1"/>
  <c r="U25" i="45" s="1"/>
  <c r="V25" i="45" s="1"/>
  <c r="W25" i="45" s="1"/>
  <c r="X25" i="45" s="1"/>
  <c r="Y25" i="45" s="1"/>
  <c r="Z25" i="45" s="1"/>
  <c r="AA25" i="45" s="1"/>
  <c r="AB25" i="45" s="1"/>
  <c r="AC25" i="45" s="1"/>
  <c r="AD25" i="45" s="1"/>
  <c r="AE25" i="45" s="1"/>
  <c r="I149" i="30"/>
  <c r="I157" i="43"/>
  <c r="I155" i="43" s="1"/>
  <c r="I158" i="30" s="1"/>
  <c r="J163" i="43"/>
  <c r="J106" i="43"/>
  <c r="J103" i="30" s="1"/>
  <c r="I140" i="30"/>
  <c r="J66" i="30"/>
  <c r="K39" i="30"/>
  <c r="J147" i="43"/>
  <c r="J138" i="43"/>
  <c r="J156" i="43" s="1"/>
  <c r="K97" i="43"/>
  <c r="K94" i="30" s="1"/>
  <c r="K87" i="43"/>
  <c r="J86" i="43"/>
  <c r="J83" i="30" s="1"/>
  <c r="K58" i="43"/>
  <c r="J57" i="43"/>
  <c r="J47" i="30" s="1"/>
  <c r="N49" i="43"/>
  <c r="M42" i="43"/>
  <c r="M38" i="30" s="1"/>
  <c r="M36" i="43"/>
  <c r="M32" i="43" s="1"/>
  <c r="L29" i="30"/>
  <c r="J70" i="30"/>
  <c r="K52" i="30"/>
  <c r="M79" i="30"/>
  <c r="K34" i="30"/>
  <c r="L61" i="30"/>
  <c r="L60" i="30"/>
  <c r="K33" i="30"/>
  <c r="K69" i="30"/>
  <c r="K51" i="30"/>
  <c r="J42" i="30"/>
  <c r="K68" i="30"/>
  <c r="K50" i="30"/>
  <c r="K32" i="30"/>
  <c r="M59" i="30"/>
  <c r="K77" i="30"/>
  <c r="N41" i="30"/>
  <c r="K31" i="30"/>
  <c r="L49" i="30"/>
  <c r="K58" i="30"/>
  <c r="L76" i="30"/>
  <c r="K40" i="30"/>
  <c r="L67" i="30"/>
  <c r="O57" i="30"/>
  <c r="L48" i="30"/>
  <c r="L30" i="30"/>
  <c r="L75" i="30"/>
  <c r="K21" i="44"/>
  <c r="M24" i="46"/>
  <c r="N24" i="46" s="1"/>
  <c r="O24" i="46" s="1"/>
  <c r="K19" i="46"/>
  <c r="K10" i="46"/>
  <c r="N28" i="44"/>
  <c r="L16" i="44"/>
  <c r="M16" i="44" s="1"/>
  <c r="N16" i="44" s="1"/>
  <c r="O16" i="44" s="1"/>
  <c r="P16" i="44" s="1"/>
  <c r="Q16" i="44" s="1"/>
  <c r="R16" i="44" s="1"/>
  <c r="S16" i="44" s="1"/>
  <c r="T16" i="44" s="1"/>
  <c r="U16" i="44" s="1"/>
  <c r="V16" i="44" s="1"/>
  <c r="W16" i="44" s="1"/>
  <c r="X16" i="44" s="1"/>
  <c r="Y16" i="44" s="1"/>
  <c r="Z16" i="44" s="1"/>
  <c r="AA16" i="44" s="1"/>
  <c r="AB16" i="44" s="1"/>
  <c r="AC16" i="44" s="1"/>
  <c r="AD16" i="44" s="1"/>
  <c r="AE16" i="44" s="1"/>
  <c r="L14" i="44"/>
  <c r="M14" i="44" s="1"/>
  <c r="N14" i="44" s="1"/>
  <c r="O14" i="44" s="1"/>
  <c r="P14" i="44" s="1"/>
  <c r="Q14" i="44" s="1"/>
  <c r="R14" i="44" s="1"/>
  <c r="S14" i="44" s="1"/>
  <c r="T14" i="44" s="1"/>
  <c r="U14" i="44" s="1"/>
  <c r="V14" i="44" s="1"/>
  <c r="W14" i="44" s="1"/>
  <c r="X14" i="44" s="1"/>
  <c r="Y14" i="44" s="1"/>
  <c r="Z14" i="44" s="1"/>
  <c r="AA14" i="44" s="1"/>
  <c r="AB14" i="44" s="1"/>
  <c r="AC14" i="44" s="1"/>
  <c r="AD14" i="44" s="1"/>
  <c r="AE14" i="44" s="1"/>
  <c r="L13" i="44"/>
  <c r="M13" i="44" s="1"/>
  <c r="N13" i="44" s="1"/>
  <c r="O13" i="44" s="1"/>
  <c r="P13" i="44" s="1"/>
  <c r="Q13" i="44" s="1"/>
  <c r="R13" i="44" s="1"/>
  <c r="S13" i="44" s="1"/>
  <c r="T13" i="44" s="1"/>
  <c r="U13" i="44" s="1"/>
  <c r="V13" i="44" s="1"/>
  <c r="W13" i="44" s="1"/>
  <c r="X13" i="44" s="1"/>
  <c r="Y13" i="44" s="1"/>
  <c r="Z13" i="44" s="1"/>
  <c r="AA13" i="44" s="1"/>
  <c r="AB13" i="44" s="1"/>
  <c r="AC13" i="44" s="1"/>
  <c r="AD13" i="44" s="1"/>
  <c r="AE13" i="44" s="1"/>
  <c r="L11" i="44"/>
  <c r="M11" i="44" s="1"/>
  <c r="N11" i="44" s="1"/>
  <c r="O11" i="44" s="1"/>
  <c r="P11" i="44" s="1"/>
  <c r="Q11" i="44" s="1"/>
  <c r="R11" i="44" s="1"/>
  <c r="S11" i="44" s="1"/>
  <c r="T11" i="44" s="1"/>
  <c r="U11" i="44" s="1"/>
  <c r="V11" i="44" s="1"/>
  <c r="W11" i="44" s="1"/>
  <c r="X11" i="44" s="1"/>
  <c r="Y11" i="44" s="1"/>
  <c r="Z11" i="44" s="1"/>
  <c r="AA11" i="44" s="1"/>
  <c r="AB11" i="44" s="1"/>
  <c r="AC11" i="44" s="1"/>
  <c r="AD11" i="44" s="1"/>
  <c r="AE11" i="44" s="1"/>
  <c r="I13" i="44"/>
  <c r="J13" i="44" s="1"/>
  <c r="I14" i="44"/>
  <c r="J14" i="44" s="1"/>
  <c r="I15" i="44"/>
  <c r="J15" i="44" s="1"/>
  <c r="K15" i="44" s="1"/>
  <c r="L15" i="44" s="1"/>
  <c r="M15" i="44" s="1"/>
  <c r="N15" i="44" s="1"/>
  <c r="P15" i="44" s="1"/>
  <c r="Q15" i="44" s="1"/>
  <c r="R15" i="44" s="1"/>
  <c r="S15" i="44" s="1"/>
  <c r="T15" i="44" s="1"/>
  <c r="U15" i="44" s="1"/>
  <c r="V15" i="44" s="1"/>
  <c r="W15" i="44" s="1"/>
  <c r="X15" i="44" s="1"/>
  <c r="Y15" i="44" s="1"/>
  <c r="Z15" i="44" s="1"/>
  <c r="AA15" i="44" s="1"/>
  <c r="AB15" i="44" s="1"/>
  <c r="AC15" i="44" s="1"/>
  <c r="AD15" i="44" s="1"/>
  <c r="AE15" i="44" s="1"/>
  <c r="I16" i="44"/>
  <c r="J16" i="44" s="1"/>
  <c r="I12" i="44"/>
  <c r="J12" i="44" s="1"/>
  <c r="I10" i="44"/>
  <c r="X139" i="43" l="1"/>
  <c r="W138" i="43"/>
  <c r="W140" i="30" s="1"/>
  <c r="X107" i="43"/>
  <c r="W106" i="43"/>
  <c r="W103" i="30" s="1"/>
  <c r="X102" i="43"/>
  <c r="W97" i="43"/>
  <c r="W94" i="30" s="1"/>
  <c r="X48" i="43"/>
  <c r="W88" i="43"/>
  <c r="V86" i="43"/>
  <c r="V83" i="30" s="1"/>
  <c r="V25" i="44"/>
  <c r="AE65" i="45"/>
  <c r="AE64" i="45" s="1"/>
  <c r="AE60" i="30" s="1"/>
  <c r="AD64" i="45"/>
  <c r="AD60" i="30" s="1"/>
  <c r="Y21" i="45"/>
  <c r="X19" i="45"/>
  <c r="X23" i="30" s="1"/>
  <c r="U75" i="43"/>
  <c r="T70" i="43"/>
  <c r="T65" i="30" s="1"/>
  <c r="T64" i="30" s="1"/>
  <c r="X72" i="43"/>
  <c r="L21" i="44"/>
  <c r="M21" i="44" s="1"/>
  <c r="N21" i="44" s="1"/>
  <c r="O21" i="44" s="1"/>
  <c r="P21" i="44" s="1"/>
  <c r="Q21" i="44" s="1"/>
  <c r="R21" i="44" s="1"/>
  <c r="S21" i="44" s="1"/>
  <c r="T21" i="44" s="1"/>
  <c r="U21" i="44" s="1"/>
  <c r="V21" i="44" s="1"/>
  <c r="W21" i="44" s="1"/>
  <c r="X21" i="44" s="1"/>
  <c r="Y21" i="44" s="1"/>
  <c r="Z21" i="44" s="1"/>
  <c r="AA21" i="44" s="1"/>
  <c r="AB21" i="44" s="1"/>
  <c r="AC21" i="44" s="1"/>
  <c r="AD21" i="44" s="1"/>
  <c r="AE21" i="44" s="1"/>
  <c r="S70" i="43"/>
  <c r="S65" i="30" s="1"/>
  <c r="S81" i="43"/>
  <c r="R79" i="43"/>
  <c r="R74" i="30" s="1"/>
  <c r="J160" i="43"/>
  <c r="J167" i="30" s="1"/>
  <c r="K164" i="43"/>
  <c r="J149" i="30"/>
  <c r="J157" i="43"/>
  <c r="J155" i="43" s="1"/>
  <c r="J158" i="30" s="1"/>
  <c r="K166" i="43"/>
  <c r="K123" i="43"/>
  <c r="K121" i="30" s="1"/>
  <c r="M117" i="43"/>
  <c r="M112" i="30" s="1"/>
  <c r="K163" i="43"/>
  <c r="K106" i="43"/>
  <c r="K103" i="30" s="1"/>
  <c r="J140" i="30"/>
  <c r="L39" i="30"/>
  <c r="K66" i="30"/>
  <c r="K147" i="43"/>
  <c r="K138" i="43"/>
  <c r="K156" i="43" s="1"/>
  <c r="L97" i="43"/>
  <c r="L94" i="30" s="1"/>
  <c r="K86" i="43"/>
  <c r="K83" i="30" s="1"/>
  <c r="L58" i="43"/>
  <c r="K57" i="43"/>
  <c r="K47" i="30" s="1"/>
  <c r="O49" i="43"/>
  <c r="N42" i="43"/>
  <c r="N38" i="30" s="1"/>
  <c r="N36" i="43"/>
  <c r="M29" i="30"/>
  <c r="M61" i="30"/>
  <c r="L52" i="30"/>
  <c r="L34" i="30"/>
  <c r="N79" i="30"/>
  <c r="K70" i="30"/>
  <c r="L51" i="30"/>
  <c r="M60" i="30"/>
  <c r="K42" i="30"/>
  <c r="L69" i="30"/>
  <c r="L33" i="30"/>
  <c r="L32" i="30"/>
  <c r="L50" i="30"/>
  <c r="L77" i="30"/>
  <c r="O41" i="30"/>
  <c r="N59" i="30"/>
  <c r="L68" i="30"/>
  <c r="M67" i="30"/>
  <c r="L40" i="30"/>
  <c r="M49" i="30"/>
  <c r="L58" i="30"/>
  <c r="L31" i="30"/>
  <c r="M76" i="30"/>
  <c r="M48" i="30"/>
  <c r="M75" i="30"/>
  <c r="M30" i="30"/>
  <c r="P57" i="30"/>
  <c r="L19" i="46"/>
  <c r="L10" i="46"/>
  <c r="O28" i="44"/>
  <c r="J10" i="44"/>
  <c r="L12" i="44"/>
  <c r="F19" i="52"/>
  <c r="F17" i="52"/>
  <c r="G17" i="52"/>
  <c r="H17" i="52"/>
  <c r="G18" i="52"/>
  <c r="H18" i="52"/>
  <c r="G19" i="52"/>
  <c r="H19" i="52"/>
  <c r="F20" i="52"/>
  <c r="G20" i="52"/>
  <c r="H20" i="52"/>
  <c r="F21" i="52"/>
  <c r="G21" i="52"/>
  <c r="H21" i="52"/>
  <c r="F22" i="52"/>
  <c r="G22" i="52"/>
  <c r="H22" i="52"/>
  <c r="B1" i="52"/>
  <c r="U7" i="52" s="1"/>
  <c r="K10" i="47"/>
  <c r="L10" i="47" s="1"/>
  <c r="M10" i="47" s="1"/>
  <c r="N10" i="47" s="1"/>
  <c r="O10" i="47" s="1"/>
  <c r="P10" i="47" s="1"/>
  <c r="Q10" i="47" s="1"/>
  <c r="R10" i="47" s="1"/>
  <c r="S10" i="47" s="1"/>
  <c r="T10" i="47" s="1"/>
  <c r="H26" i="47"/>
  <c r="I26" i="47" s="1"/>
  <c r="J26" i="47" s="1"/>
  <c r="H27" i="47"/>
  <c r="I27" i="47" s="1"/>
  <c r="J27" i="47" s="1"/>
  <c r="H28" i="47"/>
  <c r="I28" i="47" s="1"/>
  <c r="J28" i="47" s="1"/>
  <c r="H25" i="47"/>
  <c r="I25" i="47" s="1"/>
  <c r="J25" i="47" s="1"/>
  <c r="L27" i="47"/>
  <c r="M27" i="47" s="1"/>
  <c r="N27" i="47" s="1"/>
  <c r="O27" i="47" s="1"/>
  <c r="P27" i="47" s="1"/>
  <c r="Q27" i="47" s="1"/>
  <c r="R27" i="47" s="1"/>
  <c r="S27" i="47" s="1"/>
  <c r="T27" i="47" s="1"/>
  <c r="U27" i="47" s="1"/>
  <c r="V27" i="47" s="1"/>
  <c r="W27" i="47" s="1"/>
  <c r="X27" i="47" s="1"/>
  <c r="Y27" i="47" s="1"/>
  <c r="Z27" i="47" s="1"/>
  <c r="AA27" i="47" s="1"/>
  <c r="AB27" i="47" s="1"/>
  <c r="AC27" i="47" s="1"/>
  <c r="AD27" i="47" s="1"/>
  <c r="AE27" i="47" s="1"/>
  <c r="L28" i="47"/>
  <c r="M28" i="47" s="1"/>
  <c r="N28" i="47" s="1"/>
  <c r="O28" i="47" s="1"/>
  <c r="P28" i="47" s="1"/>
  <c r="Q28" i="47" s="1"/>
  <c r="R28" i="47" s="1"/>
  <c r="S28" i="47" s="1"/>
  <c r="T28" i="47" s="1"/>
  <c r="U28" i="47" s="1"/>
  <c r="V28" i="47" s="1"/>
  <c r="W28" i="47" s="1"/>
  <c r="X28" i="47" s="1"/>
  <c r="Y28" i="47" s="1"/>
  <c r="Z28" i="47" s="1"/>
  <c r="AA28" i="47" s="1"/>
  <c r="AB28" i="47" s="1"/>
  <c r="AC28" i="47" s="1"/>
  <c r="AD28" i="47" s="1"/>
  <c r="AE28" i="47" s="1"/>
  <c r="L26" i="47"/>
  <c r="M26" i="47" s="1"/>
  <c r="N26" i="47" s="1"/>
  <c r="O26" i="47" s="1"/>
  <c r="P26" i="47" s="1"/>
  <c r="Q26" i="47" s="1"/>
  <c r="R26" i="47" s="1"/>
  <c r="S26" i="47" s="1"/>
  <c r="T26" i="47" s="1"/>
  <c r="U26" i="47" s="1"/>
  <c r="V26" i="47" s="1"/>
  <c r="W26" i="47" s="1"/>
  <c r="X26" i="47" s="1"/>
  <c r="Y26" i="47" s="1"/>
  <c r="Z26" i="47" s="1"/>
  <c r="AA26" i="47" s="1"/>
  <c r="AB26" i="47" s="1"/>
  <c r="AC26" i="47" s="1"/>
  <c r="AD26" i="47" s="1"/>
  <c r="AE26" i="47" s="1"/>
  <c r="I24" i="47"/>
  <c r="J24" i="47" s="1"/>
  <c r="K24" i="47" s="1"/>
  <c r="L24" i="47" s="1"/>
  <c r="M24" i="47" s="1"/>
  <c r="N24" i="47" s="1"/>
  <c r="O24" i="47" s="1"/>
  <c r="P24" i="47" s="1"/>
  <c r="Q24" i="47" s="1"/>
  <c r="R24" i="47" s="1"/>
  <c r="S24" i="47" s="1"/>
  <c r="T24" i="47" s="1"/>
  <c r="U24" i="47" s="1"/>
  <c r="V24" i="47" s="1"/>
  <c r="W24" i="47" s="1"/>
  <c r="X24" i="47" s="1"/>
  <c r="Y24" i="47" s="1"/>
  <c r="Z24" i="47" s="1"/>
  <c r="AA24" i="47" s="1"/>
  <c r="AB24" i="47" s="1"/>
  <c r="AC24" i="47" s="1"/>
  <c r="AD24" i="47" s="1"/>
  <c r="AE24" i="47" s="1"/>
  <c r="L23" i="47"/>
  <c r="M23" i="47" s="1"/>
  <c r="N23" i="47" s="1"/>
  <c r="O23" i="47" s="1"/>
  <c r="P23" i="47" s="1"/>
  <c r="Q23" i="47" s="1"/>
  <c r="R23" i="47" s="1"/>
  <c r="S23" i="47" s="1"/>
  <c r="T23" i="47" s="1"/>
  <c r="U23" i="47" s="1"/>
  <c r="V23" i="47" s="1"/>
  <c r="W23" i="47" s="1"/>
  <c r="X23" i="47" s="1"/>
  <c r="Y23" i="47" s="1"/>
  <c r="Z23" i="47" s="1"/>
  <c r="AA23" i="47" s="1"/>
  <c r="AB23" i="47" s="1"/>
  <c r="AC23" i="47" s="1"/>
  <c r="AD23" i="47" s="1"/>
  <c r="AE23" i="47" s="1"/>
  <c r="I23" i="47"/>
  <c r="J23" i="47" s="1"/>
  <c r="I21" i="47"/>
  <c r="J21" i="47" s="1"/>
  <c r="K21" i="47" s="1"/>
  <c r="L21" i="47" s="1"/>
  <c r="M21" i="47" s="1"/>
  <c r="N21" i="47" s="1"/>
  <c r="O21" i="47" s="1"/>
  <c r="P21" i="47" s="1"/>
  <c r="Q21" i="47" s="1"/>
  <c r="R21" i="47" s="1"/>
  <c r="S21" i="47" s="1"/>
  <c r="T21" i="47" s="1"/>
  <c r="U21" i="47" s="1"/>
  <c r="V21" i="47" s="1"/>
  <c r="W21" i="47" s="1"/>
  <c r="X21" i="47" s="1"/>
  <c r="Y21" i="47" s="1"/>
  <c r="Z21" i="47" s="1"/>
  <c r="AA21" i="47" s="1"/>
  <c r="AB21" i="47" s="1"/>
  <c r="AC21" i="47" s="1"/>
  <c r="AD21" i="47" s="1"/>
  <c r="AE21" i="47" s="1"/>
  <c r="I22" i="47"/>
  <c r="J22" i="47" s="1"/>
  <c r="K22" i="47" s="1"/>
  <c r="L22" i="47" s="1"/>
  <c r="M22" i="47" s="1"/>
  <c r="N22" i="47" s="1"/>
  <c r="O22" i="47" s="1"/>
  <c r="P22" i="47" s="1"/>
  <c r="Q22" i="47" s="1"/>
  <c r="R22" i="47" s="1"/>
  <c r="S22" i="47" s="1"/>
  <c r="T22" i="47" s="1"/>
  <c r="U22" i="47" s="1"/>
  <c r="V22" i="47" s="1"/>
  <c r="W22" i="47" s="1"/>
  <c r="X22" i="47" s="1"/>
  <c r="Y22" i="47" s="1"/>
  <c r="Z22" i="47" s="1"/>
  <c r="AA22" i="47" s="1"/>
  <c r="AB22" i="47" s="1"/>
  <c r="AC22" i="47" s="1"/>
  <c r="AD22" i="47" s="1"/>
  <c r="AE22" i="47" s="1"/>
  <c r="I20" i="47"/>
  <c r="M25" i="47"/>
  <c r="N25" i="47" s="1"/>
  <c r="O25" i="47" s="1"/>
  <c r="P25" i="47" s="1"/>
  <c r="Q25" i="47" s="1"/>
  <c r="R25" i="47" s="1"/>
  <c r="S25" i="47" s="1"/>
  <c r="T25" i="47" s="1"/>
  <c r="U25" i="47" s="1"/>
  <c r="V25" i="47" s="1"/>
  <c r="W25" i="47" s="1"/>
  <c r="X25" i="47" s="1"/>
  <c r="Y25" i="47" s="1"/>
  <c r="Z25" i="47" s="1"/>
  <c r="AA25" i="47" s="1"/>
  <c r="AB25" i="47" s="1"/>
  <c r="AC25" i="47" s="1"/>
  <c r="AD25" i="47" s="1"/>
  <c r="AE25" i="47" s="1"/>
  <c r="M16" i="47"/>
  <c r="N16" i="47" s="1"/>
  <c r="O16" i="47" s="1"/>
  <c r="P16" i="47" s="1"/>
  <c r="Q16" i="47" s="1"/>
  <c r="R16" i="47" s="1"/>
  <c r="S16" i="47" s="1"/>
  <c r="T16" i="47" s="1"/>
  <c r="U16" i="47" s="1"/>
  <c r="V16" i="47" s="1"/>
  <c r="W16" i="47" s="1"/>
  <c r="X16" i="47" s="1"/>
  <c r="Y16" i="47" s="1"/>
  <c r="Z16" i="47" s="1"/>
  <c r="AA16" i="47" s="1"/>
  <c r="AB16" i="47" s="1"/>
  <c r="AC16" i="47" s="1"/>
  <c r="AD16" i="47" s="1"/>
  <c r="AE16" i="47" s="1"/>
  <c r="H16" i="47"/>
  <c r="H14" i="47"/>
  <c r="J15" i="47"/>
  <c r="K15" i="47" s="1"/>
  <c r="J13" i="47"/>
  <c r="L13" i="47" s="1"/>
  <c r="M13" i="47" s="1"/>
  <c r="N13" i="47" s="1"/>
  <c r="O13" i="47" s="1"/>
  <c r="P13" i="47" s="1"/>
  <c r="Q13" i="47" s="1"/>
  <c r="R13" i="47" s="1"/>
  <c r="S13" i="47" s="1"/>
  <c r="T13" i="47" s="1"/>
  <c r="U13" i="47" s="1"/>
  <c r="V13" i="47" s="1"/>
  <c r="W13" i="47" s="1"/>
  <c r="X13" i="47" s="1"/>
  <c r="Y13" i="47" s="1"/>
  <c r="Z13" i="47" s="1"/>
  <c r="AA13" i="47" s="1"/>
  <c r="AB13" i="47" s="1"/>
  <c r="AC13" i="47" s="1"/>
  <c r="AD13" i="47" s="1"/>
  <c r="AE13" i="47" s="1"/>
  <c r="J12" i="47"/>
  <c r="K12" i="47" s="1"/>
  <c r="L12" i="47" s="1"/>
  <c r="M12" i="47" s="1"/>
  <c r="N12" i="47" s="1"/>
  <c r="J11" i="47"/>
  <c r="K11" i="47" s="1"/>
  <c r="L11" i="47" s="1"/>
  <c r="M11" i="47" s="1"/>
  <c r="N11" i="47" s="1"/>
  <c r="P11" i="47" s="1"/>
  <c r="Q11" i="47" s="1"/>
  <c r="R11" i="47" s="1"/>
  <c r="S11" i="47" s="1"/>
  <c r="T11" i="47" s="1"/>
  <c r="U11" i="47" s="1"/>
  <c r="V11" i="47" s="1"/>
  <c r="W11" i="47" s="1"/>
  <c r="X11" i="47" s="1"/>
  <c r="Y11" i="47" s="1"/>
  <c r="Z11" i="47" s="1"/>
  <c r="AA11" i="47" s="1"/>
  <c r="AB11" i="47" s="1"/>
  <c r="AC11" i="47" s="1"/>
  <c r="AD11" i="47" s="1"/>
  <c r="AE11" i="47" s="1"/>
  <c r="I10" i="47"/>
  <c r="H15" i="47"/>
  <c r="H13" i="47"/>
  <c r="H12" i="47"/>
  <c r="H11" i="47"/>
  <c r="I23" i="43"/>
  <c r="J23" i="43" s="1"/>
  <c r="I22" i="43"/>
  <c r="J22" i="43" s="1"/>
  <c r="H28" i="43"/>
  <c r="I28" i="43" s="1"/>
  <c r="J28" i="43" s="1"/>
  <c r="L28" i="43" s="1"/>
  <c r="M28" i="43" s="1"/>
  <c r="N28" i="43" s="1"/>
  <c r="P28" i="43" s="1"/>
  <c r="Q28" i="43" s="1"/>
  <c r="R28" i="43" s="1"/>
  <c r="S28" i="43" s="1"/>
  <c r="T28" i="43" s="1"/>
  <c r="U28" i="43" s="1"/>
  <c r="V28" i="43" s="1"/>
  <c r="W28" i="43" s="1"/>
  <c r="X28" i="43" s="1"/>
  <c r="Y28" i="43" s="1"/>
  <c r="Z28" i="43" s="1"/>
  <c r="AA28" i="43" s="1"/>
  <c r="AB28" i="43" s="1"/>
  <c r="AC28" i="43" s="1"/>
  <c r="AD28" i="43" s="1"/>
  <c r="AE28" i="43" s="1"/>
  <c r="H27" i="43"/>
  <c r="I27" i="43" s="1"/>
  <c r="L27" i="43" s="1"/>
  <c r="M27" i="43" s="1"/>
  <c r="N27" i="43" s="1"/>
  <c r="O27" i="43" s="1"/>
  <c r="P27" i="43" s="1"/>
  <c r="Q27" i="43" s="1"/>
  <c r="R27" i="43" s="1"/>
  <c r="S27" i="43" s="1"/>
  <c r="T27" i="43" s="1"/>
  <c r="U27" i="43" s="1"/>
  <c r="V27" i="43" s="1"/>
  <c r="W27" i="43" s="1"/>
  <c r="X27" i="43" s="1"/>
  <c r="Y27" i="43" s="1"/>
  <c r="Z27" i="43" s="1"/>
  <c r="AA27" i="43" s="1"/>
  <c r="AB27" i="43" s="1"/>
  <c r="AC27" i="43" s="1"/>
  <c r="AD27" i="43" s="1"/>
  <c r="AE27" i="43" s="1"/>
  <c r="H26" i="43"/>
  <c r="H25" i="43"/>
  <c r="H21" i="43"/>
  <c r="I21" i="43" s="1"/>
  <c r="J21" i="43" s="1"/>
  <c r="K21" i="43" s="1"/>
  <c r="L21" i="43" s="1"/>
  <c r="M21" i="43" s="1"/>
  <c r="N21" i="43" s="1"/>
  <c r="O21" i="43" s="1"/>
  <c r="P21" i="43" s="1"/>
  <c r="Q21" i="43" s="1"/>
  <c r="R21" i="43" s="1"/>
  <c r="S21" i="43" s="1"/>
  <c r="T21" i="43" s="1"/>
  <c r="U21" i="43" s="1"/>
  <c r="V21" i="43" s="1"/>
  <c r="W21" i="43" s="1"/>
  <c r="X21" i="43" s="1"/>
  <c r="Y21" i="43" s="1"/>
  <c r="Z21" i="43" s="1"/>
  <c r="AA21" i="43" s="1"/>
  <c r="AB21" i="43" s="1"/>
  <c r="AC21" i="43" s="1"/>
  <c r="AD21" i="43" s="1"/>
  <c r="AE21" i="43" s="1"/>
  <c r="H20" i="43"/>
  <c r="I20" i="43" s="1"/>
  <c r="J20" i="43" s="1"/>
  <c r="K20" i="43" s="1"/>
  <c r="D27" i="43"/>
  <c r="C15" i="50"/>
  <c r="C16" i="50"/>
  <c r="C17" i="50"/>
  <c r="C18" i="50"/>
  <c r="C19" i="50"/>
  <c r="C20" i="50"/>
  <c r="C21" i="50"/>
  <c r="C22" i="50"/>
  <c r="C14" i="50"/>
  <c r="J28" i="48"/>
  <c r="K28" i="48" s="1"/>
  <c r="L28" i="48" s="1"/>
  <c r="M28" i="48" s="1"/>
  <c r="N28" i="48" s="1"/>
  <c r="O28" i="48" s="1"/>
  <c r="P28" i="48" s="1"/>
  <c r="Q28" i="48" s="1"/>
  <c r="R28" i="48" s="1"/>
  <c r="S28" i="48" s="1"/>
  <c r="T28" i="48" s="1"/>
  <c r="U28" i="48" s="1"/>
  <c r="V28" i="48" s="1"/>
  <c r="W28" i="48" s="1"/>
  <c r="X28" i="48" s="1"/>
  <c r="Y28" i="48" s="1"/>
  <c r="Z28" i="48" s="1"/>
  <c r="AA28" i="48" s="1"/>
  <c r="AB28" i="48" s="1"/>
  <c r="AC28" i="48" s="1"/>
  <c r="AD28" i="48" s="1"/>
  <c r="AE28" i="48" s="1"/>
  <c r="I27" i="48"/>
  <c r="J27" i="48" s="1"/>
  <c r="K27" i="48" s="1"/>
  <c r="L27" i="48" s="1"/>
  <c r="M27" i="48" s="1"/>
  <c r="N27" i="48" s="1"/>
  <c r="O27" i="48" s="1"/>
  <c r="P27" i="48" s="1"/>
  <c r="Q27" i="48" s="1"/>
  <c r="R27" i="48" s="1"/>
  <c r="S27" i="48" s="1"/>
  <c r="T27" i="48" s="1"/>
  <c r="U27" i="48" s="1"/>
  <c r="V27" i="48" s="1"/>
  <c r="W27" i="48" s="1"/>
  <c r="X27" i="48" s="1"/>
  <c r="Y27" i="48" s="1"/>
  <c r="Z27" i="48" s="1"/>
  <c r="AA27" i="48" s="1"/>
  <c r="AB27" i="48" s="1"/>
  <c r="AC27" i="48" s="1"/>
  <c r="AD27" i="48" s="1"/>
  <c r="AE27" i="48" s="1"/>
  <c r="I26" i="48"/>
  <c r="J26" i="48" s="1"/>
  <c r="K26" i="48" s="1"/>
  <c r="L26" i="48" s="1"/>
  <c r="M26" i="48" s="1"/>
  <c r="N26" i="48" s="1"/>
  <c r="O26" i="48" s="1"/>
  <c r="P26" i="48" s="1"/>
  <c r="Q26" i="48" s="1"/>
  <c r="R26" i="48" s="1"/>
  <c r="S26" i="48" s="1"/>
  <c r="T26" i="48" s="1"/>
  <c r="U26" i="48" s="1"/>
  <c r="V26" i="48" s="1"/>
  <c r="W26" i="48" s="1"/>
  <c r="X26" i="48" s="1"/>
  <c r="Y26" i="48" s="1"/>
  <c r="Z26" i="48" s="1"/>
  <c r="AA26" i="48" s="1"/>
  <c r="AB26" i="48" s="1"/>
  <c r="AC26" i="48" s="1"/>
  <c r="AD26" i="48" s="1"/>
  <c r="AE26" i="48" s="1"/>
  <c r="K24" i="48"/>
  <c r="L24" i="48" s="1"/>
  <c r="M24" i="48" s="1"/>
  <c r="N24" i="48" s="1"/>
  <c r="O24" i="48" s="1"/>
  <c r="P24" i="48" s="1"/>
  <c r="Q24" i="48" s="1"/>
  <c r="R24" i="48" s="1"/>
  <c r="S24" i="48" s="1"/>
  <c r="T24" i="48" s="1"/>
  <c r="U24" i="48" s="1"/>
  <c r="V24" i="48" s="1"/>
  <c r="W24" i="48" s="1"/>
  <c r="X24" i="48" s="1"/>
  <c r="Y24" i="48" s="1"/>
  <c r="Z24" i="48" s="1"/>
  <c r="AA24" i="48" s="1"/>
  <c r="AB24" i="48" s="1"/>
  <c r="AC24" i="48" s="1"/>
  <c r="AD24" i="48" s="1"/>
  <c r="AE24" i="48" s="1"/>
  <c r="I22" i="48"/>
  <c r="J22" i="48" s="1"/>
  <c r="K22" i="48" s="1"/>
  <c r="L22" i="48" s="1"/>
  <c r="M22" i="48" s="1"/>
  <c r="N22" i="48" s="1"/>
  <c r="O22" i="48" s="1"/>
  <c r="P22" i="48" s="1"/>
  <c r="Q22" i="48" s="1"/>
  <c r="R22" i="48" s="1"/>
  <c r="S22" i="48" s="1"/>
  <c r="T22" i="48" s="1"/>
  <c r="U22" i="48" s="1"/>
  <c r="V22" i="48" s="1"/>
  <c r="W22" i="48" s="1"/>
  <c r="X22" i="48" s="1"/>
  <c r="Y22" i="48" s="1"/>
  <c r="Z22" i="48" s="1"/>
  <c r="AA22" i="48" s="1"/>
  <c r="AB22" i="48" s="1"/>
  <c r="AC22" i="48" s="1"/>
  <c r="AD22" i="48" s="1"/>
  <c r="AE22" i="48" s="1"/>
  <c r="H28" i="48"/>
  <c r="H25" i="48"/>
  <c r="I25" i="48" s="1"/>
  <c r="J25" i="48" s="1"/>
  <c r="M25" i="48" s="1"/>
  <c r="N25" i="48" s="1"/>
  <c r="O25" i="48" s="1"/>
  <c r="H24" i="48"/>
  <c r="H23" i="48"/>
  <c r="I23" i="48" s="1"/>
  <c r="K23" i="48" s="1"/>
  <c r="L23" i="48" s="1"/>
  <c r="M23" i="48" s="1"/>
  <c r="N23" i="48" s="1"/>
  <c r="O23" i="48" s="1"/>
  <c r="P23" i="48" s="1"/>
  <c r="Q23" i="48" s="1"/>
  <c r="R23" i="48" s="1"/>
  <c r="S23" i="48" s="1"/>
  <c r="T23" i="48" s="1"/>
  <c r="U23" i="48" s="1"/>
  <c r="V23" i="48" s="1"/>
  <c r="W23" i="48" s="1"/>
  <c r="X23" i="48" s="1"/>
  <c r="Y23" i="48" s="1"/>
  <c r="Z23" i="48" s="1"/>
  <c r="AA23" i="48" s="1"/>
  <c r="AB23" i="48" s="1"/>
  <c r="AC23" i="48" s="1"/>
  <c r="AD23" i="48" s="1"/>
  <c r="AE23" i="48" s="1"/>
  <c r="H21" i="48"/>
  <c r="I21" i="48" s="1"/>
  <c r="J21" i="48" s="1"/>
  <c r="M16" i="48"/>
  <c r="N16" i="48" s="1"/>
  <c r="O16" i="48" s="1"/>
  <c r="P16" i="48" s="1"/>
  <c r="Q16" i="48" s="1"/>
  <c r="R16" i="48" s="1"/>
  <c r="S16" i="48" s="1"/>
  <c r="T16" i="48" s="1"/>
  <c r="U16" i="48" s="1"/>
  <c r="V16" i="48" s="1"/>
  <c r="W16" i="48" s="1"/>
  <c r="X16" i="48" s="1"/>
  <c r="Y16" i="48" s="1"/>
  <c r="Z16" i="48" s="1"/>
  <c r="AA16" i="48" s="1"/>
  <c r="AB16" i="48" s="1"/>
  <c r="AC16" i="48" s="1"/>
  <c r="AD16" i="48" s="1"/>
  <c r="AE16" i="48" s="1"/>
  <c r="P15" i="48"/>
  <c r="Q15" i="48" s="1"/>
  <c r="R15" i="48" s="1"/>
  <c r="S15" i="48" s="1"/>
  <c r="T15" i="48" s="1"/>
  <c r="U15" i="48" s="1"/>
  <c r="V15" i="48" s="1"/>
  <c r="W15" i="48" s="1"/>
  <c r="X15" i="48" s="1"/>
  <c r="Y15" i="48" s="1"/>
  <c r="Z15" i="48" s="1"/>
  <c r="AA15" i="48" s="1"/>
  <c r="AB15" i="48" s="1"/>
  <c r="AC15" i="48" s="1"/>
  <c r="AD15" i="48" s="1"/>
  <c r="AE15" i="48" s="1"/>
  <c r="L14" i="48"/>
  <c r="M14" i="48" s="1"/>
  <c r="N14" i="48" s="1"/>
  <c r="O14" i="48" s="1"/>
  <c r="P14" i="48" s="1"/>
  <c r="Q14" i="48" s="1"/>
  <c r="R14" i="48" s="1"/>
  <c r="S14" i="48" s="1"/>
  <c r="T14" i="48" s="1"/>
  <c r="U14" i="48" s="1"/>
  <c r="V14" i="48" s="1"/>
  <c r="W14" i="48" s="1"/>
  <c r="X14" i="48" s="1"/>
  <c r="Y14" i="48" s="1"/>
  <c r="Z14" i="48" s="1"/>
  <c r="AA14" i="48" s="1"/>
  <c r="AB14" i="48" s="1"/>
  <c r="AC14" i="48" s="1"/>
  <c r="AD14" i="48" s="1"/>
  <c r="AE14" i="48" s="1"/>
  <c r="P13" i="48"/>
  <c r="Q13" i="48" s="1"/>
  <c r="R13" i="48" s="1"/>
  <c r="S13" i="48" s="1"/>
  <c r="T13" i="48" s="1"/>
  <c r="U13" i="48" s="1"/>
  <c r="V13" i="48" s="1"/>
  <c r="W13" i="48" s="1"/>
  <c r="X13" i="48" s="1"/>
  <c r="Y13" i="48" s="1"/>
  <c r="Z13" i="48" s="1"/>
  <c r="AA13" i="48" s="1"/>
  <c r="AB13" i="48" s="1"/>
  <c r="AC13" i="48" s="1"/>
  <c r="AD13" i="48" s="1"/>
  <c r="AE13" i="48" s="1"/>
  <c r="P11" i="48"/>
  <c r="Q11" i="48" s="1"/>
  <c r="R11" i="48" s="1"/>
  <c r="S11" i="48" s="1"/>
  <c r="T11" i="48" s="1"/>
  <c r="U11" i="48" s="1"/>
  <c r="V11" i="48" s="1"/>
  <c r="W11" i="48" s="1"/>
  <c r="X11" i="48" s="1"/>
  <c r="Y11" i="48" s="1"/>
  <c r="Z11" i="48" s="1"/>
  <c r="AA11" i="48" s="1"/>
  <c r="AB11" i="48" s="1"/>
  <c r="AC11" i="48" s="1"/>
  <c r="AD11" i="48" s="1"/>
  <c r="AE11" i="48" s="1"/>
  <c r="L10" i="48"/>
  <c r="M10" i="48" s="1"/>
  <c r="H11" i="48"/>
  <c r="I11" i="48" s="1"/>
  <c r="I13" i="48"/>
  <c r="H15" i="48"/>
  <c r="I14" i="48"/>
  <c r="J14" i="48" s="1"/>
  <c r="K13" i="48"/>
  <c r="L13" i="48" s="1"/>
  <c r="K12" i="48"/>
  <c r="L12" i="48" s="1"/>
  <c r="M12" i="48" s="1"/>
  <c r="P12" i="48" s="1"/>
  <c r="Q12" i="48" s="1"/>
  <c r="R12" i="48" s="1"/>
  <c r="K11" i="48"/>
  <c r="L11" i="48" s="1"/>
  <c r="M11" i="48" s="1"/>
  <c r="N11" i="48" s="1"/>
  <c r="I10" i="48"/>
  <c r="J10" i="48" s="1"/>
  <c r="J10" i="43"/>
  <c r="L10" i="43"/>
  <c r="M10" i="43" s="1"/>
  <c r="N10" i="43" s="1"/>
  <c r="O10" i="43" s="1"/>
  <c r="P10" i="43" s="1"/>
  <c r="Q10" i="43" s="1"/>
  <c r="R10" i="43" s="1"/>
  <c r="S10" i="43" s="1"/>
  <c r="J13" i="43"/>
  <c r="J16" i="43"/>
  <c r="K16" i="43" s="1"/>
  <c r="M16" i="43" s="1"/>
  <c r="N16" i="43" s="1"/>
  <c r="O16" i="43" s="1"/>
  <c r="P16" i="43" s="1"/>
  <c r="Q16" i="43" s="1"/>
  <c r="R16" i="43" s="1"/>
  <c r="S16" i="43" s="1"/>
  <c r="T16" i="43" s="1"/>
  <c r="U16" i="43" s="1"/>
  <c r="V16" i="43" s="1"/>
  <c r="W16" i="43" s="1"/>
  <c r="X16" i="43" s="1"/>
  <c r="Y16" i="43" s="1"/>
  <c r="Z16" i="43" s="1"/>
  <c r="AA16" i="43" s="1"/>
  <c r="AB16" i="43" s="1"/>
  <c r="AC16" i="43" s="1"/>
  <c r="AD16" i="43" s="1"/>
  <c r="AE16" i="43" s="1"/>
  <c r="J15" i="43"/>
  <c r="K15" i="43" s="1"/>
  <c r="L15" i="43" s="1"/>
  <c r="M15" i="43" s="1"/>
  <c r="N15" i="43" s="1"/>
  <c r="P15" i="43" s="1"/>
  <c r="Q15" i="43" s="1"/>
  <c r="R15" i="43" s="1"/>
  <c r="S15" i="43" s="1"/>
  <c r="T15" i="43" s="1"/>
  <c r="U15" i="43" s="1"/>
  <c r="V15" i="43" s="1"/>
  <c r="W15" i="43" s="1"/>
  <c r="X15" i="43" s="1"/>
  <c r="Y15" i="43" s="1"/>
  <c r="Z15" i="43" s="1"/>
  <c r="AA15" i="43" s="1"/>
  <c r="AB15" i="43" s="1"/>
  <c r="AC15" i="43" s="1"/>
  <c r="AD15" i="43" s="1"/>
  <c r="AE15" i="43" s="1"/>
  <c r="J14" i="43"/>
  <c r="L14" i="43" s="1"/>
  <c r="M14" i="43" s="1"/>
  <c r="N14" i="43" s="1"/>
  <c r="O14" i="43" s="1"/>
  <c r="P14" i="43" s="1"/>
  <c r="Q14" i="43" s="1"/>
  <c r="R14" i="43" s="1"/>
  <c r="S14" i="43" s="1"/>
  <c r="T14" i="43" s="1"/>
  <c r="U14" i="43" s="1"/>
  <c r="V14" i="43" s="1"/>
  <c r="W14" i="43" s="1"/>
  <c r="X14" i="43" s="1"/>
  <c r="Y14" i="43" s="1"/>
  <c r="Z14" i="43" s="1"/>
  <c r="AA14" i="43" s="1"/>
  <c r="AB14" i="43" s="1"/>
  <c r="AC14" i="43" s="1"/>
  <c r="AD14" i="43" s="1"/>
  <c r="AE14" i="43" s="1"/>
  <c r="L13" i="43"/>
  <c r="M13" i="43" s="1"/>
  <c r="N13" i="43" s="1"/>
  <c r="O13" i="43" s="1"/>
  <c r="P13" i="43" s="1"/>
  <c r="Q13" i="43" s="1"/>
  <c r="R13" i="43" s="1"/>
  <c r="S13" i="43" s="1"/>
  <c r="T13" i="43" s="1"/>
  <c r="U13" i="43" s="1"/>
  <c r="V13" i="43" s="1"/>
  <c r="W13" i="43" s="1"/>
  <c r="X13" i="43" s="1"/>
  <c r="Y13" i="43" s="1"/>
  <c r="Z13" i="43" s="1"/>
  <c r="AA13" i="43" s="1"/>
  <c r="AB13" i="43" s="1"/>
  <c r="AC13" i="43" s="1"/>
  <c r="AD13" i="43" s="1"/>
  <c r="AE13" i="43" s="1"/>
  <c r="J12" i="43"/>
  <c r="K12" i="43" s="1"/>
  <c r="L12" i="43" s="1"/>
  <c r="M12" i="43" s="1"/>
  <c r="N12" i="43" s="1"/>
  <c r="P12" i="43" s="1"/>
  <c r="Q12" i="43" s="1"/>
  <c r="R12" i="43" s="1"/>
  <c r="H16" i="43"/>
  <c r="H15" i="43"/>
  <c r="H14" i="43"/>
  <c r="H13" i="43"/>
  <c r="H12" i="43"/>
  <c r="H11" i="43"/>
  <c r="I11" i="43" s="1"/>
  <c r="K11" i="43" s="1"/>
  <c r="L11" i="43" s="1"/>
  <c r="M11" i="43" s="1"/>
  <c r="N11" i="43" s="1"/>
  <c r="P11" i="43" s="1"/>
  <c r="Q11" i="43" s="1"/>
  <c r="R11" i="43" s="1"/>
  <c r="S11" i="43" s="1"/>
  <c r="T11" i="43" s="1"/>
  <c r="U11" i="43" s="1"/>
  <c r="V11" i="43" s="1"/>
  <c r="W11" i="43" s="1"/>
  <c r="X11" i="43" s="1"/>
  <c r="Y11" i="43" s="1"/>
  <c r="Z11" i="43" s="1"/>
  <c r="AA11" i="43" s="1"/>
  <c r="AB11" i="43" s="1"/>
  <c r="AC11" i="43" s="1"/>
  <c r="AD11" i="43" s="1"/>
  <c r="AE11" i="43" s="1"/>
  <c r="H10" i="43"/>
  <c r="J37" i="30"/>
  <c r="C9" i="50"/>
  <c r="C8" i="50"/>
  <c r="C7" i="50"/>
  <c r="C6" i="50"/>
  <c r="C5" i="50"/>
  <c r="C4" i="50"/>
  <c r="C3" i="50"/>
  <c r="S9" i="43" l="1"/>
  <c r="S10" i="30" s="1"/>
  <c r="T10" i="43"/>
  <c r="X88" i="43"/>
  <c r="W86" i="43"/>
  <c r="W83" i="30" s="1"/>
  <c r="Y48" i="43"/>
  <c r="Y102" i="43"/>
  <c r="X97" i="43"/>
  <c r="X94" i="30" s="1"/>
  <c r="Y107" i="43"/>
  <c r="X106" i="43"/>
  <c r="X103" i="30" s="1"/>
  <c r="Y139" i="43"/>
  <c r="X138" i="43"/>
  <c r="W25" i="44"/>
  <c r="Z21" i="45"/>
  <c r="Y19" i="45"/>
  <c r="Y23" i="30" s="1"/>
  <c r="U10" i="47"/>
  <c r="T9" i="47"/>
  <c r="T12" i="30" s="1"/>
  <c r="Y72" i="43"/>
  <c r="V75" i="43"/>
  <c r="U70" i="43"/>
  <c r="U65" i="30" s="1"/>
  <c r="O36" i="43"/>
  <c r="O32" i="43" s="1"/>
  <c r="N32" i="43"/>
  <c r="N29" i="30" s="1"/>
  <c r="S79" i="43"/>
  <c r="S74" i="30" s="1"/>
  <c r="K23" i="43"/>
  <c r="L23" i="43" s="1"/>
  <c r="I25" i="43"/>
  <c r="J25" i="43" s="1"/>
  <c r="K25" i="43" s="1"/>
  <c r="L25" i="43" s="1"/>
  <c r="M22" i="43"/>
  <c r="N22" i="43" s="1"/>
  <c r="O22" i="43" s="1"/>
  <c r="P22" i="43" s="1"/>
  <c r="Q22" i="43" s="1"/>
  <c r="R22" i="43" s="1"/>
  <c r="S22" i="43" s="1"/>
  <c r="T22" i="43" s="1"/>
  <c r="U22" i="43" s="1"/>
  <c r="V22" i="43" s="1"/>
  <c r="W22" i="43" s="1"/>
  <c r="X22" i="43" s="1"/>
  <c r="Y22" i="43" s="1"/>
  <c r="Z22" i="43" s="1"/>
  <c r="AA22" i="43" s="1"/>
  <c r="AB22" i="43" s="1"/>
  <c r="AC22" i="43" s="1"/>
  <c r="AD22" i="43" s="1"/>
  <c r="AE22" i="43" s="1"/>
  <c r="K22" i="43"/>
  <c r="N25" i="43"/>
  <c r="D21" i="52"/>
  <c r="K9" i="46"/>
  <c r="K15" i="30" s="1"/>
  <c r="O9" i="43"/>
  <c r="O10" i="30" s="1"/>
  <c r="G9" i="47"/>
  <c r="G12" i="30" s="1"/>
  <c r="M19" i="44"/>
  <c r="M22" i="30" s="1"/>
  <c r="E22" i="52"/>
  <c r="D22" i="52"/>
  <c r="G19" i="43"/>
  <c r="G19" i="30" s="1"/>
  <c r="C16" i="52"/>
  <c r="G19" i="48"/>
  <c r="G20" i="30" s="1"/>
  <c r="K18" i="46"/>
  <c r="K24" i="30" s="1"/>
  <c r="L55" i="30"/>
  <c r="K37" i="30"/>
  <c r="K93" i="30"/>
  <c r="J175" i="30"/>
  <c r="J148" i="30"/>
  <c r="K19" i="44"/>
  <c r="K22" i="30" s="1"/>
  <c r="K102" i="30"/>
  <c r="J139" i="30"/>
  <c r="J46" i="30"/>
  <c r="N19" i="44"/>
  <c r="N22" i="30" s="1"/>
  <c r="L19" i="44"/>
  <c r="L22" i="30" s="1"/>
  <c r="K73" i="30"/>
  <c r="J166" i="30"/>
  <c r="L166" i="43"/>
  <c r="L123" i="43"/>
  <c r="L121" i="30" s="1"/>
  <c r="L120" i="30" s="1"/>
  <c r="G93" i="30"/>
  <c r="G120" i="30"/>
  <c r="G64" i="30"/>
  <c r="G82" i="30"/>
  <c r="G175" i="30"/>
  <c r="G139" i="30"/>
  <c r="G28" i="30"/>
  <c r="G46" i="30"/>
  <c r="G129" i="30"/>
  <c r="G102" i="30"/>
  <c r="G157" i="30"/>
  <c r="G37" i="30"/>
  <c r="G73" i="30"/>
  <c r="G166" i="30"/>
  <c r="G55" i="30"/>
  <c r="G148" i="30"/>
  <c r="H46" i="30"/>
  <c r="H102" i="30"/>
  <c r="H166" i="30"/>
  <c r="H37" i="30"/>
  <c r="H82" i="30"/>
  <c r="I55" i="30"/>
  <c r="H120" i="30"/>
  <c r="H139" i="30"/>
  <c r="H73" i="30"/>
  <c r="H93" i="30"/>
  <c r="H28" i="30"/>
  <c r="H148" i="30"/>
  <c r="H175" i="30"/>
  <c r="H129" i="30"/>
  <c r="H157" i="30"/>
  <c r="I93" i="30"/>
  <c r="H55" i="30"/>
  <c r="H64" i="30"/>
  <c r="I102" i="30"/>
  <c r="I28" i="30"/>
  <c r="I129" i="30"/>
  <c r="I175" i="30"/>
  <c r="I46" i="30"/>
  <c r="I157" i="30"/>
  <c r="J55" i="30"/>
  <c r="I64" i="30"/>
  <c r="J120" i="30"/>
  <c r="I148" i="30"/>
  <c r="J129" i="30"/>
  <c r="J93" i="30"/>
  <c r="I37" i="30"/>
  <c r="I82" i="30"/>
  <c r="I73" i="30"/>
  <c r="I166" i="30"/>
  <c r="J73" i="30"/>
  <c r="I120" i="30"/>
  <c r="J28" i="30"/>
  <c r="I9" i="47"/>
  <c r="I12" i="30" s="1"/>
  <c r="G9" i="46"/>
  <c r="G15" i="30" s="1"/>
  <c r="G9" i="44"/>
  <c r="G13" i="30" s="1"/>
  <c r="G9" i="45"/>
  <c r="G14" i="30" s="1"/>
  <c r="H9" i="44"/>
  <c r="H13" i="30" s="1"/>
  <c r="J9" i="46"/>
  <c r="J15" i="30" s="1"/>
  <c r="K9" i="45"/>
  <c r="K14" i="30" s="1"/>
  <c r="H9" i="45"/>
  <c r="H14" i="30" s="1"/>
  <c r="I9" i="46"/>
  <c r="I15" i="30" s="1"/>
  <c r="I9" i="45"/>
  <c r="I14" i="30" s="1"/>
  <c r="H9" i="46"/>
  <c r="H15" i="30" s="1"/>
  <c r="J9" i="45"/>
  <c r="J14" i="30" s="1"/>
  <c r="G9" i="43"/>
  <c r="G10" i="30" s="1"/>
  <c r="G9" i="48"/>
  <c r="G11" i="30" s="1"/>
  <c r="G18" i="46"/>
  <c r="G24" i="30" s="1"/>
  <c r="K19" i="45"/>
  <c r="K23" i="30" s="1"/>
  <c r="G19" i="44"/>
  <c r="G22" i="30" s="1"/>
  <c r="G19" i="45"/>
  <c r="G23" i="30" s="1"/>
  <c r="G19" i="47"/>
  <c r="G21" i="30" s="1"/>
  <c r="H19" i="45"/>
  <c r="H23" i="30" s="1"/>
  <c r="J19" i="44"/>
  <c r="J22" i="30" s="1"/>
  <c r="T19" i="45"/>
  <c r="T23" i="30" s="1"/>
  <c r="V19" i="45"/>
  <c r="V23" i="30" s="1"/>
  <c r="U19" i="45"/>
  <c r="U23" i="30" s="1"/>
  <c r="S19" i="45"/>
  <c r="S23" i="30" s="1"/>
  <c r="H19" i="44"/>
  <c r="H22" i="30" s="1"/>
  <c r="I18" i="46"/>
  <c r="I24" i="30" s="1"/>
  <c r="L19" i="45"/>
  <c r="L23" i="30" s="1"/>
  <c r="O19" i="45"/>
  <c r="O23" i="30" s="1"/>
  <c r="H18" i="46"/>
  <c r="H24" i="30" s="1"/>
  <c r="I19" i="44"/>
  <c r="I22" i="30" s="1"/>
  <c r="J18" i="46"/>
  <c r="J24" i="30" s="1"/>
  <c r="J19" i="45"/>
  <c r="J23" i="30" s="1"/>
  <c r="R19" i="45"/>
  <c r="R23" i="30" s="1"/>
  <c r="W19" i="45"/>
  <c r="W23" i="30" s="1"/>
  <c r="Q19" i="45"/>
  <c r="Q23" i="30" s="1"/>
  <c r="P19" i="45"/>
  <c r="P23" i="30" s="1"/>
  <c r="I19" i="45"/>
  <c r="I23" i="30" s="1"/>
  <c r="M19" i="45"/>
  <c r="M23" i="30" s="1"/>
  <c r="N19" i="45"/>
  <c r="N23" i="30" s="1"/>
  <c r="K129" i="30"/>
  <c r="K46" i="30"/>
  <c r="K149" i="30"/>
  <c r="K148" i="30" s="1"/>
  <c r="K157" i="43"/>
  <c r="K155" i="43" s="1"/>
  <c r="K158" i="30" s="1"/>
  <c r="K157" i="30" s="1"/>
  <c r="J157" i="30"/>
  <c r="K120" i="30"/>
  <c r="K160" i="43"/>
  <c r="K167" i="30" s="1"/>
  <c r="K166" i="30" s="1"/>
  <c r="N117" i="43"/>
  <c r="N112" i="30" s="1"/>
  <c r="J102" i="30"/>
  <c r="L164" i="43"/>
  <c r="M164" i="43" s="1"/>
  <c r="O164" i="43" s="1"/>
  <c r="I139" i="30"/>
  <c r="C19" i="52"/>
  <c r="D20" i="52"/>
  <c r="P25" i="48"/>
  <c r="Q25" i="48" s="1"/>
  <c r="P25" i="43"/>
  <c r="Q25" i="43" s="1"/>
  <c r="R25" i="43" s="1"/>
  <c r="T25" i="43" s="1"/>
  <c r="U25" i="43" s="1"/>
  <c r="V25" i="43" s="1"/>
  <c r="W25" i="43" s="1"/>
  <c r="X25" i="43" s="1"/>
  <c r="Y25" i="43" s="1"/>
  <c r="Z25" i="43" s="1"/>
  <c r="AA25" i="43" s="1"/>
  <c r="AB25" i="43" s="1"/>
  <c r="AC25" i="43" s="1"/>
  <c r="AD25" i="43" s="1"/>
  <c r="AE25" i="43" s="1"/>
  <c r="E20" i="52"/>
  <c r="I9" i="44"/>
  <c r="I13" i="30" s="1"/>
  <c r="L9" i="45"/>
  <c r="L14" i="30" s="1"/>
  <c r="K28" i="30"/>
  <c r="J64" i="30"/>
  <c r="J82" i="30"/>
  <c r="K55" i="30"/>
  <c r="M163" i="43"/>
  <c r="N163" i="43" s="1"/>
  <c r="O163" i="43" s="1"/>
  <c r="P163" i="43" s="1"/>
  <c r="Q163" i="43" s="1"/>
  <c r="R163" i="43" s="1"/>
  <c r="S163" i="43" s="1"/>
  <c r="T163" i="43" s="1"/>
  <c r="L106" i="43"/>
  <c r="L103" i="30" s="1"/>
  <c r="L102" i="30" s="1"/>
  <c r="K140" i="30"/>
  <c r="K139" i="30" s="1"/>
  <c r="E16" i="52"/>
  <c r="K175" i="30"/>
  <c r="P6" i="52"/>
  <c r="L7" i="52"/>
  <c r="P7" i="52"/>
  <c r="T7" i="52"/>
  <c r="L8" i="52"/>
  <c r="P8" i="52"/>
  <c r="T8" i="52"/>
  <c r="L9" i="52"/>
  <c r="P9" i="52"/>
  <c r="T9" i="52"/>
  <c r="L10" i="52"/>
  <c r="P10" i="52"/>
  <c r="T10" i="52"/>
  <c r="L11" i="52"/>
  <c r="P11" i="52"/>
  <c r="T11" i="52"/>
  <c r="R7" i="52"/>
  <c r="N8" i="52"/>
  <c r="R9" i="52"/>
  <c r="N10" i="52"/>
  <c r="R11" i="52"/>
  <c r="O7" i="52"/>
  <c r="K8" i="52"/>
  <c r="S8" i="52"/>
  <c r="O9" i="52"/>
  <c r="K10" i="52"/>
  <c r="S10" i="52"/>
  <c r="O11" i="52"/>
  <c r="I6" i="52"/>
  <c r="U6" i="52"/>
  <c r="M7" i="52"/>
  <c r="Q7" i="52"/>
  <c r="M8" i="52"/>
  <c r="Q8" i="52"/>
  <c r="U8" i="52"/>
  <c r="M9" i="52"/>
  <c r="Q9" i="52"/>
  <c r="U9" i="52"/>
  <c r="M10" i="52"/>
  <c r="Q10" i="52"/>
  <c r="U10" i="52"/>
  <c r="M11" i="52"/>
  <c r="Q11" i="52"/>
  <c r="U11" i="52"/>
  <c r="J6" i="52"/>
  <c r="R8" i="52"/>
  <c r="N9" i="52"/>
  <c r="J10" i="52"/>
  <c r="R10" i="52"/>
  <c r="N11" i="52"/>
  <c r="K7" i="52"/>
  <c r="S7" i="52"/>
  <c r="O8" i="52"/>
  <c r="K9" i="52"/>
  <c r="S9" i="52"/>
  <c r="O10" i="52"/>
  <c r="K11" i="52"/>
  <c r="S11" i="52"/>
  <c r="L28" i="30"/>
  <c r="L129" i="30"/>
  <c r="L66" i="30"/>
  <c r="K64" i="30"/>
  <c r="M39" i="30"/>
  <c r="K82" i="30"/>
  <c r="L147" i="43"/>
  <c r="L138" i="43"/>
  <c r="L156" i="43" s="1"/>
  <c r="M97" i="43"/>
  <c r="M94" i="30" s="1"/>
  <c r="M87" i="43"/>
  <c r="L86" i="43"/>
  <c r="L83" i="30" s="1"/>
  <c r="L57" i="43"/>
  <c r="L47" i="30" s="1"/>
  <c r="L46" i="30" s="1"/>
  <c r="L73" i="30"/>
  <c r="I19" i="47"/>
  <c r="I21" i="30" s="1"/>
  <c r="H19" i="48"/>
  <c r="H20" i="30" s="1"/>
  <c r="P49" i="43"/>
  <c r="O42" i="43"/>
  <c r="O38" i="30" s="1"/>
  <c r="L70" i="30"/>
  <c r="O79" i="30"/>
  <c r="M34" i="30"/>
  <c r="M52" i="30"/>
  <c r="L93" i="30"/>
  <c r="N61" i="30"/>
  <c r="M33" i="30"/>
  <c r="L42" i="30"/>
  <c r="L37" i="30" s="1"/>
  <c r="N60" i="30"/>
  <c r="M51" i="30"/>
  <c r="M69" i="30"/>
  <c r="O59" i="30"/>
  <c r="M50" i="30"/>
  <c r="M68" i="30"/>
  <c r="M77" i="30"/>
  <c r="N76" i="30"/>
  <c r="M31" i="30"/>
  <c r="M58" i="30"/>
  <c r="M55" i="30" s="1"/>
  <c r="N49" i="30"/>
  <c r="M40" i="30"/>
  <c r="N67" i="30"/>
  <c r="N48" i="30"/>
  <c r="Q57" i="30"/>
  <c r="N30" i="30"/>
  <c r="N75" i="30"/>
  <c r="H9" i="48"/>
  <c r="H11" i="30" s="1"/>
  <c r="I9" i="48"/>
  <c r="I11" i="30" s="1"/>
  <c r="I20" i="48"/>
  <c r="J20" i="48" s="1"/>
  <c r="L20" i="48" s="1"/>
  <c r="M20" i="48" s="1"/>
  <c r="N20" i="48" s="1"/>
  <c r="O20" i="48" s="1"/>
  <c r="P20" i="48" s="1"/>
  <c r="Q20" i="48" s="1"/>
  <c r="R20" i="48" s="1"/>
  <c r="S20" i="48" s="1"/>
  <c r="T20" i="48" s="1"/>
  <c r="D18" i="52"/>
  <c r="D17" i="52"/>
  <c r="H19" i="43"/>
  <c r="H19" i="30" s="1"/>
  <c r="H9" i="43"/>
  <c r="H10" i="30" s="1"/>
  <c r="C17" i="52"/>
  <c r="E18" i="52"/>
  <c r="J20" i="47"/>
  <c r="E17" i="52"/>
  <c r="H19" i="47"/>
  <c r="H21" i="30" s="1"/>
  <c r="E21" i="52"/>
  <c r="E19" i="52"/>
  <c r="L20" i="43"/>
  <c r="C20" i="52"/>
  <c r="C18" i="52"/>
  <c r="M26" i="43"/>
  <c r="N26" i="43" s="1"/>
  <c r="O26" i="43" s="1"/>
  <c r="P26" i="43" s="1"/>
  <c r="Q26" i="43" s="1"/>
  <c r="R26" i="43" s="1"/>
  <c r="S26" i="43" s="1"/>
  <c r="T26" i="43" s="1"/>
  <c r="U26" i="43" s="1"/>
  <c r="V26" i="43" s="1"/>
  <c r="W26" i="43" s="1"/>
  <c r="X26" i="43" s="1"/>
  <c r="Y26" i="43" s="1"/>
  <c r="Z26" i="43" s="1"/>
  <c r="AA26" i="43" s="1"/>
  <c r="AB26" i="43" s="1"/>
  <c r="AC26" i="43" s="1"/>
  <c r="AD26" i="43" s="1"/>
  <c r="AE26" i="43" s="1"/>
  <c r="C21" i="52"/>
  <c r="C22" i="52"/>
  <c r="L9" i="48"/>
  <c r="L11" i="30" s="1"/>
  <c r="M13" i="48"/>
  <c r="N13" i="48" s="1"/>
  <c r="D19" i="52" s="1"/>
  <c r="K19" i="48"/>
  <c r="K20" i="30" s="1"/>
  <c r="J9" i="48"/>
  <c r="J11" i="30" s="1"/>
  <c r="K9" i="48"/>
  <c r="K11" i="30" s="1"/>
  <c r="L18" i="46"/>
  <c r="L24" i="30" s="1"/>
  <c r="M19" i="46"/>
  <c r="M10" i="46"/>
  <c r="L9" i="46"/>
  <c r="L15" i="30" s="1"/>
  <c r="M9" i="45"/>
  <c r="M14" i="30" s="1"/>
  <c r="N10" i="45"/>
  <c r="O19" i="44"/>
  <c r="O22" i="30" s="1"/>
  <c r="P28" i="44"/>
  <c r="K10" i="44"/>
  <c r="J9" i="44"/>
  <c r="J13" i="30" s="1"/>
  <c r="M12" i="44"/>
  <c r="H9" i="47"/>
  <c r="H12" i="30" s="1"/>
  <c r="K9" i="47"/>
  <c r="K12" i="30" s="1"/>
  <c r="P9" i="47"/>
  <c r="P12" i="30" s="1"/>
  <c r="M9" i="47"/>
  <c r="M12" i="30" s="1"/>
  <c r="Q9" i="47"/>
  <c r="Q12" i="30" s="1"/>
  <c r="J9" i="47"/>
  <c r="J12" i="30" s="1"/>
  <c r="N9" i="47"/>
  <c r="N12" i="30" s="1"/>
  <c r="R9" i="47"/>
  <c r="R12" i="30" s="1"/>
  <c r="L9" i="47"/>
  <c r="L12" i="30" s="1"/>
  <c r="O9" i="47"/>
  <c r="O12" i="30" s="1"/>
  <c r="S9" i="47"/>
  <c r="S12" i="30" s="1"/>
  <c r="N10" i="48"/>
  <c r="K9" i="43"/>
  <c r="K10" i="30" s="1"/>
  <c r="I9" i="43"/>
  <c r="I10" i="30" s="1"/>
  <c r="J9" i="43"/>
  <c r="J10" i="30" s="1"/>
  <c r="L9" i="43"/>
  <c r="L10" i="30" s="1"/>
  <c r="M9" i="43"/>
  <c r="M10" i="30" s="1"/>
  <c r="Q9" i="43"/>
  <c r="Q10" i="30" s="1"/>
  <c r="N9" i="43"/>
  <c r="N10" i="30" s="1"/>
  <c r="R9" i="43"/>
  <c r="R10" i="30" s="1"/>
  <c r="P9" i="43"/>
  <c r="P10" i="30" s="1"/>
  <c r="U20" i="48" l="1"/>
  <c r="M23" i="43"/>
  <c r="N23" i="43" s="1"/>
  <c r="O23" i="43" s="1"/>
  <c r="P23" i="43" s="1"/>
  <c r="R23" i="43" s="1"/>
  <c r="S23" i="43" s="1"/>
  <c r="T23" i="43" s="1"/>
  <c r="U23" i="43" s="1"/>
  <c r="X140" i="30"/>
  <c r="X156" i="43"/>
  <c r="Y156" i="43" s="1"/>
  <c r="Z156" i="43" s="1"/>
  <c r="AA156" i="43" s="1"/>
  <c r="U10" i="43"/>
  <c r="T9" i="43"/>
  <c r="T10" i="30" s="1"/>
  <c r="Z139" i="43"/>
  <c r="Y138" i="43"/>
  <c r="Y140" i="30" s="1"/>
  <c r="Z107" i="43"/>
  <c r="Y106" i="43"/>
  <c r="Y103" i="30" s="1"/>
  <c r="Z102" i="43"/>
  <c r="Y97" i="43"/>
  <c r="Y94" i="30" s="1"/>
  <c r="Z48" i="43"/>
  <c r="Y88" i="43"/>
  <c r="X86" i="43"/>
  <c r="X83" i="30" s="1"/>
  <c r="X25" i="44"/>
  <c r="U163" i="43"/>
  <c r="T160" i="43"/>
  <c r="T167" i="30" s="1"/>
  <c r="AA21" i="45"/>
  <c r="Z19" i="45"/>
  <c r="Z23" i="30" s="1"/>
  <c r="U9" i="47"/>
  <c r="U12" i="30" s="1"/>
  <c r="V10" i="47"/>
  <c r="W75" i="43"/>
  <c r="V70" i="43"/>
  <c r="V65" i="30" s="1"/>
  <c r="Z72" i="43"/>
  <c r="K19" i="43"/>
  <c r="K19" i="30" s="1"/>
  <c r="D10" i="52"/>
  <c r="I21" i="52" a="1"/>
  <c r="I21" i="52" s="1"/>
  <c r="E33" i="53" s="1"/>
  <c r="I17" i="52" a="1"/>
  <c r="I17" i="52" s="1"/>
  <c r="E29" i="53" s="1"/>
  <c r="I19" i="52" a="1"/>
  <c r="I19" i="52" s="1"/>
  <c r="E31" i="53" s="1"/>
  <c r="I22" i="52" a="1"/>
  <c r="I22" i="52" s="1"/>
  <c r="E34" i="53" s="1"/>
  <c r="I20" i="52" a="1"/>
  <c r="I20" i="52" s="1"/>
  <c r="E32" i="53" s="1"/>
  <c r="G9" i="30"/>
  <c r="L19" i="48"/>
  <c r="L20" i="30" s="1"/>
  <c r="O19" i="48"/>
  <c r="O20" i="30" s="1"/>
  <c r="L160" i="43"/>
  <c r="L167" i="30" s="1"/>
  <c r="L166" i="30" s="1"/>
  <c r="G18" i="30"/>
  <c r="R25" i="48"/>
  <c r="S25" i="48" s="1"/>
  <c r="T25" i="48" s="1"/>
  <c r="U25" i="48" s="1"/>
  <c r="V25" i="48" s="1"/>
  <c r="W25" i="48" s="1"/>
  <c r="X25" i="48" s="1"/>
  <c r="Y25" i="48" s="1"/>
  <c r="Z25" i="48" s="1"/>
  <c r="AA25" i="48" s="1"/>
  <c r="AB25" i="48" s="1"/>
  <c r="AC25" i="48" s="1"/>
  <c r="AD25" i="48" s="1"/>
  <c r="AE25" i="48" s="1"/>
  <c r="Q19" i="48"/>
  <c r="Q20" i="30" s="1"/>
  <c r="L149" i="30"/>
  <c r="L148" i="30" s="1"/>
  <c r="L157" i="43"/>
  <c r="L155" i="43" s="1"/>
  <c r="L158" i="30" s="1"/>
  <c r="L157" i="30" s="1"/>
  <c r="O117" i="43"/>
  <c r="O112" i="30" s="1"/>
  <c r="M166" i="43"/>
  <c r="M123" i="43"/>
  <c r="M121" i="30" s="1"/>
  <c r="M120" i="30" s="1"/>
  <c r="M106" i="43"/>
  <c r="M103" i="30" s="1"/>
  <c r="M102" i="30" s="1"/>
  <c r="L140" i="30"/>
  <c r="L139" i="30" s="1"/>
  <c r="M129" i="30"/>
  <c r="L64" i="30"/>
  <c r="I19" i="43"/>
  <c r="I19" i="30" s="1"/>
  <c r="J19" i="43"/>
  <c r="J19" i="30" s="1"/>
  <c r="M73" i="30"/>
  <c r="M28" i="30"/>
  <c r="N39" i="30"/>
  <c r="M66" i="30"/>
  <c r="I9" i="30"/>
  <c r="M9" i="48"/>
  <c r="M11" i="30" s="1"/>
  <c r="H18" i="30"/>
  <c r="L82" i="30"/>
  <c r="M147" i="43"/>
  <c r="M138" i="43"/>
  <c r="M156" i="43" s="1"/>
  <c r="N97" i="43"/>
  <c r="N94" i="30" s="1"/>
  <c r="N87" i="43"/>
  <c r="M86" i="43"/>
  <c r="M83" i="30" s="1"/>
  <c r="M57" i="43"/>
  <c r="M47" i="30" s="1"/>
  <c r="M46" i="30" s="1"/>
  <c r="L175" i="30"/>
  <c r="H9" i="30"/>
  <c r="Q49" i="43"/>
  <c r="P42" i="43"/>
  <c r="P38" i="30" s="1"/>
  <c r="P36" i="43"/>
  <c r="P32" i="43" s="1"/>
  <c r="O29" i="30"/>
  <c r="N52" i="30"/>
  <c r="N34" i="30"/>
  <c r="O61" i="30"/>
  <c r="M70" i="30"/>
  <c r="M93" i="30"/>
  <c r="M42" i="30"/>
  <c r="M37" i="30" s="1"/>
  <c r="N69" i="30"/>
  <c r="O60" i="30"/>
  <c r="N33" i="30"/>
  <c r="N51" i="30"/>
  <c r="N77" i="30"/>
  <c r="P59" i="30"/>
  <c r="N50" i="30"/>
  <c r="N40" i="30"/>
  <c r="O49" i="30"/>
  <c r="O76" i="30"/>
  <c r="O67" i="30"/>
  <c r="N58" i="30"/>
  <c r="O75" i="30"/>
  <c r="O30" i="30"/>
  <c r="O48" i="30"/>
  <c r="J19" i="48"/>
  <c r="J20" i="30" s="1"/>
  <c r="P19" i="48"/>
  <c r="P20" i="30" s="1"/>
  <c r="M19" i="48"/>
  <c r="M20" i="30" s="1"/>
  <c r="N19" i="48"/>
  <c r="N20" i="30" s="1"/>
  <c r="I19" i="48"/>
  <c r="I20" i="30" s="1"/>
  <c r="C6" i="52"/>
  <c r="C8" i="52"/>
  <c r="K20" i="47"/>
  <c r="J19" i="47"/>
  <c r="J21" i="30" s="1"/>
  <c r="M20" i="43"/>
  <c r="L19" i="43"/>
  <c r="L19" i="30" s="1"/>
  <c r="N19" i="46"/>
  <c r="M18" i="46"/>
  <c r="M24" i="30" s="1"/>
  <c r="M9" i="46"/>
  <c r="M15" i="30" s="1"/>
  <c r="N10" i="46"/>
  <c r="N9" i="45"/>
  <c r="N14" i="30" s="1"/>
  <c r="Q28" i="44"/>
  <c r="P19" i="44"/>
  <c r="P22" i="30" s="1"/>
  <c r="J9" i="30"/>
  <c r="L10" i="44"/>
  <c r="K9" i="44"/>
  <c r="K13" i="30" s="1"/>
  <c r="K9" i="30" s="1"/>
  <c r="N12" i="44"/>
  <c r="O10" i="48"/>
  <c r="N9" i="48"/>
  <c r="N11" i="30" s="1"/>
  <c r="D27" i="48"/>
  <c r="D26" i="48"/>
  <c r="D25" i="48"/>
  <c r="D24" i="48"/>
  <c r="D23" i="48"/>
  <c r="D22" i="48"/>
  <c r="D21" i="48"/>
  <c r="D20" i="48"/>
  <c r="D27" i="47"/>
  <c r="D26" i="47"/>
  <c r="D25" i="47"/>
  <c r="D24" i="47"/>
  <c r="D23" i="47"/>
  <c r="D22" i="47"/>
  <c r="D21" i="47"/>
  <c r="D20" i="47"/>
  <c r="D26" i="46"/>
  <c r="D25" i="46"/>
  <c r="D24" i="46"/>
  <c r="D23" i="46"/>
  <c r="D22" i="46"/>
  <c r="D21" i="46"/>
  <c r="D20" i="46"/>
  <c r="D19" i="46"/>
  <c r="D27" i="45"/>
  <c r="D26" i="45"/>
  <c r="D25" i="45"/>
  <c r="D24" i="45"/>
  <c r="D23" i="45"/>
  <c r="D22" i="45"/>
  <c r="D21" i="45"/>
  <c r="D20" i="45"/>
  <c r="D27" i="44"/>
  <c r="D26" i="44"/>
  <c r="D25" i="44"/>
  <c r="D24" i="44"/>
  <c r="D23" i="44"/>
  <c r="D22" i="44"/>
  <c r="D21" i="44"/>
  <c r="D20" i="44"/>
  <c r="T19" i="48" l="1"/>
  <c r="T20" i="30" s="1"/>
  <c r="U19" i="48"/>
  <c r="U20" i="30" s="1"/>
  <c r="V20" i="48"/>
  <c r="Z88" i="43"/>
  <c r="Y86" i="43"/>
  <c r="Y83" i="30" s="1"/>
  <c r="AA48" i="43"/>
  <c r="AA102" i="43"/>
  <c r="Z97" i="43"/>
  <c r="Z94" i="30" s="1"/>
  <c r="AA107" i="43"/>
  <c r="Z106" i="43"/>
  <c r="Z103" i="30" s="1"/>
  <c r="Z138" i="43"/>
  <c r="Z140" i="30" s="1"/>
  <c r="AA139" i="43"/>
  <c r="V10" i="43"/>
  <c r="U9" i="43"/>
  <c r="U10" i="30" s="1"/>
  <c r="Y25" i="44"/>
  <c r="V163" i="43"/>
  <c r="U160" i="43"/>
  <c r="U167" i="30" s="1"/>
  <c r="V23" i="43"/>
  <c r="AA19" i="45"/>
  <c r="AA23" i="30" s="1"/>
  <c r="AB21" i="45"/>
  <c r="V9" i="47"/>
  <c r="V12" i="30" s="1"/>
  <c r="W10" i="47"/>
  <c r="AA72" i="43"/>
  <c r="X75" i="43"/>
  <c r="W70" i="43"/>
  <c r="W65" i="30" s="1"/>
  <c r="R19" i="48"/>
  <c r="R20" i="30" s="1"/>
  <c r="S19" i="48"/>
  <c r="S20" i="30" s="1"/>
  <c r="N55" i="30"/>
  <c r="M160" i="43"/>
  <c r="M167" i="30" s="1"/>
  <c r="M166" i="30" s="1"/>
  <c r="M149" i="30"/>
  <c r="M148" i="30" s="1"/>
  <c r="M157" i="43"/>
  <c r="M155" i="43" s="1"/>
  <c r="M158" i="30" s="1"/>
  <c r="M157" i="30" s="1"/>
  <c r="N166" i="43"/>
  <c r="N123" i="43"/>
  <c r="N121" i="30" s="1"/>
  <c r="P117" i="43"/>
  <c r="P112" i="30" s="1"/>
  <c r="N106" i="43"/>
  <c r="N103" i="30" s="1"/>
  <c r="M140" i="30"/>
  <c r="M139" i="30" s="1"/>
  <c r="I18" i="30"/>
  <c r="M82" i="30"/>
  <c r="D7" i="52"/>
  <c r="M175" i="30"/>
  <c r="N129" i="30"/>
  <c r="N73" i="30"/>
  <c r="O39" i="30"/>
  <c r="M64" i="30"/>
  <c r="N66" i="30"/>
  <c r="N147" i="43"/>
  <c r="N138" i="43"/>
  <c r="N156" i="43" s="1"/>
  <c r="O97" i="43"/>
  <c r="O94" i="30" s="1"/>
  <c r="O87" i="43"/>
  <c r="N86" i="43"/>
  <c r="N83" i="30" s="1"/>
  <c r="N57" i="43"/>
  <c r="N47" i="30" s="1"/>
  <c r="N28" i="30"/>
  <c r="G33" i="52"/>
  <c r="H33" i="52"/>
  <c r="E33" i="52"/>
  <c r="D33" i="52"/>
  <c r="R49" i="43"/>
  <c r="Q42" i="43"/>
  <c r="Q38" i="30" s="1"/>
  <c r="Q36" i="43"/>
  <c r="Q32" i="43" s="1"/>
  <c r="P29" i="30"/>
  <c r="N93" i="30"/>
  <c r="O52" i="30"/>
  <c r="N70" i="30"/>
  <c r="O34" i="30"/>
  <c r="O51" i="30"/>
  <c r="O33" i="30"/>
  <c r="P60" i="30"/>
  <c r="N42" i="30"/>
  <c r="O69" i="30"/>
  <c r="Q59" i="30"/>
  <c r="O50" i="30"/>
  <c r="O77" i="30"/>
  <c r="P49" i="30"/>
  <c r="O58" i="30"/>
  <c r="O55" i="30" s="1"/>
  <c r="P67" i="30"/>
  <c r="O40" i="30"/>
  <c r="P30" i="30"/>
  <c r="L20" i="47"/>
  <c r="K19" i="47"/>
  <c r="K21" i="30" s="1"/>
  <c r="K18" i="30" s="1"/>
  <c r="J18" i="30"/>
  <c r="N20" i="43"/>
  <c r="M19" i="43"/>
  <c r="M19" i="30" s="1"/>
  <c r="O19" i="46"/>
  <c r="P19" i="46" s="1"/>
  <c r="N18" i="46"/>
  <c r="N24" i="30" s="1"/>
  <c r="O10" i="46"/>
  <c r="P10" i="46" s="1"/>
  <c r="P9" i="46" s="1"/>
  <c r="N9" i="46"/>
  <c r="N15" i="30" s="1"/>
  <c r="O9" i="45"/>
  <c r="O14" i="30" s="1"/>
  <c r="P10" i="45"/>
  <c r="R28" i="44"/>
  <c r="Q19" i="44"/>
  <c r="Q22" i="30" s="1"/>
  <c r="M10" i="44"/>
  <c r="L9" i="44"/>
  <c r="L13" i="30" s="1"/>
  <c r="L9" i="30" s="1"/>
  <c r="F26" i="52"/>
  <c r="F28" i="52"/>
  <c r="F30" i="52"/>
  <c r="F32" i="52"/>
  <c r="F27" i="52"/>
  <c r="F29" i="52"/>
  <c r="F31" i="52"/>
  <c r="F25" i="52"/>
  <c r="H27" i="52"/>
  <c r="H29" i="52"/>
  <c r="H31" i="52"/>
  <c r="H26" i="52"/>
  <c r="H28" i="52"/>
  <c r="H30" i="52"/>
  <c r="H32" i="52"/>
  <c r="E27" i="52"/>
  <c r="E31" i="52"/>
  <c r="E26" i="52"/>
  <c r="E30" i="52"/>
  <c r="E28" i="52"/>
  <c r="E32" i="52"/>
  <c r="E29" i="52"/>
  <c r="D27" i="52"/>
  <c r="D29" i="52"/>
  <c r="D31" i="52"/>
  <c r="D26" i="52"/>
  <c r="D28" i="52"/>
  <c r="D30" i="52"/>
  <c r="D32" i="52"/>
  <c r="D25" i="52"/>
  <c r="G25" i="52"/>
  <c r="G28" i="52"/>
  <c r="G32" i="52"/>
  <c r="G27" i="52"/>
  <c r="G31" i="52"/>
  <c r="G30" i="52"/>
  <c r="G26" i="52"/>
  <c r="G29" i="52"/>
  <c r="O9" i="48"/>
  <c r="O11" i="30" s="1"/>
  <c r="P10" i="48"/>
  <c r="K27" i="30"/>
  <c r="D20" i="43"/>
  <c r="D21" i="43"/>
  <c r="D22" i="43"/>
  <c r="D23" i="43"/>
  <c r="D24" i="43"/>
  <c r="D25" i="43"/>
  <c r="D26" i="43"/>
  <c r="V19" i="48" l="1"/>
  <c r="V20" i="30" s="1"/>
  <c r="W20" i="48"/>
  <c r="AB139" i="43"/>
  <c r="AA138" i="43"/>
  <c r="AA140" i="30" s="1"/>
  <c r="V9" i="43"/>
  <c r="V10" i="30" s="1"/>
  <c r="W10" i="43"/>
  <c r="AB107" i="43"/>
  <c r="AA106" i="43"/>
  <c r="AA103" i="30" s="1"/>
  <c r="AB102" i="43"/>
  <c r="AA97" i="43"/>
  <c r="AA94" i="30" s="1"/>
  <c r="AB48" i="43"/>
  <c r="AA88" i="43"/>
  <c r="Z86" i="43"/>
  <c r="Z83" i="30" s="1"/>
  <c r="Z25" i="44"/>
  <c r="W163" i="43"/>
  <c r="V160" i="43"/>
  <c r="V167" i="30" s="1"/>
  <c r="W23" i="43"/>
  <c r="P15" i="30"/>
  <c r="Q10" i="46"/>
  <c r="P18" i="46"/>
  <c r="P24" i="30" s="1"/>
  <c r="Q19" i="46"/>
  <c r="AC21" i="45"/>
  <c r="AB19" i="45"/>
  <c r="AB23" i="30" s="1"/>
  <c r="W9" i="47"/>
  <c r="W12" i="30" s="1"/>
  <c r="X10" i="47"/>
  <c r="Y75" i="43"/>
  <c r="X70" i="43"/>
  <c r="X65" i="30" s="1"/>
  <c r="AB72" i="43"/>
  <c r="N46" i="30"/>
  <c r="N102" i="30"/>
  <c r="N120" i="30"/>
  <c r="N37" i="30"/>
  <c r="N160" i="43"/>
  <c r="N167" i="30" s="1"/>
  <c r="O166" i="43"/>
  <c r="O123" i="43"/>
  <c r="O121" i="30" s="1"/>
  <c r="O120" i="30" s="1"/>
  <c r="Q117" i="43"/>
  <c r="Q112" i="30" s="1"/>
  <c r="N149" i="30"/>
  <c r="N157" i="43"/>
  <c r="N155" i="43" s="1"/>
  <c r="N158" i="30" s="1"/>
  <c r="O106" i="43"/>
  <c r="O103" i="30" s="1"/>
  <c r="O102" i="30" s="1"/>
  <c r="N140" i="30"/>
  <c r="N64" i="30"/>
  <c r="N82" i="30"/>
  <c r="O73" i="30"/>
  <c r="O129" i="30"/>
  <c r="O66" i="30"/>
  <c r="P39" i="30"/>
  <c r="O147" i="43"/>
  <c r="O138" i="43"/>
  <c r="P97" i="43"/>
  <c r="P94" i="30" s="1"/>
  <c r="O86" i="43"/>
  <c r="O83" i="30" s="1"/>
  <c r="O57" i="43"/>
  <c r="O47" i="30" s="1"/>
  <c r="O46" i="30" s="1"/>
  <c r="N175" i="30"/>
  <c r="O28" i="30"/>
  <c r="C33" i="52"/>
  <c r="S49" i="43"/>
  <c r="T49" i="43" s="1"/>
  <c r="R42" i="43"/>
  <c r="R38" i="30" s="1"/>
  <c r="R36" i="43"/>
  <c r="R32" i="43" s="1"/>
  <c r="R29" i="30" s="1"/>
  <c r="Q29" i="30"/>
  <c r="O93" i="30"/>
  <c r="O70" i="30"/>
  <c r="P69" i="30"/>
  <c r="Q60" i="30"/>
  <c r="P33" i="30"/>
  <c r="P51" i="30"/>
  <c r="O42" i="30"/>
  <c r="O37" i="30" s="1"/>
  <c r="P50" i="30"/>
  <c r="Q67" i="30"/>
  <c r="P58" i="30"/>
  <c r="P55" i="30" s="1"/>
  <c r="Q49" i="30"/>
  <c r="P40" i="30"/>
  <c r="Q30" i="30"/>
  <c r="M20" i="47"/>
  <c r="L19" i="47"/>
  <c r="L21" i="30" s="1"/>
  <c r="L18" i="30" s="1"/>
  <c r="O20" i="43"/>
  <c r="N19" i="43"/>
  <c r="N19" i="30" s="1"/>
  <c r="O18" i="46"/>
  <c r="O24" i="30" s="1"/>
  <c r="O9" i="46"/>
  <c r="O15" i="30" s="1"/>
  <c r="Q10" i="45"/>
  <c r="P9" i="45"/>
  <c r="P14" i="30" s="1"/>
  <c r="S28" i="44"/>
  <c r="T28" i="44" s="1"/>
  <c r="R19" i="44"/>
  <c r="R22" i="30" s="1"/>
  <c r="N10" i="44"/>
  <c r="M9" i="44"/>
  <c r="M13" i="30" s="1"/>
  <c r="M9" i="30" s="1"/>
  <c r="P12" i="44"/>
  <c r="C26" i="52"/>
  <c r="C30" i="52"/>
  <c r="C29" i="52"/>
  <c r="C31" i="52"/>
  <c r="C27" i="52"/>
  <c r="C32" i="52"/>
  <c r="C28" i="52"/>
  <c r="Q10" i="48"/>
  <c r="P9" i="48"/>
  <c r="P11" i="30" s="1"/>
  <c r="W19" i="48" l="1"/>
  <c r="W20" i="30" s="1"/>
  <c r="X20" i="48"/>
  <c r="W9" i="43"/>
  <c r="W10" i="30" s="1"/>
  <c r="X10" i="43"/>
  <c r="U49" i="43"/>
  <c r="T42" i="43"/>
  <c r="T38" i="30" s="1"/>
  <c r="AB88" i="43"/>
  <c r="AA86" i="43"/>
  <c r="AA83" i="30" s="1"/>
  <c r="AC48" i="43"/>
  <c r="AC102" i="43"/>
  <c r="AB97" i="43"/>
  <c r="AB94" i="30" s="1"/>
  <c r="AC107" i="43"/>
  <c r="AB106" i="43"/>
  <c r="AB103" i="30" s="1"/>
  <c r="AB138" i="43"/>
  <c r="AC139" i="43"/>
  <c r="U28" i="44"/>
  <c r="T19" i="44"/>
  <c r="T22" i="30" s="1"/>
  <c r="AA25" i="44"/>
  <c r="W160" i="43"/>
  <c r="W167" i="30" s="1"/>
  <c r="X23" i="43"/>
  <c r="R19" i="46"/>
  <c r="Q18" i="46"/>
  <c r="Q24" i="30" s="1"/>
  <c r="R10" i="46"/>
  <c r="Q9" i="46"/>
  <c r="Q15" i="30" s="1"/>
  <c r="AD21" i="45"/>
  <c r="AC19" i="45"/>
  <c r="AC23" i="30" s="1"/>
  <c r="Y10" i="47"/>
  <c r="X9" i="47"/>
  <c r="X12" i="30" s="1"/>
  <c r="AC72" i="43"/>
  <c r="Z75" i="43"/>
  <c r="Y70" i="43"/>
  <c r="Y65" i="30" s="1"/>
  <c r="I27" i="52" a="1"/>
  <c r="I27" i="52" s="1"/>
  <c r="E42" i="53" s="1"/>
  <c r="I26" i="52" a="1"/>
  <c r="I26" i="52" s="1"/>
  <c r="E41" i="53" s="1"/>
  <c r="I31" i="52" a="1"/>
  <c r="I31" i="52" s="1"/>
  <c r="E46" i="53" s="1"/>
  <c r="I28" i="52" a="1"/>
  <c r="I28" i="52" s="1"/>
  <c r="E43" i="53" s="1"/>
  <c r="I29" i="52" a="1"/>
  <c r="I29" i="52" s="1"/>
  <c r="E44" i="53" s="1"/>
  <c r="I32" i="52" a="1"/>
  <c r="I32" i="52" s="1"/>
  <c r="E47" i="53" s="1"/>
  <c r="I30" i="52" a="1"/>
  <c r="I30" i="52" s="1"/>
  <c r="E45" i="53" s="1"/>
  <c r="N157" i="30"/>
  <c r="N166" i="30"/>
  <c r="N139" i="30"/>
  <c r="N148" i="30"/>
  <c r="O160" i="43"/>
  <c r="O167" i="30" s="1"/>
  <c r="O166" i="30" s="1"/>
  <c r="O149" i="30"/>
  <c r="O148" i="30" s="1"/>
  <c r="O157" i="43"/>
  <c r="R117" i="43"/>
  <c r="R112" i="30" s="1"/>
  <c r="O140" i="30"/>
  <c r="O139" i="30" s="1"/>
  <c r="O156" i="43"/>
  <c r="P123" i="43"/>
  <c r="P106" i="43"/>
  <c r="P103" i="30" s="1"/>
  <c r="P102" i="30" s="1"/>
  <c r="O82" i="30"/>
  <c r="P73" i="30"/>
  <c r="P28" i="30"/>
  <c r="O64" i="30"/>
  <c r="P66" i="30"/>
  <c r="Q39" i="30"/>
  <c r="P147" i="43"/>
  <c r="P149" i="30" s="1"/>
  <c r="P138" i="43"/>
  <c r="Q97" i="43"/>
  <c r="Q94" i="30" s="1"/>
  <c r="Q87" i="43"/>
  <c r="P86" i="43"/>
  <c r="P83" i="30" s="1"/>
  <c r="P47" i="30"/>
  <c r="P46" i="30" s="1"/>
  <c r="P129" i="30"/>
  <c r="O175" i="30"/>
  <c r="S42" i="43"/>
  <c r="S38" i="30" s="1"/>
  <c r="S36" i="43"/>
  <c r="P93" i="30"/>
  <c r="P42" i="30"/>
  <c r="P37" i="30" s="1"/>
  <c r="Q33" i="30"/>
  <c r="Q51" i="30"/>
  <c r="Q69" i="30"/>
  <c r="R67" i="30"/>
  <c r="Q40" i="30"/>
  <c r="R49" i="30"/>
  <c r="Q58" i="30"/>
  <c r="Q55" i="30" s="1"/>
  <c r="N20" i="47"/>
  <c r="M19" i="47"/>
  <c r="M21" i="30" s="1"/>
  <c r="M18" i="30" s="1"/>
  <c r="P20" i="43"/>
  <c r="O19" i="43"/>
  <c r="O19" i="30" s="1"/>
  <c r="Q9" i="45"/>
  <c r="Q14" i="30" s="1"/>
  <c r="R10" i="45"/>
  <c r="S19" i="44"/>
  <c r="S22" i="30" s="1"/>
  <c r="O10" i="44"/>
  <c r="N9" i="44"/>
  <c r="N13" i="30" s="1"/>
  <c r="Q12" i="44"/>
  <c r="R10" i="48"/>
  <c r="Q9" i="48"/>
  <c r="Q11" i="30" s="1"/>
  <c r="Y20" i="48" l="1"/>
  <c r="X19" i="48"/>
  <c r="X20" i="30" s="1"/>
  <c r="S32" i="43"/>
  <c r="S29" i="30" s="1"/>
  <c r="T36" i="43"/>
  <c r="AC138" i="43"/>
  <c r="AC140" i="30" s="1"/>
  <c r="AD139" i="43"/>
  <c r="Y10" i="43"/>
  <c r="X9" i="43"/>
  <c r="X10" i="30" s="1"/>
  <c r="P121" i="30"/>
  <c r="P120" i="30" s="1"/>
  <c r="AB140" i="30"/>
  <c r="AB156" i="43"/>
  <c r="AC156" i="43" s="1"/>
  <c r="AD156" i="43" s="1"/>
  <c r="AE156" i="43" s="1"/>
  <c r="AD107" i="43"/>
  <c r="AC106" i="43"/>
  <c r="AC103" i="30" s="1"/>
  <c r="AD102" i="43"/>
  <c r="AC97" i="43"/>
  <c r="AC94" i="30" s="1"/>
  <c r="AD48" i="43"/>
  <c r="AC88" i="43"/>
  <c r="AB86" i="43"/>
  <c r="AB83" i="30" s="1"/>
  <c r="V49" i="43"/>
  <c r="U42" i="43"/>
  <c r="U38" i="30" s="1"/>
  <c r="V28" i="44"/>
  <c r="U19" i="44"/>
  <c r="U22" i="30" s="1"/>
  <c r="AB25" i="44"/>
  <c r="Y163" i="43"/>
  <c r="X160" i="43"/>
  <c r="X167" i="30" s="1"/>
  <c r="P156" i="43"/>
  <c r="Q156" i="43" s="1"/>
  <c r="R156" i="43" s="1"/>
  <c r="S156" i="43" s="1"/>
  <c r="P140" i="30"/>
  <c r="Y23" i="43"/>
  <c r="R9" i="46"/>
  <c r="R15" i="30" s="1"/>
  <c r="S10" i="46"/>
  <c r="R18" i="46"/>
  <c r="R24" i="30" s="1"/>
  <c r="S19" i="46"/>
  <c r="AE21" i="45"/>
  <c r="AE19" i="45" s="1"/>
  <c r="AE23" i="30" s="1"/>
  <c r="AD19" i="45"/>
  <c r="AD23" i="30" s="1"/>
  <c r="Y9" i="47"/>
  <c r="Y12" i="30" s="1"/>
  <c r="Z10" i="47"/>
  <c r="AA75" i="43"/>
  <c r="Z70" i="43"/>
  <c r="Z65" i="30" s="1"/>
  <c r="AD72" i="43"/>
  <c r="N9" i="30"/>
  <c r="O155" i="43"/>
  <c r="O158" i="30" s="1"/>
  <c r="O157" i="30" s="1"/>
  <c r="P148" i="30"/>
  <c r="P157" i="43"/>
  <c r="Q157" i="43" s="1"/>
  <c r="R157" i="43" s="1"/>
  <c r="S157" i="43" s="1"/>
  <c r="T157" i="43" s="1"/>
  <c r="P160" i="43"/>
  <c r="P167" i="30" s="1"/>
  <c r="P166" i="30" s="1"/>
  <c r="Q123" i="43"/>
  <c r="S117" i="43"/>
  <c r="S112" i="30" s="1"/>
  <c r="Q106" i="43"/>
  <c r="P139" i="30"/>
  <c r="Q73" i="30"/>
  <c r="P64" i="30"/>
  <c r="Q66" i="30"/>
  <c r="P82" i="30"/>
  <c r="Q147" i="43"/>
  <c r="Q149" i="30" s="1"/>
  <c r="Q138" i="43"/>
  <c r="Q140" i="30" s="1"/>
  <c r="R97" i="43"/>
  <c r="R94" i="30" s="1"/>
  <c r="R87" i="43"/>
  <c r="Q86" i="43"/>
  <c r="Q83" i="30" s="1"/>
  <c r="Q47" i="30"/>
  <c r="Q46" i="30" s="1"/>
  <c r="Q28" i="30"/>
  <c r="P175" i="30"/>
  <c r="Q129" i="30"/>
  <c r="Q93" i="30"/>
  <c r="R51" i="30"/>
  <c r="R69" i="30"/>
  <c r="Q42" i="30"/>
  <c r="Q37" i="30" s="1"/>
  <c r="R55" i="30"/>
  <c r="S49" i="30"/>
  <c r="S67" i="30"/>
  <c r="R129" i="30"/>
  <c r="O20" i="47"/>
  <c r="N19" i="47"/>
  <c r="N21" i="30" s="1"/>
  <c r="Q20" i="43"/>
  <c r="P19" i="43"/>
  <c r="P19" i="30" s="1"/>
  <c r="R9" i="45"/>
  <c r="R14" i="30" s="1"/>
  <c r="S10" i="45"/>
  <c r="P10" i="44"/>
  <c r="O9" i="44"/>
  <c r="O13" i="30" s="1"/>
  <c r="O9" i="30" s="1"/>
  <c r="R12" i="44"/>
  <c r="S10" i="48"/>
  <c r="T10" i="48" s="1"/>
  <c r="R9" i="48"/>
  <c r="R11" i="30" s="1"/>
  <c r="AE92" i="30"/>
  <c r="AD92" i="30"/>
  <c r="AC92" i="30"/>
  <c r="AB92" i="30"/>
  <c r="AA92" i="30"/>
  <c r="Z92" i="30"/>
  <c r="Y92" i="30"/>
  <c r="X92" i="30"/>
  <c r="W92" i="30"/>
  <c r="V92" i="30"/>
  <c r="T92" i="30"/>
  <c r="S92" i="30"/>
  <c r="R92" i="30"/>
  <c r="Q92" i="30"/>
  <c r="P92" i="30"/>
  <c r="O92" i="30"/>
  <c r="N92" i="30"/>
  <c r="M92" i="30"/>
  <c r="L92" i="30"/>
  <c r="K92" i="30"/>
  <c r="J92" i="30"/>
  <c r="I92" i="30"/>
  <c r="H92" i="30"/>
  <c r="AE81" i="30"/>
  <c r="AD81" i="30"/>
  <c r="AC81" i="30"/>
  <c r="AB81" i="30"/>
  <c r="AA81" i="30"/>
  <c r="Z81" i="30"/>
  <c r="Y81" i="30"/>
  <c r="X81" i="30"/>
  <c r="W81" i="30"/>
  <c r="V81" i="30"/>
  <c r="U81" i="30"/>
  <c r="T81" i="30"/>
  <c r="S81" i="30"/>
  <c r="R81" i="30"/>
  <c r="Q81" i="30"/>
  <c r="O81" i="30"/>
  <c r="N81" i="30"/>
  <c r="M81" i="30"/>
  <c r="L81" i="30"/>
  <c r="K81" i="30"/>
  <c r="J81" i="30"/>
  <c r="I81" i="30"/>
  <c r="AE72" i="30"/>
  <c r="AD72" i="30"/>
  <c r="AC72" i="30"/>
  <c r="AB72" i="30"/>
  <c r="AA72" i="30"/>
  <c r="Z72" i="30"/>
  <c r="Y72" i="30"/>
  <c r="X72" i="30"/>
  <c r="W72" i="30"/>
  <c r="V72" i="30"/>
  <c r="U72" i="30"/>
  <c r="T72" i="30"/>
  <c r="S72" i="30"/>
  <c r="R72" i="30"/>
  <c r="Q72" i="30"/>
  <c r="P72" i="30"/>
  <c r="N72" i="30"/>
  <c r="M72" i="30"/>
  <c r="L72" i="30"/>
  <c r="K72" i="30"/>
  <c r="J72" i="30"/>
  <c r="I72" i="30"/>
  <c r="AE63" i="30"/>
  <c r="AD63" i="30"/>
  <c r="AC63" i="30"/>
  <c r="AB63" i="30"/>
  <c r="AA63" i="30"/>
  <c r="Z63" i="30"/>
  <c r="Y63" i="30"/>
  <c r="X63" i="30"/>
  <c r="W63" i="30"/>
  <c r="V63" i="30"/>
  <c r="U63" i="30"/>
  <c r="T63" i="30"/>
  <c r="S63" i="30"/>
  <c r="R63" i="30"/>
  <c r="Q63" i="30"/>
  <c r="O63" i="30"/>
  <c r="N63" i="30"/>
  <c r="M63" i="30"/>
  <c r="L63" i="30"/>
  <c r="K63" i="30"/>
  <c r="J63" i="30"/>
  <c r="I63" i="30"/>
  <c r="H63" i="30"/>
  <c r="AE54" i="30"/>
  <c r="AD54" i="30"/>
  <c r="AC54" i="30"/>
  <c r="AB54" i="30"/>
  <c r="AA54" i="30"/>
  <c r="Z54" i="30"/>
  <c r="Y54" i="30"/>
  <c r="X54" i="30"/>
  <c r="W54" i="30"/>
  <c r="V54" i="30"/>
  <c r="U54" i="30"/>
  <c r="T54" i="30"/>
  <c r="S54" i="30"/>
  <c r="R54" i="30"/>
  <c r="Q54" i="30"/>
  <c r="O54" i="30"/>
  <c r="N54" i="30"/>
  <c r="M54" i="30"/>
  <c r="L54" i="30"/>
  <c r="K54" i="30"/>
  <c r="J54" i="30"/>
  <c r="I54" i="30"/>
  <c r="H54" i="30"/>
  <c r="AE45" i="30"/>
  <c r="AD45" i="30"/>
  <c r="AC45" i="30"/>
  <c r="AB45" i="30"/>
  <c r="AA45" i="30"/>
  <c r="Z45" i="30"/>
  <c r="Y45" i="30"/>
  <c r="X45" i="30"/>
  <c r="W45" i="30"/>
  <c r="V45" i="30"/>
  <c r="U45" i="30"/>
  <c r="T45" i="30"/>
  <c r="S45" i="30"/>
  <c r="R45" i="30"/>
  <c r="Q45" i="30"/>
  <c r="O45" i="30"/>
  <c r="N45" i="30"/>
  <c r="M45" i="30"/>
  <c r="L45" i="30"/>
  <c r="K45" i="30"/>
  <c r="J45" i="30"/>
  <c r="I45" i="30"/>
  <c r="H45" i="30"/>
  <c r="AE36" i="30"/>
  <c r="AD36" i="30"/>
  <c r="AC36" i="30"/>
  <c r="AB36" i="30"/>
  <c r="AA36" i="30"/>
  <c r="Z36" i="30"/>
  <c r="Y36" i="30"/>
  <c r="X36" i="30"/>
  <c r="W36" i="30"/>
  <c r="V36" i="30"/>
  <c r="U36" i="30"/>
  <c r="T36" i="30"/>
  <c r="S36" i="30"/>
  <c r="R36" i="30"/>
  <c r="P36" i="30"/>
  <c r="O36" i="30"/>
  <c r="N36" i="30"/>
  <c r="M36" i="30"/>
  <c r="L36" i="30"/>
  <c r="K36" i="30"/>
  <c r="J36" i="30"/>
  <c r="I36" i="30"/>
  <c r="H36" i="30"/>
  <c r="AE27" i="30"/>
  <c r="AD27" i="30"/>
  <c r="AC27" i="30"/>
  <c r="AB27" i="30"/>
  <c r="AA27" i="30"/>
  <c r="Z27" i="30"/>
  <c r="Y27" i="30"/>
  <c r="X27" i="30"/>
  <c r="W27" i="30"/>
  <c r="V27" i="30"/>
  <c r="U27" i="30"/>
  <c r="T27" i="30"/>
  <c r="S27" i="30"/>
  <c r="R27" i="30"/>
  <c r="P27" i="30"/>
  <c r="O27" i="30"/>
  <c r="N27" i="30"/>
  <c r="M27" i="30"/>
  <c r="L27" i="30"/>
  <c r="J27" i="30"/>
  <c r="I27" i="30"/>
  <c r="H27" i="30"/>
  <c r="U10" i="48" l="1"/>
  <c r="T9" i="48"/>
  <c r="T11" i="30" s="1"/>
  <c r="Z20" i="48"/>
  <c r="Y19" i="48"/>
  <c r="Y20" i="30" s="1"/>
  <c r="Q121" i="30"/>
  <c r="Q120" i="30" s="1"/>
  <c r="AE139" i="43"/>
  <c r="AE138" i="43" s="1"/>
  <c r="AE140" i="30" s="1"/>
  <c r="AD138" i="43"/>
  <c r="AD140" i="30" s="1"/>
  <c r="U36" i="43"/>
  <c r="T32" i="43"/>
  <c r="T29" i="30" s="1"/>
  <c r="W49" i="43"/>
  <c r="V42" i="43"/>
  <c r="V38" i="30" s="1"/>
  <c r="AC86" i="43"/>
  <c r="AC83" i="30" s="1"/>
  <c r="AD88" i="43"/>
  <c r="AE48" i="43"/>
  <c r="AE102" i="43"/>
  <c r="AE97" i="43" s="1"/>
  <c r="AE94" i="30" s="1"/>
  <c r="AD97" i="43"/>
  <c r="AD94" i="30" s="1"/>
  <c r="AE107" i="43"/>
  <c r="AE106" i="43" s="1"/>
  <c r="AE103" i="30" s="1"/>
  <c r="AD106" i="43"/>
  <c r="AD103" i="30" s="1"/>
  <c r="Z10" i="43"/>
  <c r="Y9" i="43"/>
  <c r="Y10" i="30" s="1"/>
  <c r="W28" i="44"/>
  <c r="V19" i="44"/>
  <c r="V22" i="30" s="1"/>
  <c r="AC25" i="44"/>
  <c r="Z163" i="43"/>
  <c r="Y160" i="43"/>
  <c r="Y167" i="30" s="1"/>
  <c r="U157" i="43"/>
  <c r="T155" i="43"/>
  <c r="T158" i="30" s="1"/>
  <c r="Q103" i="30"/>
  <c r="Q102" i="30" s="1"/>
  <c r="Z23" i="43"/>
  <c r="S18" i="46"/>
  <c r="S24" i="30" s="1"/>
  <c r="T19" i="46"/>
  <c r="S9" i="46"/>
  <c r="S15" i="30" s="1"/>
  <c r="T10" i="46"/>
  <c r="AA10" i="47"/>
  <c r="Z9" i="47"/>
  <c r="Z12" i="30" s="1"/>
  <c r="AE72" i="43"/>
  <c r="AB75" i="43"/>
  <c r="AA70" i="43"/>
  <c r="AA65" i="30" s="1"/>
  <c r="P155" i="43"/>
  <c r="N18" i="30"/>
  <c r="Q160" i="43"/>
  <c r="Q167" i="30" s="1"/>
  <c r="Q166" i="30" s="1"/>
  <c r="R123" i="43"/>
  <c r="Q148" i="30"/>
  <c r="Q155" i="43"/>
  <c r="Q158" i="30" s="1"/>
  <c r="Q157" i="30" s="1"/>
  <c r="R106" i="43"/>
  <c r="Q139" i="30"/>
  <c r="Q64" i="30"/>
  <c r="Q82" i="30"/>
  <c r="R73" i="30"/>
  <c r="Q175" i="30"/>
  <c r="R147" i="43"/>
  <c r="R149" i="30" s="1"/>
  <c r="R138" i="43"/>
  <c r="R140" i="30" s="1"/>
  <c r="S97" i="43"/>
  <c r="S94" i="30" s="1"/>
  <c r="S87" i="43"/>
  <c r="R86" i="43"/>
  <c r="R83" i="30" s="1"/>
  <c r="R47" i="30"/>
  <c r="R46" i="30" s="1"/>
  <c r="R28" i="30"/>
  <c r="R93" i="30"/>
  <c r="R42" i="30"/>
  <c r="R37" i="30" s="1"/>
  <c r="S51" i="30"/>
  <c r="S69" i="30"/>
  <c r="S55" i="30"/>
  <c r="P20" i="47"/>
  <c r="O19" i="47"/>
  <c r="O21" i="30" s="1"/>
  <c r="O18" i="30" s="1"/>
  <c r="R20" i="43"/>
  <c r="Q19" i="43"/>
  <c r="Q19" i="30" s="1"/>
  <c r="S9" i="45"/>
  <c r="S14" i="30" s="1"/>
  <c r="T10" i="45"/>
  <c r="Q10" i="44"/>
  <c r="P9" i="44"/>
  <c r="P13" i="30" s="1"/>
  <c r="P9" i="30" s="1"/>
  <c r="S9" i="48"/>
  <c r="S11" i="30" s="1"/>
  <c r="AA20" i="48" l="1"/>
  <c r="Z19" i="48"/>
  <c r="Z20" i="30" s="1"/>
  <c r="V10" i="48"/>
  <c r="U9" i="48"/>
  <c r="U11" i="30" s="1"/>
  <c r="AE88" i="43"/>
  <c r="AE86" i="43" s="1"/>
  <c r="AE83" i="30" s="1"/>
  <c r="AD86" i="43"/>
  <c r="AD83" i="30" s="1"/>
  <c r="R120" i="30"/>
  <c r="R121" i="30"/>
  <c r="Z9" i="43"/>
  <c r="Z10" i="30" s="1"/>
  <c r="AA10" i="43"/>
  <c r="X49" i="43"/>
  <c r="W42" i="43"/>
  <c r="W38" i="30" s="1"/>
  <c r="V36" i="43"/>
  <c r="U32" i="43"/>
  <c r="U29" i="30" s="1"/>
  <c r="X28" i="44"/>
  <c r="W19" i="44"/>
  <c r="W22" i="30" s="1"/>
  <c r="AD25" i="44"/>
  <c r="AA163" i="43"/>
  <c r="Z160" i="43"/>
  <c r="Z167" i="30" s="1"/>
  <c r="V157" i="43"/>
  <c r="U155" i="43"/>
  <c r="U158" i="30" s="1"/>
  <c r="P158" i="30"/>
  <c r="P157" i="30" s="1"/>
  <c r="R103" i="30"/>
  <c r="R102" i="30" s="1"/>
  <c r="AA23" i="43"/>
  <c r="T9" i="46"/>
  <c r="T15" i="30" s="1"/>
  <c r="U10" i="46"/>
  <c r="U19" i="46"/>
  <c r="T18" i="46"/>
  <c r="T24" i="30" s="1"/>
  <c r="AA9" i="47"/>
  <c r="AA12" i="30" s="1"/>
  <c r="AB10" i="47"/>
  <c r="AC75" i="43"/>
  <c r="AB70" i="43"/>
  <c r="AB65" i="30" s="1"/>
  <c r="R160" i="43"/>
  <c r="R167" i="30" s="1"/>
  <c r="R166" i="30" s="1"/>
  <c r="S123" i="43"/>
  <c r="R148" i="30"/>
  <c r="R155" i="43"/>
  <c r="R158" i="30" s="1"/>
  <c r="R157" i="30" s="1"/>
  <c r="S106" i="43"/>
  <c r="R139" i="30"/>
  <c r="R82" i="30"/>
  <c r="S73" i="30"/>
  <c r="R175" i="30"/>
  <c r="R64" i="30"/>
  <c r="S147" i="43"/>
  <c r="S149" i="30" s="1"/>
  <c r="S138" i="43"/>
  <c r="S140" i="30" s="1"/>
  <c r="S86" i="43"/>
  <c r="S83" i="30" s="1"/>
  <c r="S47" i="30"/>
  <c r="S46" i="30" s="1"/>
  <c r="S28" i="30"/>
  <c r="S129" i="30"/>
  <c r="S93" i="30"/>
  <c r="S37" i="30"/>
  <c r="T55" i="30"/>
  <c r="Q20" i="47"/>
  <c r="P19" i="47"/>
  <c r="S20" i="43"/>
  <c r="T20" i="43" s="1"/>
  <c r="R19" i="43"/>
  <c r="R19" i="30" s="1"/>
  <c r="U10" i="45"/>
  <c r="T9" i="45"/>
  <c r="T14" i="30" s="1"/>
  <c r="R10" i="44"/>
  <c r="Q9" i="44"/>
  <c r="Q13" i="30" s="1"/>
  <c r="Q9" i="30" s="1"/>
  <c r="P18" i="30" l="1"/>
  <c r="P21" i="30"/>
  <c r="W10" i="48"/>
  <c r="V9" i="48"/>
  <c r="V11" i="30" s="1"/>
  <c r="AA19" i="48"/>
  <c r="AA20" i="30" s="1"/>
  <c r="AB20" i="48"/>
  <c r="U20" i="43"/>
  <c r="T19" i="43"/>
  <c r="T19" i="30" s="1"/>
  <c r="S121" i="30"/>
  <c r="S120" i="30" s="1"/>
  <c r="W36" i="43"/>
  <c r="V32" i="43"/>
  <c r="V29" i="30" s="1"/>
  <c r="Y49" i="43"/>
  <c r="X42" i="43"/>
  <c r="X38" i="30" s="1"/>
  <c r="AA9" i="43"/>
  <c r="AA10" i="30" s="1"/>
  <c r="AB10" i="43"/>
  <c r="Y28" i="44"/>
  <c r="X19" i="44"/>
  <c r="X22" i="30" s="1"/>
  <c r="AE25" i="44"/>
  <c r="AB163" i="43"/>
  <c r="AA160" i="43"/>
  <c r="AA167" i="30" s="1"/>
  <c r="W157" i="43"/>
  <c r="V155" i="43"/>
  <c r="V158" i="30" s="1"/>
  <c r="S103" i="30"/>
  <c r="S102" i="30" s="1"/>
  <c r="AB23" i="43"/>
  <c r="V10" i="46"/>
  <c r="U9" i="46"/>
  <c r="U15" i="30" s="1"/>
  <c r="U18" i="46"/>
  <c r="U24" i="30" s="1"/>
  <c r="V19" i="46"/>
  <c r="AC10" i="47"/>
  <c r="AB9" i="47"/>
  <c r="AB12" i="30" s="1"/>
  <c r="AD75" i="43"/>
  <c r="AC70" i="43"/>
  <c r="AC65" i="30" s="1"/>
  <c r="S160" i="43"/>
  <c r="S167" i="30" s="1"/>
  <c r="S166" i="30" s="1"/>
  <c r="T120" i="30"/>
  <c r="S148" i="30"/>
  <c r="S155" i="43"/>
  <c r="S158" i="30" s="1"/>
  <c r="S157" i="30" s="1"/>
  <c r="T102" i="30"/>
  <c r="S139" i="30"/>
  <c r="T73" i="30"/>
  <c r="S64" i="30"/>
  <c r="T28" i="30"/>
  <c r="S175" i="30"/>
  <c r="S82" i="30"/>
  <c r="T46" i="30"/>
  <c r="T129" i="30"/>
  <c r="T93" i="30"/>
  <c r="T37" i="30"/>
  <c r="U55" i="30"/>
  <c r="R20" i="47"/>
  <c r="Q19" i="47"/>
  <c r="S19" i="43"/>
  <c r="S19" i="30" s="1"/>
  <c r="U9" i="45"/>
  <c r="U14" i="30" s="1"/>
  <c r="V10" i="45"/>
  <c r="S10" i="44"/>
  <c r="T10" i="44" s="1"/>
  <c r="R9" i="44"/>
  <c r="R13" i="30" s="1"/>
  <c r="R9" i="30" s="1"/>
  <c r="Q18" i="30" l="1"/>
  <c r="Q21" i="30"/>
  <c r="AC20" i="48"/>
  <c r="AB19" i="48"/>
  <c r="AB20" i="30" s="1"/>
  <c r="W9" i="48"/>
  <c r="W11" i="30" s="1"/>
  <c r="X10" i="48"/>
  <c r="AC10" i="43"/>
  <c r="AB9" i="43"/>
  <c r="AB10" i="30" s="1"/>
  <c r="Z49" i="43"/>
  <c r="Y42" i="43"/>
  <c r="Y38" i="30" s="1"/>
  <c r="X36" i="43"/>
  <c r="W32" i="43"/>
  <c r="W29" i="30" s="1"/>
  <c r="V20" i="43"/>
  <c r="U19" i="43"/>
  <c r="U19" i="30" s="1"/>
  <c r="U10" i="44"/>
  <c r="T9" i="44"/>
  <c r="T13" i="30" s="1"/>
  <c r="T9" i="30" s="1"/>
  <c r="Z28" i="44"/>
  <c r="Y19" i="44"/>
  <c r="Y22" i="30" s="1"/>
  <c r="AC163" i="43"/>
  <c r="AB160" i="43"/>
  <c r="AB167" i="30" s="1"/>
  <c r="X157" i="43"/>
  <c r="W155" i="43"/>
  <c r="W158" i="30" s="1"/>
  <c r="AC23" i="43"/>
  <c r="V9" i="46"/>
  <c r="V15" i="30" s="1"/>
  <c r="W10" i="46"/>
  <c r="W19" i="46"/>
  <c r="V18" i="46"/>
  <c r="V24" i="30" s="1"/>
  <c r="AC9" i="47"/>
  <c r="AC12" i="30" s="1"/>
  <c r="AD10" i="47"/>
  <c r="AE75" i="43"/>
  <c r="AE70" i="43" s="1"/>
  <c r="AE65" i="30" s="1"/>
  <c r="AD70" i="43"/>
  <c r="AD65" i="30" s="1"/>
  <c r="T166" i="30"/>
  <c r="H6" i="52"/>
  <c r="T148" i="30"/>
  <c r="T157" i="30"/>
  <c r="U120" i="30"/>
  <c r="U102" i="30"/>
  <c r="T139" i="30"/>
  <c r="T82" i="30"/>
  <c r="U28" i="30"/>
  <c r="U73" i="30"/>
  <c r="U129" i="30"/>
  <c r="U46" i="30"/>
  <c r="T175" i="30"/>
  <c r="U64" i="30"/>
  <c r="U93" i="30"/>
  <c r="U37" i="30"/>
  <c r="V55" i="30"/>
  <c r="S20" i="47"/>
  <c r="T20" i="47" s="1"/>
  <c r="R19" i="47"/>
  <c r="V9" i="45"/>
  <c r="V14" i="30" s="1"/>
  <c r="W10" i="45"/>
  <c r="X10" i="45" s="1"/>
  <c r="S9" i="44"/>
  <c r="S13" i="30" s="1"/>
  <c r="S9" i="30" s="1"/>
  <c r="R21" i="30" l="1"/>
  <c r="R18" i="30" s="1"/>
  <c r="Y10" i="48"/>
  <c r="X9" i="48"/>
  <c r="X11" i="30" s="1"/>
  <c r="AD20" i="48"/>
  <c r="AC19" i="48"/>
  <c r="AC20" i="30" s="1"/>
  <c r="W20" i="43"/>
  <c r="V19" i="43"/>
  <c r="V19" i="30" s="1"/>
  <c r="Y36" i="43"/>
  <c r="X32" i="43"/>
  <c r="X29" i="30" s="1"/>
  <c r="AA49" i="43"/>
  <c r="Z42" i="43"/>
  <c r="Z38" i="30" s="1"/>
  <c r="AC9" i="43"/>
  <c r="AC10" i="30" s="1"/>
  <c r="AD10" i="43"/>
  <c r="U9" i="44"/>
  <c r="U13" i="30" s="1"/>
  <c r="U9" i="30" s="1"/>
  <c r="V10" i="44"/>
  <c r="AA28" i="44"/>
  <c r="Z19" i="44"/>
  <c r="Z22" i="30" s="1"/>
  <c r="AD163" i="43"/>
  <c r="AC160" i="43"/>
  <c r="AC167" i="30" s="1"/>
  <c r="Y157" i="43"/>
  <c r="X155" i="43"/>
  <c r="X158" i="30" s="1"/>
  <c r="AD23" i="43"/>
  <c r="W9" i="46"/>
  <c r="W15" i="30" s="1"/>
  <c r="X10" i="46"/>
  <c r="W18" i="46"/>
  <c r="W24" i="30" s="1"/>
  <c r="X19" i="46"/>
  <c r="Y10" i="45"/>
  <c r="X9" i="45"/>
  <c r="X14" i="30" s="1"/>
  <c r="AD9" i="47"/>
  <c r="AD12" i="30" s="1"/>
  <c r="AE10" i="47"/>
  <c r="AE9" i="47" s="1"/>
  <c r="AE12" i="30" s="1"/>
  <c r="U20" i="47"/>
  <c r="T19" i="47"/>
  <c r="T21" i="30" s="1"/>
  <c r="V120" i="30"/>
  <c r="U148" i="30"/>
  <c r="U157" i="30"/>
  <c r="U166" i="30"/>
  <c r="V102" i="30"/>
  <c r="U139" i="30"/>
  <c r="U82" i="30"/>
  <c r="U175" i="30"/>
  <c r="V129" i="30"/>
  <c r="V73" i="30"/>
  <c r="V46" i="30"/>
  <c r="V28" i="30"/>
  <c r="V64" i="30"/>
  <c r="V93" i="30"/>
  <c r="V37" i="30"/>
  <c r="W55" i="30"/>
  <c r="S19" i="47"/>
  <c r="W9" i="45"/>
  <c r="W14" i="30" s="1"/>
  <c r="S21" i="30" l="1"/>
  <c r="S18" i="30" s="1"/>
  <c r="AD19" i="48"/>
  <c r="AD20" i="30" s="1"/>
  <c r="AE20" i="48"/>
  <c r="AE19" i="48" s="1"/>
  <c r="AE20" i="30" s="1"/>
  <c r="Z10" i="48"/>
  <c r="Y9" i="48"/>
  <c r="Y11" i="30" s="1"/>
  <c r="AE10" i="43"/>
  <c r="AE9" i="43" s="1"/>
  <c r="AE10" i="30" s="1"/>
  <c r="AD9" i="43"/>
  <c r="AD10" i="30" s="1"/>
  <c r="AB49" i="43"/>
  <c r="AA42" i="43"/>
  <c r="AA38" i="30" s="1"/>
  <c r="Z36" i="43"/>
  <c r="Y32" i="43"/>
  <c r="Y29" i="30" s="1"/>
  <c r="X20" i="43"/>
  <c r="W19" i="43"/>
  <c r="W19" i="30" s="1"/>
  <c r="W10" i="44"/>
  <c r="V9" i="44"/>
  <c r="V13" i="30" s="1"/>
  <c r="V9" i="30" s="1"/>
  <c r="AB28" i="44"/>
  <c r="AA19" i="44"/>
  <c r="AA22" i="30" s="1"/>
  <c r="AE163" i="43"/>
  <c r="AE160" i="43" s="1"/>
  <c r="AE167" i="30" s="1"/>
  <c r="AD160" i="43"/>
  <c r="AD167" i="30" s="1"/>
  <c r="Z157" i="43"/>
  <c r="Y155" i="43"/>
  <c r="Y158" i="30" s="1"/>
  <c r="AE23" i="43"/>
  <c r="Y19" i="46"/>
  <c r="X18" i="46"/>
  <c r="X24" i="30" s="1"/>
  <c r="X9" i="46"/>
  <c r="X15" i="30" s="1"/>
  <c r="Y10" i="46"/>
  <c r="Y9" i="45"/>
  <c r="Y14" i="30" s="1"/>
  <c r="Z10" i="45"/>
  <c r="U19" i="47"/>
  <c r="U21" i="30" s="1"/>
  <c r="V20" i="47"/>
  <c r="V166" i="30"/>
  <c r="V148" i="30"/>
  <c r="V157" i="30"/>
  <c r="W120" i="30"/>
  <c r="W102" i="30"/>
  <c r="V139" i="30"/>
  <c r="W129" i="30"/>
  <c r="V82" i="30"/>
  <c r="W28" i="30"/>
  <c r="W73" i="30"/>
  <c r="W46" i="30"/>
  <c r="V175" i="30"/>
  <c r="W93" i="30"/>
  <c r="W64" i="30"/>
  <c r="X64" i="30"/>
  <c r="W37" i="30"/>
  <c r="X55" i="30"/>
  <c r="T18" i="30"/>
  <c r="AA10" i="48" l="1"/>
  <c r="Z9" i="48"/>
  <c r="Z11" i="30" s="1"/>
  <c r="Y20" i="43"/>
  <c r="X19" i="43"/>
  <c r="X19" i="30" s="1"/>
  <c r="AA36" i="43"/>
  <c r="Z32" i="43"/>
  <c r="Z29" i="30" s="1"/>
  <c r="AC49" i="43"/>
  <c r="AB42" i="43"/>
  <c r="AB38" i="30" s="1"/>
  <c r="W9" i="44"/>
  <c r="W13" i="30" s="1"/>
  <c r="W9" i="30" s="1"/>
  <c r="X10" i="44"/>
  <c r="AC28" i="44"/>
  <c r="AB19" i="44"/>
  <c r="AB22" i="30" s="1"/>
  <c r="AA157" i="43"/>
  <c r="Z155" i="43"/>
  <c r="Z158" i="30" s="1"/>
  <c r="Z10" i="46"/>
  <c r="Y9" i="46"/>
  <c r="Y15" i="30" s="1"/>
  <c r="Y18" i="46"/>
  <c r="Y24" i="30" s="1"/>
  <c r="Z19" i="46"/>
  <c r="AA10" i="45"/>
  <c r="Z9" i="45"/>
  <c r="Z14" i="30" s="1"/>
  <c r="V19" i="47"/>
  <c r="V21" i="30" s="1"/>
  <c r="W20" i="47"/>
  <c r="W148" i="30"/>
  <c r="W157" i="30"/>
  <c r="W166" i="30"/>
  <c r="X120" i="30"/>
  <c r="X102" i="30"/>
  <c r="W139" i="30"/>
  <c r="W82" i="30"/>
  <c r="X129" i="30"/>
  <c r="X73" i="30"/>
  <c r="X46" i="30"/>
  <c r="X28" i="30"/>
  <c r="W175" i="30"/>
  <c r="X93" i="30"/>
  <c r="X37" i="30"/>
  <c r="Y55" i="30"/>
  <c r="U18" i="30"/>
  <c r="AA9" i="48" l="1"/>
  <c r="AA11" i="30" s="1"/>
  <c r="AB10" i="48"/>
  <c r="AD49" i="43"/>
  <c r="AC42" i="43"/>
  <c r="AC38" i="30" s="1"/>
  <c r="AB36" i="43"/>
  <c r="AA32" i="43"/>
  <c r="AA29" i="30" s="1"/>
  <c r="Z20" i="43"/>
  <c r="Y19" i="43"/>
  <c r="Y19" i="30" s="1"/>
  <c r="Y10" i="44"/>
  <c r="X9" i="44"/>
  <c r="X13" i="30" s="1"/>
  <c r="X9" i="30" s="1"/>
  <c r="AD28" i="44"/>
  <c r="AC19" i="44"/>
  <c r="AC22" i="30" s="1"/>
  <c r="AB157" i="43"/>
  <c r="AA155" i="43"/>
  <c r="AA158" i="30" s="1"/>
  <c r="AA19" i="46"/>
  <c r="Z18" i="46"/>
  <c r="Z24" i="30" s="1"/>
  <c r="Z9" i="46"/>
  <c r="Z15" i="30" s="1"/>
  <c r="AA10" i="46"/>
  <c r="AA9" i="45"/>
  <c r="AA14" i="30" s="1"/>
  <c r="AB10" i="45"/>
  <c r="W19" i="47"/>
  <c r="W21" i="30" s="1"/>
  <c r="X20" i="47"/>
  <c r="X166" i="30"/>
  <c r="X157" i="30"/>
  <c r="Y120" i="30"/>
  <c r="Y102" i="30"/>
  <c r="X139" i="30"/>
  <c r="Y73" i="30"/>
  <c r="Y129" i="30"/>
  <c r="X82" i="30"/>
  <c r="Y28" i="30"/>
  <c r="X175" i="30"/>
  <c r="X148" i="30"/>
  <c r="Y46" i="30"/>
  <c r="F11" i="52"/>
  <c r="Y93" i="30"/>
  <c r="Y64" i="30"/>
  <c r="Y37" i="30"/>
  <c r="Z55" i="30"/>
  <c r="H7" i="52"/>
  <c r="V18" i="30"/>
  <c r="AC10" i="48" l="1"/>
  <c r="AB9" i="48"/>
  <c r="AB11" i="30" s="1"/>
  <c r="AA20" i="43"/>
  <c r="Z19" i="43"/>
  <c r="Z19" i="30" s="1"/>
  <c r="AC36" i="43"/>
  <c r="AB32" i="43"/>
  <c r="AB29" i="30" s="1"/>
  <c r="AE49" i="43"/>
  <c r="AE42" i="43" s="1"/>
  <c r="AE38" i="30" s="1"/>
  <c r="AD42" i="43"/>
  <c r="AD38" i="30" s="1"/>
  <c r="Y9" i="44"/>
  <c r="Y13" i="30" s="1"/>
  <c r="Y9" i="30" s="1"/>
  <c r="Z10" i="44"/>
  <c r="AE28" i="44"/>
  <c r="AE19" i="44" s="1"/>
  <c r="AE22" i="30" s="1"/>
  <c r="AD19" i="44"/>
  <c r="AD22" i="30" s="1"/>
  <c r="AC157" i="43"/>
  <c r="AB155" i="43"/>
  <c r="AB158" i="30" s="1"/>
  <c r="AA9" i="46"/>
  <c r="AA15" i="30" s="1"/>
  <c r="AB10" i="46"/>
  <c r="AA18" i="46"/>
  <c r="AA24" i="30" s="1"/>
  <c r="AB19" i="46"/>
  <c r="AB9" i="45"/>
  <c r="AB14" i="30" s="1"/>
  <c r="AC10" i="45"/>
  <c r="Y20" i="47"/>
  <c r="X19" i="47"/>
  <c r="X21" i="30" s="1"/>
  <c r="Y148" i="30"/>
  <c r="Y157" i="30"/>
  <c r="Y166" i="30"/>
  <c r="Z120" i="30"/>
  <c r="Z102" i="30"/>
  <c r="Y139" i="30"/>
  <c r="Z73" i="30"/>
  <c r="Y175" i="30"/>
  <c r="Y82" i="30"/>
  <c r="Z28" i="30"/>
  <c r="Z129" i="30"/>
  <c r="Z46" i="30"/>
  <c r="Z64" i="30"/>
  <c r="Z93" i="30"/>
  <c r="Z37" i="30"/>
  <c r="F9" i="52"/>
  <c r="AA55" i="30"/>
  <c r="AA129" i="30"/>
  <c r="W18" i="30"/>
  <c r="AC9" i="48" l="1"/>
  <c r="AC11" i="30" s="1"/>
  <c r="AD10" i="48"/>
  <c r="AD36" i="43"/>
  <c r="AC32" i="43"/>
  <c r="AC29" i="30" s="1"/>
  <c r="AB20" i="43"/>
  <c r="AA19" i="43"/>
  <c r="AA19" i="30" s="1"/>
  <c r="Z9" i="44"/>
  <c r="Z13" i="30" s="1"/>
  <c r="Z9" i="30" s="1"/>
  <c r="AA10" i="44"/>
  <c r="AD157" i="43"/>
  <c r="AC155" i="43"/>
  <c r="AC158" i="30" s="1"/>
  <c r="AC19" i="46"/>
  <c r="AB18" i="46"/>
  <c r="AB24" i="30" s="1"/>
  <c r="AB9" i="46"/>
  <c r="AB15" i="30" s="1"/>
  <c r="AC10" i="46"/>
  <c r="AD10" i="45"/>
  <c r="AC9" i="45"/>
  <c r="AC14" i="30" s="1"/>
  <c r="Y19" i="47"/>
  <c r="Y21" i="30" s="1"/>
  <c r="Z20" i="47"/>
  <c r="Z166" i="30"/>
  <c r="AA120" i="30"/>
  <c r="Z148" i="30"/>
  <c r="Z157" i="30"/>
  <c r="AA102" i="30"/>
  <c r="Z139" i="30"/>
  <c r="Z82" i="30"/>
  <c r="Z175" i="30"/>
  <c r="AA73" i="30"/>
  <c r="AA46" i="30"/>
  <c r="AA28" i="30"/>
  <c r="F6" i="52"/>
  <c r="AA93" i="30"/>
  <c r="AA64" i="30"/>
  <c r="J11" i="52"/>
  <c r="AA37" i="30"/>
  <c r="H9" i="52"/>
  <c r="AB55" i="30"/>
  <c r="X18" i="30"/>
  <c r="AE10" i="48" l="1"/>
  <c r="AE9" i="48" s="1"/>
  <c r="AE11" i="30" s="1"/>
  <c r="AD9" i="48"/>
  <c r="AD11" i="30" s="1"/>
  <c r="AC20" i="43"/>
  <c r="AB19" i="43"/>
  <c r="AB19" i="30" s="1"/>
  <c r="AE36" i="43"/>
  <c r="AE32" i="43" s="1"/>
  <c r="AE29" i="30" s="1"/>
  <c r="AD32" i="43"/>
  <c r="AD29" i="30" s="1"/>
  <c r="AA9" i="44"/>
  <c r="AA13" i="30" s="1"/>
  <c r="AA9" i="30" s="1"/>
  <c r="AB10" i="44"/>
  <c r="AE157" i="43"/>
  <c r="AE155" i="43" s="1"/>
  <c r="AE158" i="30" s="1"/>
  <c r="AD155" i="43"/>
  <c r="AD158" i="30" s="1"/>
  <c r="AD10" i="46"/>
  <c r="AC9" i="46"/>
  <c r="AC15" i="30" s="1"/>
  <c r="AC18" i="46"/>
  <c r="AC24" i="30" s="1"/>
  <c r="AD19" i="46"/>
  <c r="AD9" i="45"/>
  <c r="AD14" i="30" s="1"/>
  <c r="AE10" i="45"/>
  <c r="AE9" i="45" s="1"/>
  <c r="AE14" i="30" s="1"/>
  <c r="AA20" i="47"/>
  <c r="Z19" i="47"/>
  <c r="Z21" i="30" s="1"/>
  <c r="D9" i="52"/>
  <c r="F33" i="52"/>
  <c r="I33" i="52" s="1" a="1"/>
  <c r="I33" i="52" s="1"/>
  <c r="E48" i="53" s="1"/>
  <c r="AA166" i="30"/>
  <c r="AA148" i="30"/>
  <c r="AA157" i="30"/>
  <c r="AB120" i="30"/>
  <c r="AB102" i="30"/>
  <c r="AA139" i="30"/>
  <c r="AA82" i="30"/>
  <c r="AB129" i="30"/>
  <c r="AB73" i="30"/>
  <c r="AA175" i="30"/>
  <c r="AB46" i="30"/>
  <c r="AB28" i="30"/>
  <c r="H11" i="52"/>
  <c r="AB93" i="30"/>
  <c r="AB64" i="30"/>
  <c r="AB37" i="30"/>
  <c r="H10" i="52"/>
  <c r="J8" i="52"/>
  <c r="AC55" i="30"/>
  <c r="G8" i="52"/>
  <c r="I8" i="52"/>
  <c r="G7" i="52"/>
  <c r="J7" i="52"/>
  <c r="Y18" i="30"/>
  <c r="AD20" i="43" l="1"/>
  <c r="AC19" i="43"/>
  <c r="AC19" i="30" s="1"/>
  <c r="AC10" i="44"/>
  <c r="AB9" i="44"/>
  <c r="AB13" i="30" s="1"/>
  <c r="AB9" i="30" s="1"/>
  <c r="AD9" i="46"/>
  <c r="AD15" i="30" s="1"/>
  <c r="AE10" i="46"/>
  <c r="AE9" i="46" s="1"/>
  <c r="AE15" i="30" s="1"/>
  <c r="AE19" i="46"/>
  <c r="AE18" i="46" s="1"/>
  <c r="AE24" i="30" s="1"/>
  <c r="AD18" i="46"/>
  <c r="AD24" i="30" s="1"/>
  <c r="AA19" i="47"/>
  <c r="AA21" i="30" s="1"/>
  <c r="AB20" i="47"/>
  <c r="W7" i="52"/>
  <c r="E7" i="52"/>
  <c r="W6" i="52"/>
  <c r="E6" i="52"/>
  <c r="AC120" i="30"/>
  <c r="AB148" i="30"/>
  <c r="AB157" i="30"/>
  <c r="AB166" i="30"/>
  <c r="N6" i="52"/>
  <c r="AC102" i="30"/>
  <c r="AB139" i="30"/>
  <c r="AC129" i="30"/>
  <c r="AB82" i="30"/>
  <c r="F7" i="52"/>
  <c r="L6" i="52"/>
  <c r="AC46" i="30"/>
  <c r="AC73" i="30"/>
  <c r="AC28" i="30"/>
  <c r="AB175" i="30"/>
  <c r="G11" i="52"/>
  <c r="AC64" i="30"/>
  <c r="AC93" i="30"/>
  <c r="AC37" i="30"/>
  <c r="G10" i="52"/>
  <c r="J9" i="52"/>
  <c r="G9" i="52"/>
  <c r="I9" i="52"/>
  <c r="F8" i="52"/>
  <c r="AD55" i="30"/>
  <c r="Z18" i="30"/>
  <c r="F18" i="52"/>
  <c r="I18" i="52" s="1" a="1"/>
  <c r="I18" i="52" s="1"/>
  <c r="E30" i="53" s="1"/>
  <c r="AE20" i="43" l="1"/>
  <c r="AE19" i="43" s="1"/>
  <c r="AE19" i="30" s="1"/>
  <c r="AD19" i="43"/>
  <c r="AD19" i="30" s="1"/>
  <c r="AC9" i="44"/>
  <c r="AC13" i="30" s="1"/>
  <c r="AC9" i="30" s="1"/>
  <c r="AD10" i="44"/>
  <c r="I10" i="52"/>
  <c r="AB19" i="47"/>
  <c r="AB21" i="30" s="1"/>
  <c r="AC20" i="47"/>
  <c r="W10" i="52"/>
  <c r="E10" i="52"/>
  <c r="C7" i="52"/>
  <c r="D16" i="52"/>
  <c r="C10" i="52"/>
  <c r="G16" i="52"/>
  <c r="E11" i="52"/>
  <c r="W11" i="52"/>
  <c r="AE55" i="30"/>
  <c r="H5" i="52" s="1"/>
  <c r="H8" i="52"/>
  <c r="E9" i="52"/>
  <c r="W9" i="52"/>
  <c r="W8" i="52"/>
  <c r="E8" i="52"/>
  <c r="AC166" i="30"/>
  <c r="AC148" i="30"/>
  <c r="AC157" i="30"/>
  <c r="AD120" i="30"/>
  <c r="AD102" i="30"/>
  <c r="AC139" i="30"/>
  <c r="AC82" i="30"/>
  <c r="AE73" i="30"/>
  <c r="J5" i="52" s="1"/>
  <c r="E60" i="53" s="1"/>
  <c r="AD129" i="30"/>
  <c r="AE28" i="30"/>
  <c r="I7" i="52"/>
  <c r="AD46" i="30"/>
  <c r="AD28" i="30"/>
  <c r="AD73" i="30"/>
  <c r="AE129" i="30"/>
  <c r="P5" i="52" s="1"/>
  <c r="E66" i="53" s="1"/>
  <c r="AC175" i="30"/>
  <c r="AD93" i="30"/>
  <c r="AE93" i="30"/>
  <c r="L5" i="52" s="1"/>
  <c r="E62" i="53" s="1"/>
  <c r="I11" i="52"/>
  <c r="AD64" i="30"/>
  <c r="AD37" i="30"/>
  <c r="AA18" i="30"/>
  <c r="AD9" i="44" l="1"/>
  <c r="AD13" i="30" s="1"/>
  <c r="AD9" i="30" s="1"/>
  <c r="AE10" i="44"/>
  <c r="AE9" i="44" s="1"/>
  <c r="AE13" i="30" s="1"/>
  <c r="AE9" i="30" s="1"/>
  <c r="AE64" i="30"/>
  <c r="AC19" i="47"/>
  <c r="AC21" i="30" s="1"/>
  <c r="AD20" i="47"/>
  <c r="E58" i="53"/>
  <c r="D11" i="52"/>
  <c r="H25" i="52"/>
  <c r="E5" i="52"/>
  <c r="E55" i="53" s="1"/>
  <c r="AE46" i="30"/>
  <c r="G5" i="52" s="1"/>
  <c r="G6" i="52"/>
  <c r="C11" i="52"/>
  <c r="H16" i="52"/>
  <c r="AE37" i="30"/>
  <c r="F5" i="52" s="1"/>
  <c r="E56" i="53" s="1"/>
  <c r="F10" i="52"/>
  <c r="AD166" i="30"/>
  <c r="AD148" i="30"/>
  <c r="AD157" i="30"/>
  <c r="AD139" i="30"/>
  <c r="I5" i="52"/>
  <c r="E59" i="53" s="1"/>
  <c r="AD82" i="30"/>
  <c r="AD175" i="30"/>
  <c r="AE175" i="30"/>
  <c r="U5" i="52" s="1"/>
  <c r="E71" i="53" s="1"/>
  <c r="AB18" i="30"/>
  <c r="AE20" i="47" l="1"/>
  <c r="AE19" i="47" s="1"/>
  <c r="AE21" i="30" s="1"/>
  <c r="AD19" i="47"/>
  <c r="AD21" i="30" s="1"/>
  <c r="E57" i="53"/>
  <c r="AE102" i="30"/>
  <c r="M5" i="52" s="1"/>
  <c r="M6" i="52"/>
  <c r="D6" i="52"/>
  <c r="C25" i="52"/>
  <c r="AE139" i="30"/>
  <c r="Q5" i="52" s="1"/>
  <c r="Q6" i="52"/>
  <c r="AE157" i="30"/>
  <c r="S5" i="52" s="1"/>
  <c r="S6" i="52"/>
  <c r="AE120" i="30"/>
  <c r="O5" i="52" s="1"/>
  <c r="O6" i="52"/>
  <c r="AE82" i="30"/>
  <c r="K5" i="52" s="1"/>
  <c r="K6" i="52"/>
  <c r="AE148" i="30"/>
  <c r="R5" i="52" s="1"/>
  <c r="R6" i="52"/>
  <c r="AC18" i="30"/>
  <c r="E68" i="53" l="1"/>
  <c r="E65" i="53"/>
  <c r="E67" i="53"/>
  <c r="E63" i="53"/>
  <c r="E61" i="53"/>
  <c r="E69" i="53"/>
  <c r="AE166" i="30"/>
  <c r="T5" i="52" s="1"/>
  <c r="T6" i="52"/>
  <c r="F16" i="52"/>
  <c r="I16" i="52" s="1" a="1"/>
  <c r="I16" i="52" s="1"/>
  <c r="E28" i="53" s="1"/>
  <c r="AD18" i="30"/>
  <c r="E70" i="53" l="1"/>
  <c r="C5" i="52"/>
  <c r="C9" i="52"/>
  <c r="E25" i="52"/>
  <c r="I25" i="52" s="1" a="1"/>
  <c r="I25" i="52" s="1"/>
  <c r="E40" i="53" s="1"/>
  <c r="K101" i="30"/>
  <c r="X101" i="30"/>
  <c r="U101" i="30"/>
  <c r="I101" i="30"/>
  <c r="R101" i="30"/>
  <c r="AD101" i="30"/>
  <c r="N101" i="30"/>
  <c r="AA101" i="30"/>
  <c r="Z101" i="30"/>
  <c r="L101" i="30"/>
  <c r="Y101" i="30"/>
  <c r="W101" i="30"/>
  <c r="V101" i="30"/>
  <c r="O101" i="30"/>
  <c r="M101" i="30"/>
  <c r="J101" i="30"/>
  <c r="AB101" i="30"/>
  <c r="S101" i="30"/>
  <c r="Q101" i="30"/>
  <c r="H101" i="30"/>
  <c r="AE101" i="30"/>
  <c r="T101" i="30"/>
  <c r="AC101" i="30"/>
  <c r="V165" i="30"/>
  <c r="H165" i="30"/>
  <c r="W165" i="30"/>
  <c r="L165" i="30"/>
  <c r="M165" i="30"/>
  <c r="P165" i="30"/>
  <c r="Q165" i="30"/>
  <c r="U165" i="30"/>
  <c r="J165" i="30"/>
  <c r="R165" i="30"/>
  <c r="O165" i="30"/>
  <c r="N165" i="30"/>
  <c r="K165" i="30"/>
  <c r="I165" i="30"/>
  <c r="T165" i="30"/>
  <c r="I174" i="30"/>
  <c r="R174" i="30"/>
  <c r="K174" i="30"/>
  <c r="U174" i="30"/>
  <c r="N174" i="30"/>
  <c r="Q174" i="30"/>
  <c r="J174" i="30"/>
  <c r="AA174" i="30"/>
  <c r="O174" i="30"/>
  <c r="H174" i="30"/>
  <c r="AB174" i="30"/>
  <c r="L174" i="30"/>
  <c r="S174" i="30"/>
  <c r="AC174" i="30"/>
  <c r="AE174" i="30"/>
  <c r="M174" i="30"/>
  <c r="X174" i="30"/>
  <c r="AD174" i="30"/>
  <c r="W174" i="30"/>
  <c r="V174" i="30"/>
  <c r="Y174" i="30"/>
  <c r="Z174" i="30"/>
  <c r="P174" i="30"/>
  <c r="Z156" i="30"/>
  <c r="N156" i="30"/>
  <c r="M156" i="30"/>
  <c r="U156" i="30"/>
  <c r="Y156" i="30"/>
  <c r="O156" i="30"/>
  <c r="AE156" i="30"/>
  <c r="L156" i="30"/>
  <c r="W156" i="30"/>
  <c r="AA156" i="30"/>
  <c r="V156" i="30"/>
  <c r="Q156" i="30"/>
  <c r="K156" i="30"/>
  <c r="AB156" i="30"/>
  <c r="H156" i="30"/>
  <c r="X156" i="30"/>
  <c r="J156" i="30"/>
  <c r="AC156" i="30"/>
  <c r="R156" i="30"/>
  <c r="AD156" i="30"/>
  <c r="T156" i="30"/>
  <c r="P156" i="30"/>
  <c r="I156" i="30"/>
  <c r="P138" i="30"/>
  <c r="S138" i="30"/>
  <c r="K138" i="30"/>
  <c r="J138" i="30"/>
  <c r="L138" i="30"/>
  <c r="Y138" i="30"/>
  <c r="O138" i="30"/>
  <c r="W138" i="30"/>
  <c r="N138" i="30"/>
  <c r="H138" i="30"/>
  <c r="AB138" i="30"/>
  <c r="I138" i="30"/>
  <c r="X138" i="30"/>
  <c r="AC138" i="30"/>
  <c r="AD138" i="30"/>
  <c r="M138" i="30"/>
  <c r="Q138" i="30"/>
  <c r="Z138" i="30"/>
  <c r="U138" i="30"/>
  <c r="V138" i="30"/>
  <c r="AE138" i="30"/>
  <c r="AA138" i="30"/>
  <c r="T138" i="30"/>
  <c r="Z147" i="30"/>
  <c r="O147" i="30"/>
  <c r="AE147" i="30"/>
  <c r="Y147" i="30"/>
  <c r="X147" i="30"/>
  <c r="J147" i="30"/>
  <c r="W147" i="30"/>
  <c r="K147" i="30"/>
  <c r="L147" i="30"/>
  <c r="AC147" i="30"/>
  <c r="AA147" i="30"/>
  <c r="AD147" i="30"/>
  <c r="M147" i="30"/>
  <c r="R147" i="30"/>
  <c r="P147" i="30"/>
  <c r="I147" i="30"/>
  <c r="H147" i="30"/>
  <c r="U147" i="30"/>
  <c r="T147" i="30"/>
  <c r="Q147" i="30"/>
  <c r="AB147" i="30"/>
  <c r="V147" i="30"/>
  <c r="N147" i="30"/>
  <c r="T119" i="30"/>
  <c r="AE119" i="30"/>
  <c r="Y119" i="30"/>
  <c r="Z119" i="30"/>
  <c r="Q119" i="30"/>
  <c r="K119" i="30"/>
  <c r="U119" i="30"/>
  <c r="M119" i="30"/>
  <c r="N119" i="30"/>
  <c r="L119" i="30"/>
  <c r="H119" i="30"/>
  <c r="AA119" i="30"/>
  <c r="R119" i="30"/>
  <c r="I119" i="30"/>
  <c r="S119" i="30"/>
  <c r="J119" i="30"/>
  <c r="P119" i="30"/>
  <c r="W119" i="30"/>
  <c r="O119" i="30"/>
  <c r="AC119" i="30"/>
  <c r="AD119" i="30"/>
  <c r="AB119" i="30"/>
  <c r="X119" i="30"/>
  <c r="I128" i="30"/>
  <c r="M128" i="30"/>
  <c r="J128" i="30"/>
  <c r="T128" i="30"/>
  <c r="R128" i="30"/>
  <c r="K128" i="30"/>
  <c r="AB128" i="30"/>
  <c r="L128" i="30"/>
  <c r="X128" i="30"/>
  <c r="AC128" i="30"/>
  <c r="AD128" i="30"/>
  <c r="V128" i="30"/>
  <c r="S128" i="30"/>
  <c r="U128" i="30"/>
  <c r="O128" i="30"/>
  <c r="Z128" i="30"/>
  <c r="AE128" i="30"/>
  <c r="P128" i="30"/>
  <c r="AA128" i="30"/>
  <c r="W128" i="30"/>
  <c r="N128" i="30"/>
  <c r="Q128" i="30"/>
  <c r="H128" i="30"/>
  <c r="AB110" i="30"/>
  <c r="R110" i="30"/>
  <c r="K110" i="30"/>
  <c r="I110" i="30"/>
  <c r="Z110" i="30"/>
  <c r="W110" i="30"/>
  <c r="J110" i="30"/>
  <c r="AE110" i="30"/>
  <c r="Q110" i="30"/>
  <c r="AA110" i="30"/>
  <c r="V110" i="30"/>
  <c r="L110" i="30"/>
  <c r="Y110" i="30"/>
  <c r="T110" i="30"/>
  <c r="U110" i="30"/>
  <c r="O110" i="30"/>
  <c r="AD110" i="30"/>
  <c r="AC110" i="30"/>
  <c r="X110" i="30"/>
  <c r="M110" i="30"/>
  <c r="H110" i="30"/>
  <c r="P110" i="30"/>
  <c r="N110" i="30"/>
  <c r="AE18" i="30" l="1"/>
  <c r="D5" i="52" s="1"/>
  <c r="D8" i="52"/>
  <c r="G111" i="30"/>
  <c r="AE111" i="30"/>
  <c r="M111" i="30"/>
  <c r="Q111" i="30"/>
  <c r="Z111" i="30"/>
  <c r="AC111" i="30"/>
  <c r="N7" i="52"/>
  <c r="L111" i="30"/>
  <c r="X111" i="30"/>
  <c r="H111" i="30"/>
  <c r="V111" i="30"/>
  <c r="AD111" i="30"/>
  <c r="I111" i="30"/>
  <c r="W5" i="52" s="1"/>
  <c r="U111" i="30"/>
  <c r="K111" i="30"/>
  <c r="W111" i="30"/>
  <c r="P111" i="30"/>
  <c r="J111" i="30"/>
  <c r="AA111" i="30"/>
  <c r="R111" i="30"/>
  <c r="Y111" i="30"/>
  <c r="AB111" i="30"/>
  <c r="N111" i="30"/>
  <c r="T111" i="30"/>
  <c r="O111" i="30"/>
  <c r="S111" i="30"/>
  <c r="N5" i="52" l="1"/>
  <c r="E64" i="53" s="1"/>
</calcChain>
</file>

<file path=xl/sharedStrings.xml><?xml version="1.0" encoding="utf-8"?>
<sst xmlns="http://schemas.openxmlformats.org/spreadsheetml/2006/main" count="3451" uniqueCount="906">
  <si>
    <t xml:space="preserve">Start </t>
  </si>
  <si>
    <t>Owner</t>
  </si>
  <si>
    <t>Q1 April 2015</t>
  </si>
  <si>
    <t>Q2 Jul 2015</t>
  </si>
  <si>
    <t>Q3 Oct 2015</t>
  </si>
  <si>
    <t>Q4 Jan 2016</t>
  </si>
  <si>
    <t>Q1 April 2016</t>
  </si>
  <si>
    <t>Q2 Jul 2016</t>
  </si>
  <si>
    <t>Q3 Oct 2016</t>
  </si>
  <si>
    <t>Q4 Jan 2017</t>
  </si>
  <si>
    <t>Q1 April 2017</t>
  </si>
  <si>
    <t>Q2 Jul 2017</t>
  </si>
  <si>
    <t>Q3 Oct 2017</t>
  </si>
  <si>
    <t>Q4 Jan 2018</t>
  </si>
  <si>
    <t>Q1 April 2018</t>
  </si>
  <si>
    <t>Q2 Jul 2018</t>
  </si>
  <si>
    <t>Q3 Oct 2018</t>
  </si>
  <si>
    <t>Q4 Jan 2019</t>
  </si>
  <si>
    <t>Q1 April 2019</t>
  </si>
  <si>
    <t>Q2 Jul 2019</t>
  </si>
  <si>
    <t>Q3 Oct 2019</t>
  </si>
  <si>
    <t>Q4 Jan 2020</t>
  </si>
  <si>
    <t>Q1 April 2020</t>
  </si>
  <si>
    <t>Q2 Jul 2020</t>
  </si>
  <si>
    <t>Q3 Oct 2020</t>
  </si>
  <si>
    <t>Q4 Jan 2021</t>
  </si>
  <si>
    <t>Spec</t>
  </si>
  <si>
    <t>A1</t>
  </si>
  <si>
    <t>A2</t>
  </si>
  <si>
    <t>Patient Choice</t>
  </si>
  <si>
    <t>Contacting the practice</t>
  </si>
  <si>
    <t>Continuity of Care</t>
  </si>
  <si>
    <t>A3</t>
  </si>
  <si>
    <t>A4</t>
  </si>
  <si>
    <t>Routine opening hours</t>
  </si>
  <si>
    <t>A5</t>
  </si>
  <si>
    <t>Same day access</t>
  </si>
  <si>
    <t>Urgent and Emergency Care</t>
  </si>
  <si>
    <t>A6</t>
  </si>
  <si>
    <t>Extended opening hours</t>
  </si>
  <si>
    <t>A7</t>
  </si>
  <si>
    <t>C1</t>
  </si>
  <si>
    <t>P1</t>
  </si>
  <si>
    <t>Co-Design</t>
  </si>
  <si>
    <t>P2</t>
  </si>
  <si>
    <t>P3</t>
  </si>
  <si>
    <t>P4</t>
  </si>
  <si>
    <t>Personal conversations focussed on an individual's health goals</t>
  </si>
  <si>
    <t>P5</t>
  </si>
  <si>
    <t>Patients not currently accessing primary care services</t>
  </si>
  <si>
    <t>Case finding and review</t>
  </si>
  <si>
    <t>C2</t>
  </si>
  <si>
    <t>Named professional</t>
  </si>
  <si>
    <t>C3</t>
  </si>
  <si>
    <t>Care Planning</t>
  </si>
  <si>
    <t>C4</t>
  </si>
  <si>
    <t>Patients supported to manage their health and wellbeing</t>
  </si>
  <si>
    <t>C5</t>
  </si>
  <si>
    <t>Multi-disciplinary working</t>
  </si>
  <si>
    <t>Delivery of specifications</t>
  </si>
  <si>
    <t>Developing assets and resources for improving health and wellbeing</t>
  </si>
  <si>
    <t>Year 1</t>
  </si>
  <si>
    <t>Year 2</t>
  </si>
  <si>
    <t>Year 3</t>
  </si>
  <si>
    <t>Year 4</t>
  </si>
  <si>
    <t>Year 5</t>
  </si>
  <si>
    <t>Accessible Care</t>
  </si>
  <si>
    <t>Spec Name</t>
  </si>
  <si>
    <t>Detail</t>
  </si>
  <si>
    <t>Elements</t>
  </si>
  <si>
    <t>Spec Number</t>
  </si>
  <si>
    <t>Patients will be given a choice of access options and should be able to decide on the consultation most appropriate for their needs</t>
  </si>
  <si>
    <t>What will patients notice?</t>
  </si>
  <si>
    <t>Continuity over rapid access</t>
  </si>
  <si>
    <t>Seeing a particular clinician</t>
  </si>
  <si>
    <t>Convenient appointment time</t>
  </si>
  <si>
    <t>Booking more than 4 weeks in advance</t>
  </si>
  <si>
    <t>Support for non english speaker</t>
  </si>
  <si>
    <t>Adhere to equality requirements such as hearing loops</t>
  </si>
  <si>
    <t>Patients will be required to only make one call, click or contact in order to make an appointment. Primary care teams will maximise the use of technology and actively promote online services to patients including appointment booking, online prescriptions, viewing medical records and email consultations</t>
  </si>
  <si>
    <t>Telephone booking system available (individual practice)</t>
  </si>
  <si>
    <t>Callback/ triage system</t>
  </si>
  <si>
    <t>Online booking system available enabled (individual practice)</t>
  </si>
  <si>
    <t xml:space="preserve">Online booking system advertised </t>
  </si>
  <si>
    <t>Online prescription system available</t>
  </si>
  <si>
    <t>Medical records available (individual practice)</t>
  </si>
  <si>
    <t xml:space="preserve">Email consultations </t>
  </si>
  <si>
    <t>Online systems advertised</t>
  </si>
  <si>
    <t>Medical records shared between federated practices?</t>
  </si>
  <si>
    <t>Patients will be able to access pre-bookable appointments at all practices 8am - 6.30pm Monday to Friday and 8am - 12pm Saturday</t>
  </si>
  <si>
    <t>IT</t>
  </si>
  <si>
    <t>Estates</t>
  </si>
  <si>
    <t>All practices are open at these times</t>
  </si>
  <si>
    <t>Contracts</t>
  </si>
  <si>
    <t>All practices offer appointments at these times</t>
  </si>
  <si>
    <t>Sufficient workforce to be able to see patients at these times</t>
  </si>
  <si>
    <t>Workforce</t>
  </si>
  <si>
    <t xml:space="preserve">Patients will be able to access a GP or other Primary Care Professionals 7 days a week, 12 hrs per day (8am - 8pm) for pre-bookable and unscheduled appointments </t>
  </si>
  <si>
    <t>Federations in place</t>
  </si>
  <si>
    <t>Able to contract with federations</t>
  </si>
  <si>
    <t>Federations sharing medical records</t>
  </si>
  <si>
    <t>Extended opening hours contracts in place</t>
  </si>
  <si>
    <t>Federations</t>
  </si>
  <si>
    <t>Patients who want to be seen the same day will be able to have a consultation with a GP or appropriately skilled nurse on the same day within routine surgery hours</t>
  </si>
  <si>
    <t>Triage available (may be the over the phone or face to face)</t>
  </si>
  <si>
    <t>Likely IT/ Provider development</t>
  </si>
  <si>
    <t>Patients with urgent or emergency needs will be clinically assessed rapidly. Practices should have systems in place and skilled staff to ensure these patients are effectively identified and responded to appropriately.</t>
  </si>
  <si>
    <t>All practice personnel trained to identify emergencies</t>
  </si>
  <si>
    <t>Procedures in place to follow if required</t>
  </si>
  <si>
    <t>Provider development</t>
  </si>
  <si>
    <t>All patients will be registered with a named GP who is responsible for providing an ongoing relationship for care coordination and care continuity. Practices will provide flexible lengths as appropriate</t>
  </si>
  <si>
    <t>All patients given a named GP</t>
  </si>
  <si>
    <t>Workforce sufficient to provide further coordination of care</t>
  </si>
  <si>
    <t>Practice able to give multiple length appointments</t>
  </si>
  <si>
    <t>Dependant on triage systems</t>
  </si>
  <si>
    <t>Workforce new roles &amp; re-tooling supports GPs with further workforce coordination</t>
  </si>
  <si>
    <t>Dependant on GPs being able to be assignbed</t>
  </si>
  <si>
    <t>Dependant on routine/ extended opening hours</t>
  </si>
  <si>
    <t>Proactive Care</t>
  </si>
  <si>
    <t>Coordinated Care</t>
  </si>
  <si>
    <t>Health and wellbeing liaison and information</t>
  </si>
  <si>
    <t>Examples of supporting activity</t>
  </si>
  <si>
    <t>SEL</t>
  </si>
  <si>
    <t>Bexley</t>
  </si>
  <si>
    <t>Bromley</t>
  </si>
  <si>
    <t>Greenwich</t>
  </si>
  <si>
    <t>Lambeth</t>
  </si>
  <si>
    <t>Lewisham</t>
  </si>
  <si>
    <t>Federations/Alliances</t>
  </si>
  <si>
    <t>Southwark</t>
  </si>
  <si>
    <t>Pre-2015</t>
  </si>
  <si>
    <t>Integrated single system leadership and management</t>
  </si>
  <si>
    <t>Access to Expertise (governance, structure development, legal support, business dev. &amp; new models of care)</t>
  </si>
  <si>
    <t>Direct Management Support (coaching/mentoring, management/admin staff)</t>
  </si>
  <si>
    <t>Time &amp; Headroom (facilitated events and engagement across the network)</t>
  </si>
  <si>
    <t>Leadership &amp; Common Voice (formal/informal leadership development programmes, local learning sets)</t>
  </si>
  <si>
    <t>Peer Working &amp; Support (enabling strategies, e.g. workforce, IM&amp;T, Estates and across networks)</t>
  </si>
  <si>
    <t>LCN leadership team &amp; management structure in place with the 'core' represented/engaged and with clear governance and decision-making arrangements</t>
  </si>
  <si>
    <t>Local Care Networks defined</t>
  </si>
  <si>
    <t xml:space="preserve">SE London supporting activities </t>
  </si>
  <si>
    <t>Delivery Group</t>
  </si>
  <si>
    <t>Delivery Dashboard</t>
  </si>
  <si>
    <t>IM&amp;T</t>
  </si>
  <si>
    <t>CBC Programme</t>
  </si>
  <si>
    <t>Other CLGs Programmes</t>
  </si>
  <si>
    <t>Alignment of interventions</t>
  </si>
  <si>
    <t>Local delivery plan development</t>
  </si>
  <si>
    <t>3 to 5 year business plan developed</t>
  </si>
  <si>
    <t>Notes: 86% of population covered by Bromley GP Alliance Ltd. Alliance has assumed responsibility for CEPN. Specifications/proposals for enhanced primary care covering dementia, extended hours for under 18s and shared care prescribing being developed as is a business plan</t>
  </si>
  <si>
    <t>Notes: LCNs have been geographically defined but still evolving</t>
  </si>
  <si>
    <t>Notes: degree to which LCNs may become organisations in their own right will become clearer over time</t>
  </si>
  <si>
    <t>Progress Weighting</t>
  </si>
  <si>
    <t>CCG</t>
  </si>
  <si>
    <t>2014/15 GP registered population</t>
  </si>
  <si>
    <t>Time</t>
  </si>
  <si>
    <t>Lookup value</t>
  </si>
  <si>
    <t>All local GP practices have agreed to an Alliance</t>
  </si>
  <si>
    <t>The practices are geographically aligned</t>
  </si>
  <si>
    <t>The Alliance has a recognised legal identity</t>
  </si>
  <si>
    <t>The Alliance is registered with the CQC</t>
  </si>
  <si>
    <t>Specification for an enhanced primary care service created and agreed</t>
  </si>
  <si>
    <t>Commissioner offer made to Alliance and contract in place following due diligence</t>
  </si>
  <si>
    <t>Alliance leadership, governance &amp; decision-making arrangements in place</t>
  </si>
  <si>
    <t>Alliance management structure in place</t>
  </si>
  <si>
    <t>Select Date</t>
  </si>
  <si>
    <t>LCNs defined</t>
  </si>
  <si>
    <t>Leadership and common voice</t>
  </si>
  <si>
    <t>Access to expertise</t>
  </si>
  <si>
    <t>Direct management support</t>
  </si>
  <si>
    <t>Time and headroom</t>
  </si>
  <si>
    <t>Peer working and support</t>
  </si>
  <si>
    <t>LCN leadership team</t>
  </si>
  <si>
    <t>All GP practices agreed to alliance</t>
  </si>
  <si>
    <t>Geographical alignment</t>
  </si>
  <si>
    <t>Legal identity</t>
  </si>
  <si>
    <t>CQC registered</t>
  </si>
  <si>
    <t>Specification for enhanced primary care</t>
  </si>
  <si>
    <t>Commissioner offer made and contract in place</t>
  </si>
  <si>
    <t>Leadership, governance &amp; decision-making arrangements in place</t>
  </si>
  <si>
    <t>Management structure in place</t>
  </si>
  <si>
    <t>each step has here been assigned an equal weighting</t>
  </si>
  <si>
    <t>Patient able to see particular clinician</t>
  </si>
  <si>
    <t>Patients able to book up to 4 weeks in advance</t>
  </si>
  <si>
    <t>Support available for non English speakers</t>
  </si>
  <si>
    <t>Infrastructure available for accessibility (hearing loops etc.)</t>
  </si>
  <si>
    <t>Patients able to book at times convenient to them</t>
  </si>
  <si>
    <t>Improved access to general practice - big hitter scheme</t>
  </si>
  <si>
    <t>Local Urgent Care Centres/Walk-in centres offering alternatives to GP practice</t>
  </si>
  <si>
    <t>Individual practice level</t>
  </si>
  <si>
    <t>Online booking system available</t>
  </si>
  <si>
    <t>Online prescription service available</t>
  </si>
  <si>
    <t>Medical records available online (functionality available)</t>
  </si>
  <si>
    <t>Process/ IT in place to support email consultations</t>
  </si>
  <si>
    <t>Access routes (in particular online) advertised to patients</t>
  </si>
  <si>
    <t>Federation level</t>
  </si>
  <si>
    <t>Able to share medical records</t>
  </si>
  <si>
    <t>Single telephone booking and triage system</t>
  </si>
  <si>
    <t>Online booking system</t>
  </si>
  <si>
    <t>Enhanced access options through working as a federation</t>
  </si>
  <si>
    <t>Local Urgent Care Centres/Walk-in centres offering extended hours</t>
  </si>
  <si>
    <t>8 to 8 7/7</t>
  </si>
  <si>
    <t>Specifications</t>
  </si>
  <si>
    <t>Specification</t>
  </si>
  <si>
    <t>SEL Progress Dashboard</t>
  </si>
  <si>
    <t>Select Specification (for right graph)</t>
  </si>
  <si>
    <t xml:space="preserve">Notes: </t>
  </si>
  <si>
    <t>GP Alliances/Federations</t>
  </si>
  <si>
    <t>Step in progress</t>
  </si>
  <si>
    <t>Step complete</t>
  </si>
  <si>
    <t>Key:</t>
  </si>
  <si>
    <t>Predicted pan London delivery date</t>
  </si>
  <si>
    <t>Reablement big hitter encompassing rapid response and supported discharge</t>
  </si>
  <si>
    <t>Telephone triage - practice</t>
  </si>
  <si>
    <t>Telephone triage - Federation/Alliance</t>
  </si>
  <si>
    <t>Access to specialist advice and specialist response clinic (U&amp;EC intervention)</t>
  </si>
  <si>
    <t>Same day diagnostics (planned Care intervention)</t>
  </si>
  <si>
    <t>As A4 above, and:</t>
  </si>
  <si>
    <t>Processes in place to ensure emergencies are appropriately dealt with</t>
  </si>
  <si>
    <t>Notes: local CEPNs to ensure that staff are trained and processes in place</t>
  </si>
  <si>
    <t xml:space="preserve">Also see reablement above encompassing rapid response </t>
  </si>
  <si>
    <t>Also see access to specialist advice and specialist response clinic (U&amp;EC intervention)</t>
  </si>
  <si>
    <t>All patients given a named GP as main contact (over 75s and risk stratified patients currently asper the DES from 2015/16)</t>
  </si>
  <si>
    <t>Practice able to give flexible appointment lengths - links to offer/contract with Alliances/Federations</t>
  </si>
  <si>
    <t>Assigned life clinician/nurse in final year of life</t>
  </si>
  <si>
    <t>See reablement above</t>
  </si>
  <si>
    <t xml:space="preserve">Multi-disciplinary Teams </t>
  </si>
  <si>
    <t>Local strategy and annual plan for user and stakeholder engagement activities including hard to reach groups and communities</t>
  </si>
  <si>
    <t>Borough-wide representative PPV group established and recorded engagement activities taking place</t>
  </si>
  <si>
    <t>Active Patient Participation at individual practices/LCNs</t>
  </si>
  <si>
    <t>Individual practices inviting and recording comments about services and actively responding</t>
  </si>
  <si>
    <t>Local communities and stakeholders actively and routinely involved in priority setting and service redesign and their contributions recorded</t>
  </si>
  <si>
    <t>Variety of channels for communicating with and receiving/recording feedback from service users established</t>
  </si>
  <si>
    <t xml:space="preserve">Local asset map developed with key partners and stakeholders and in place </t>
  </si>
  <si>
    <t>Social Prescribing scheme in place</t>
  </si>
  <si>
    <t>Developing role of wider primary care team and using more effectively e.g. community pharmacy</t>
  </si>
  <si>
    <t>Local community health and wellbeing champions identified and developed</t>
  </si>
  <si>
    <t>Care coordinators/patient liaison established across LCNs</t>
  </si>
  <si>
    <t>Primary prevention and public health programmes (obesity, alcohol and smoking)</t>
  </si>
  <si>
    <t>Federation to define the services to be offered and to build on existing provision - links to offer/contract with Alliances/Federations</t>
  </si>
  <si>
    <t>Risk stratification tool in place and DES to have goal setting conversations with 2% of population</t>
  </si>
  <si>
    <t>Training for GP practice staff in motivational skills and health coaching</t>
  </si>
  <si>
    <t>Training for others within the LCN (including vol sector and health champions)  in motivational skills and health coaching</t>
  </si>
  <si>
    <t>Asset mapping advertised and accessible (hard copy and on-line)</t>
  </si>
  <si>
    <t>Active programmes in the community (i.e. schools, workplaces and other community settings)</t>
  </si>
  <si>
    <t>Care coordinators/navigators/liaison trained in how to access resource</t>
  </si>
  <si>
    <t>Health champions, carers and service users able to use resources</t>
  </si>
  <si>
    <t>Notes: new risk tool developed and implemented with training in 14/15. Regular motivational skills training provided to GP practice staff. Self-management programme for LTC patients encompasses personal goal setting. Obesity project includes goal setting for at risk patients identified.</t>
  </si>
  <si>
    <t>Notes: Patient education commissioned via CEPN</t>
  </si>
  <si>
    <t>Enhanced Call &amp; recall for screening and vaccinations programme targeting hard to reach groups - consider link to Alliance/Federation offer/contract</t>
  </si>
  <si>
    <t>Support to vulnerable people in the community (care homes, extra care housing and domiciliary care)</t>
  </si>
  <si>
    <t>Working with local third sector, local authority and community groups to identify people not accessing services and co-design and implement ways of reaching such people</t>
  </si>
  <si>
    <t>Training for carers and others to recognise symptoms and engage with primary care services</t>
  </si>
  <si>
    <t>Risk Stratification tool in place, evaluated and further developed</t>
  </si>
  <si>
    <t>Active care registers in place</t>
  </si>
  <si>
    <t>Extending care registers beyond 2% of the adult population - consider as part of offer/contract with Federation/Alliance</t>
  </si>
  <si>
    <t>Working with local third sector, local authority and community groups to identify people at risk</t>
  </si>
  <si>
    <t>Identify people at risk of developing LTCs  (see P5)</t>
  </si>
  <si>
    <t>Hospital in-reach linked to reablement and end of life services</t>
  </si>
  <si>
    <t>Named professional assigned to individuals on care register</t>
  </si>
  <si>
    <t>Care coordinators/patient liaison established across  (see P2)</t>
  </si>
  <si>
    <t>Named professional assigned to others at risk (see C1)</t>
  </si>
  <si>
    <t>Training for GP practice staff in motivational skills and health coaching (see P3)</t>
  </si>
  <si>
    <t>Training for others within the LCN (including vol sector and health champions)  in motivational skills and health coaching (see  P3)</t>
  </si>
  <si>
    <t>Asset Mapping (see P2)</t>
  </si>
  <si>
    <t>Social Prescribing (see P2)</t>
  </si>
  <si>
    <t>H&amp;WB champions (see P2)</t>
  </si>
  <si>
    <t>Care coordinators (see P2)</t>
  </si>
  <si>
    <t>Health Coaching (see P3)</t>
  </si>
  <si>
    <t>Active Programmes in the community (see P4)</t>
  </si>
  <si>
    <t>Patient/carer education programmes</t>
  </si>
  <si>
    <t>CBC Big Hitter</t>
  </si>
  <si>
    <t>Notes: to clarify training</t>
  </si>
  <si>
    <t>See C1 above</t>
  </si>
  <si>
    <t>See C2 above</t>
  </si>
  <si>
    <t>Telephone booking and triage system available</t>
  </si>
  <si>
    <t>Notes: Older people service in place, under review with the intention of expanding</t>
  </si>
  <si>
    <t>Asset mapping advertised and accessible (hard copy and on-line). See P2 above</t>
  </si>
  <si>
    <t>Care coordinators/navigators/liaison trained in how to access resource. See P2 above</t>
  </si>
  <si>
    <t xml:space="preserve">All practices open in routine opening times </t>
  </si>
  <si>
    <t>Contracts updated to specify appointments to be offered at these times</t>
  </si>
  <si>
    <t>Workforce requirements met to offer appointments during these times</t>
  </si>
  <si>
    <t>Appointments available at all routine times</t>
  </si>
  <si>
    <t>Assigned clinician/nurse in final year of life</t>
  </si>
  <si>
    <t>Activity begins to be met for some patients</t>
  </si>
  <si>
    <t>SPG specification delivery date</t>
  </si>
  <si>
    <t>Select Area</t>
  </si>
  <si>
    <t>Notes: partial achievement but anticipated long lead-in to achieve full coverage</t>
  </si>
  <si>
    <t>Notes: Functionality in place with utilisation the greater challenge. Five practice pilots, "connect", developing shared records across primary, community and hospital, with plans to include social care and roll-out</t>
  </si>
  <si>
    <t>Notes: 8 - 6 Mon-Fri, 8-12 Sat as part of commissioned neighbourhood primary care service and walk-in centre</t>
  </si>
  <si>
    <t>Notes: telephone triage in place in some practices, to be included in PMS Review. Acute medical and surgical assessment units commissioned</t>
  </si>
  <si>
    <t>Notes: local CEPN newly established will be responsible for ensuring that staff are trained and processes in place</t>
  </si>
  <si>
    <t>Notes: technology to share records in place with one more practice to move to new system. Connect for Care to also connect social care records. Neighbourhood Care Teams part of PC inventive scheme</t>
  </si>
  <si>
    <t xml:space="preserve">Notes: Joint commissioning intentions agreed with LA. Neighbourhood Care Team coordinators Diabetes community champions with more being recruited.  SPA to advice and information. LIMOS enhanced pharmacy service. Prevention - BCF workstream 15/16 </t>
  </si>
  <si>
    <t>Notes: risk strat PC incentive scheme to achieve 10% over 65s with care plans. Year of Care training model training scheme (locally delivered) 80 of 300 clinicians trained</t>
  </si>
  <si>
    <t>Notes: Community Programmes, links to BCF scheme and joint commissioning intentions with LA</t>
  </si>
  <si>
    <t>Notes: supported discharge and admissions avoidance team. PC incentive scheme 15/16 to have 10% of over 65s on care registers</t>
  </si>
  <si>
    <t>Notes: Neighbourhood Care Teams co-commissioned with LA</t>
  </si>
  <si>
    <t>Notes: 8 to 8 (3 locations) and walk-in pan Greenwich from Sept 2015</t>
  </si>
  <si>
    <t>Extended opening hours contract</t>
  </si>
  <si>
    <t xml:space="preserve">Note: All practices signed up to extended hours </t>
  </si>
  <si>
    <t>Notes: PMCF access hubs</t>
  </si>
  <si>
    <t>Assigned end life clinician/nurse in final year of life</t>
  </si>
  <si>
    <t xml:space="preserve">Notes: Patient education commissioned via CEPN. Primary Care navigators health coaching operating out of 12 practices with intention to roll-out subject to evaluation </t>
  </si>
  <si>
    <t>Notes:  health living champions. Lambeth early action partnership - CCG, LA, schools. CYP health partnership (asthma and epilepsy). Service users and carers factored into PC Ed strategy</t>
  </si>
  <si>
    <t>Notes: SLIC packages of care and community MDT teams. Holistic health assessments, integrated care managements, CMDT and locality geriatrician</t>
  </si>
  <si>
    <t>Notes: Three federations (LLPs) Primary Care Programme Board, strategy and associated workplan. GP Delivery Framework for enhanced primary care in 15/16. Developing contract for 16/17. PM challenge fund supporting enhanced access and services. Re commissioning offer - further discussion through CBC delivery, pursuant to co-commissioning</t>
  </si>
  <si>
    <t>Notes: PMCF enhanced access hubs initiative the Lambeth 'big hitter' scheme</t>
  </si>
  <si>
    <t>Notes: Individual practice positions - contractual compliance . All practices have EMIS web and shared record via hubs from July.  Federation delivery links to PMCF.</t>
  </si>
  <si>
    <t>Notes: PMCF creating core capacity in GP practices. Review of direct access diagnostics underway, linked to planned care and PMCF. 'Same day Hot' clinics and geriatrician of the day commissioned</t>
  </si>
  <si>
    <t>Notes: CQC inspections should confirm compliance</t>
  </si>
  <si>
    <t>Notes:  through PMCF commissioning appts lengths appropriate to patient need. MDTs per locality established.</t>
  </si>
  <si>
    <t>Notes: going forward, developing community hub to be patient voice through co-production</t>
  </si>
  <si>
    <t>Joint Market Position statement/commissioning intentions developed (LA/CCG - with key voluntary sector partners)</t>
  </si>
  <si>
    <t>Notes: Joint integrated commissioning intentions. Developing navigator role. Safe and Independent Living via Age UK. Asset Mapping in one LCN commenced. Health Living Pharmacy initiative focused on smoking, alcohol and obesity and health checks. Champions in place through CCG - 94 trained and working within pharmacies. Phase 3 of GP delivery framework re federations providing primary prevention</t>
  </si>
  <si>
    <t>Notes: Audit confirmed 100% cover, now examining quality of registers (vol sector supported)  SLIC packages of care and community MDTs. Reablement established.</t>
  </si>
  <si>
    <t xml:space="preserve">Notes:  </t>
  </si>
  <si>
    <t>Notes: Four LLPs established covering all practices. LTC management contract in place. CQC additional registration not required for LTC contract as commissioned as a GP incentive scheme</t>
  </si>
  <si>
    <t>Notes: CQC inspections to confirm</t>
  </si>
  <si>
    <t>Notes: JET under review with a view to moving to 7 day and 8 to 8.  Geriatrician of the Day,  Paediatrician of the Day, Cardiologist of the Week. Some day diagnostics access.</t>
  </si>
  <si>
    <t>Notes: EOL service procurement underway. MDT eol and complex/vulnerable adults</t>
  </si>
  <si>
    <t>Notes: Established joint commissioning executive with LA.  Coordinator test and learn pilot underway. Obesity services; staying healthy programme; effective smoking cessation service</t>
  </si>
  <si>
    <t>Notes: Every practice trained in year of care and contractually required as part of LTC contract</t>
  </si>
  <si>
    <t>Notes:  Care navigators project underway. Joint H&amp;WB strategy also encompassing work based activities</t>
  </si>
  <si>
    <t>Notes: Greenwich integrated MDT scheme targeting at risk and vulnerable adults. Reablement team fully established. Considering Plans for extending risk registers. BCF scheme for working with third sector and community groups</t>
  </si>
  <si>
    <t>L177</t>
  </si>
  <si>
    <t>M177</t>
  </si>
  <si>
    <t>N177</t>
  </si>
  <si>
    <t>L178</t>
  </si>
  <si>
    <t>M178</t>
  </si>
  <si>
    <t>N178</t>
  </si>
  <si>
    <t>L179</t>
  </si>
  <si>
    <t>M179</t>
  </si>
  <si>
    <t>N179</t>
  </si>
  <si>
    <t>L180</t>
  </si>
  <si>
    <t>M180</t>
  </si>
  <si>
    <t>N180</t>
  </si>
  <si>
    <t>Notes: Self-management programme - diabetes . BC for online diabetes self-management</t>
  </si>
  <si>
    <t>Notes: contractual requirement with compliance to be confirmed by NHSE and CQC inspections. Full compliance assumed.</t>
  </si>
  <si>
    <t>Notes: AF screening, BMI screening for diabetes risk. Dementia screening and review, includes in-reach to care homes and extra care housing. End of Life service case finding people in final year of life. Reablement being reviewed.</t>
  </si>
  <si>
    <t>Notes: Two year self-management education programme for patients and carers. UTI training for carers. LA led BCF schemes</t>
  </si>
  <si>
    <t>Notes:</t>
  </si>
  <si>
    <t>Bromley - validated</t>
  </si>
  <si>
    <t>Greenwich - validated</t>
  </si>
  <si>
    <t>Lambeth - validated</t>
  </si>
  <si>
    <t>Lewisham - validated</t>
  </si>
  <si>
    <t>Notes: CCG confirmed position</t>
  </si>
  <si>
    <t>2015/16</t>
  </si>
  <si>
    <t>2016/17</t>
  </si>
  <si>
    <t>2017/18</t>
  </si>
  <si>
    <t>2018/19</t>
  </si>
  <si>
    <t>2019/20</t>
  </si>
  <si>
    <t>Q1</t>
  </si>
  <si>
    <t>Q2</t>
  </si>
  <si>
    <t>Q3</t>
  </si>
  <si>
    <t>Q4</t>
  </si>
  <si>
    <t>Federation/Alliances Established</t>
  </si>
  <si>
    <t xml:space="preserve">LCN integrated system leadership &amp; management </t>
  </si>
  <si>
    <t>Accessible Care standards and associated big hitters implemented</t>
  </si>
  <si>
    <t>Proactive Care standards and associated big hitters implemented</t>
  </si>
  <si>
    <t>Coordinated Care standards and associated big hitters implemented</t>
  </si>
  <si>
    <t>Continuity of Care standards and associated big hitters implemented</t>
  </si>
  <si>
    <t>Milestone</t>
  </si>
  <si>
    <t>Delivery window</t>
  </si>
  <si>
    <t>SEL Community Based Care Implementation Milestones</t>
  </si>
  <si>
    <t>Milestones</t>
  </si>
  <si>
    <t>Enabling strategies, e.g. workforce, IM&amp;T, Estates embedded across networks with localised delivery plans</t>
  </si>
  <si>
    <t>UCC/walk-in centres</t>
  </si>
  <si>
    <t>Able to share medical records across federations</t>
  </si>
  <si>
    <t>Single telephone triage and booking across federations</t>
  </si>
  <si>
    <t>Same day access to specialist advice and clinics (including diagnostics)</t>
  </si>
  <si>
    <t>All patients have a named GP</t>
  </si>
  <si>
    <t>Assigned care professional in final year of life</t>
  </si>
  <si>
    <t>Multi-disciplinary teams established within networks</t>
  </si>
  <si>
    <t>Local communities and stakeholders actively and routinely involved in priority setting and service redesign across networks</t>
  </si>
  <si>
    <t>Asset mapping and social prescribing</t>
  </si>
  <si>
    <t>Care coordinators/navigators/patient liaison across networks</t>
  </si>
  <si>
    <t>Primary prevention and enhanced public health programmes</t>
  </si>
  <si>
    <t>Active risk stratification</t>
  </si>
  <si>
    <t>Training in motivational skills and health coaching</t>
  </si>
  <si>
    <t>Enhanced call &amp; recall and screening for hard to reach groups</t>
  </si>
  <si>
    <t>Active care registers within GP practices</t>
  </si>
  <si>
    <t>Identifying people at risk of developing LTCs</t>
  </si>
  <si>
    <t>Reablement (encompassing rapid response and supported discharge)</t>
  </si>
  <si>
    <t>Health &amp; Wellbeing champions across networks</t>
  </si>
  <si>
    <t>See MDT working below, reablement above, care coordinators above, assigned care professionals below</t>
  </si>
  <si>
    <t>Flexible appointment lengths according to patient need commissioned</t>
  </si>
  <si>
    <t>LCN leadership team &amp; management structure in place with  clear governance and decision-making arrangements</t>
  </si>
  <si>
    <t>Improved access to GP practice including 8 to 8 7/7</t>
  </si>
  <si>
    <t>Enhanced support to vulnerable people in care homes, extra care housing and receiving domiciliary care</t>
  </si>
  <si>
    <t>Patient/carer education  programmes</t>
  </si>
  <si>
    <t xml:space="preserve">Notes:  Greenwich integrated MDT scheme targeting at risk and vulnerable adults in 50% of population - pioneer site) In addition, MDT working for eol at 100%. Looking at universal coverage for pioneer depending on outcome of evaluation. </t>
  </si>
  <si>
    <t>Coordinate my care plans for patients identified as in final year of life</t>
  </si>
  <si>
    <t>Notes: 6 co-located community teams since 2013 and one on-going LCN integrated care team pilot. Under review supported by on-going external facilitation and extensive membership engagement (complete) with clear principles agreed.</t>
  </si>
  <si>
    <t xml:space="preserve">Notes: Individual practice positions to be confirmed by CQC, including practice leaflets/websites advertising access routes. Limited sharing of records with community provider liked to diabetes management with discussions underway. </t>
  </si>
  <si>
    <t>Notes: Integrated care team operating within 1 or 6 localities, targeting identified at-risk patients.  Under review with a view to further development</t>
  </si>
  <si>
    <t xml:space="preserve">Notes: Pt. engagement strategy and range of approaches. CCG survey recording </t>
  </si>
  <si>
    <t>Notes: Survey of unregistered residents and action plan in place with LA. LTC contract targeting call and recall and screening, immunisations, DNA. Care home support team and part of BCF. Networks in collaboration with citizens  for people with MH problems BCF scheme for carer support and training/education</t>
  </si>
  <si>
    <t>Notes: LTC contract requires each network to have  local self-management support for LTCs</t>
  </si>
  <si>
    <t>Notes: Three LCNs aligned to Federations. Emerging GP leadership development programme; OD and LCN development sessions, leading to a 'strawman' and pilots testing and demonstrating new ways of working. Facilitated events and engagement is planned to continue.</t>
  </si>
  <si>
    <t xml:space="preserve">Notes: linked workforce demand and capacity baseline audit underway to test and demonstrate on-going improvement </t>
  </si>
  <si>
    <t>Notes: Poss. Fed offer enhanced call &amp; recall for vulnerable and hard to reach. SLIC packages of care and community MDTs. 'Right for Everyone' initiative with Healthwatch with LD clients helping to shape services to meet their needs. Carer training and support 15/16 quality objective</t>
  </si>
  <si>
    <t>Notes: four neghbourhood teams established and planning to form the basis of LCN and Federations. Good relationships with local partners, need to develop a shared plan and improve engagement with acutes. Partnership group established and developing the narrative</t>
  </si>
  <si>
    <t>Notes: Public engagement plan and strategy. Pt. participation at practice/neighbourhood level part of PC incentive scheme. Patient reference group being established</t>
  </si>
  <si>
    <t>Notes: Enhanced Service to care homes to be commissioned from Federations. Improved healthchecks and screening part of neighbourhood PC incentive scheme</t>
  </si>
  <si>
    <t>Notes: Plan for improved access to be developed but is dependent upon Alliance buy-in and incentives to overcome operational challenges to move towards a networked approach.</t>
  </si>
  <si>
    <t>Notes: Alliance developing a proposal for extended hours for under 18s, 8 to 8 case for change paper shared with Alliance. Approach to access is based upon population segmentation trgeting specific groups. Re-considering Alliance  proposal for longer appointments for LTC patients. Good uptake of extended hours, 10,000 additional appts over winter, PMS Plus uptake of extended reception and nursing in 50% of practices.</t>
  </si>
  <si>
    <t xml:space="preserve">Notes: Reablement is under review in 2015/16 with a view to respecifying; current offering a mix of short term rapid access and long-term intensive packages, complementing traditional service. To clarify telephone triage coverage by individual practice and at scale plans. MAU offers same day access and diagnostics currently, supporting the principle of a one stop  shop for unexplained symptoms as per planned care intervention. Primary Care offer to deliver diagnostics in a community setting - possibly community diagnostic hubs. </t>
  </si>
  <si>
    <t>Notes: CQC inspections should confirm compliance. Local CEPN will be commissioned to ensure that staff are trained and processes in place. Implementing workstreams 1 &amp; 2 of the Emergency Pathway whole system review; monitoring &amp; influencing KCH 4 hour recovery plan; developing and delivering local OOH strategy; implementation of MH liaison. Community Escalation Plan deliverables include discharge bureau, revised complex disharge pathways, revised resilience plans; winter schemes and disharge to assess process specified.</t>
  </si>
  <si>
    <t>Notes: 100% of Bromley practices allocated to one of six integrated community teams. MDT pilot and risk stratification pathway to community matron for case management. GP and community data sharing protocols and EMIS web shared records for diabetes patients for example. 24 hour care coordination end of life with highest CNC record utilisation in London. 25/25 PMS practices incentivised to have EOL registers. Remaining practices not incentivised but working with to encourage engagement in EOL pathway and will have ggreater influence thorough co-commissioning. 11 GSF accredited care homes and integrated personal plan (IPP) implemented in 22 nursing homes</t>
  </si>
  <si>
    <t xml:space="preserve">Notes: Bromley transformation programme extensive stakeholder involvement. Community Links commissioned to work with CYP and BME groups; specific engagement with hard to reach groups, e.g.Somali community; Three Bromley PAG events ytd to infomr and influence plans. All workstreams have patient involvement. PAG, Healthwatch &amp; vol sector involved in developing OOH strategy. </t>
  </si>
  <si>
    <t>Notes: BCF scheme led by LA (public health) encompassing health &amp; wellbeing assets. Considering Community Links to develop asset map. Many community sector support services, working to align with LCNs and wrap around GP practices.  BMI pilot project targeting obese patients with health risks and offering structured lifestyle interventions. CCG patient liaison officers in GP practice scheme trained with coordinator 'competencies. Exploring potential for community pharmacy role in supporting LTCs and public health programmes. PH health champions project under review in the light of budgetary pressures within LA. Tier 2 weight management and smoking cessation service.  Review of PH budgets and cut in PH grant make it difficult to plan beyond this FY at this stage.</t>
  </si>
  <si>
    <t>Notes: Many community assets registered on My Life (LA community services website) proposed to incorporate health services and enable access within GP practices. PH run programmes linked to school nursing and health visitors but under review in the light of LA budgetary constraints and reduction in the PH grant. Patient/carer education programme includes local resource folder and how to access support etc. See notes above re LA (public health) led BCF scheme</t>
  </si>
  <si>
    <t>Notes:  LA initial response team provides front line support. CCG focus on screening for and diagnosing dementia in care homes and at home. Also AF screening. Commissioned 'Live Well' services delivering health risk assessments to hard to reach groups; future funding under consideration. Gap analysis of care provision and audit of current support arrangements commenced. Established training for care home staff, domiciliary and unpaid carers in diagnosing UTIs. Additional resources set aside to provide additional support and health training into care homes and extra care housing, subject to finalisation of the OOH strategy.</t>
  </si>
  <si>
    <t>Notes: three LCNs and one Bexley-wide CiC with legal entity in place</t>
  </si>
  <si>
    <t>Notes: LCN programme board established and meetings scheduled. Programme Director now in post</t>
  </si>
  <si>
    <t>Notes: see above.  Four established neighbourhoods care networks.  GP federation leadership capacity an issue. Neighbourhood coordinated primary care service commissioned, supporting collaborative working to agreed outcomes. Legal and business support from July 15</t>
  </si>
  <si>
    <t>Change from current baseline</t>
  </si>
  <si>
    <t>Funding required</t>
  </si>
  <si>
    <t>Funding source</t>
  </si>
  <si>
    <t>Funding secured</t>
  </si>
  <si>
    <t>How will we know if it has been delivered (what are our measures?)</t>
  </si>
  <si>
    <t>Support required from HLP</t>
  </si>
  <si>
    <t>Are there activities which must be completed before this activity can be commenced?</t>
  </si>
  <si>
    <t>Notes: Top up hub model proposed</t>
  </si>
  <si>
    <t xml:space="preserve">Notes: pilot social prescribing scheme in one LCN and considering roll-out; health champions across all LCNs in 6 practices to start Jan 16; weight management programme in place and being extended to children. </t>
  </si>
  <si>
    <t>Dependent activity?</t>
  </si>
  <si>
    <t>Notes: discussions/planning has commenced (top-up hub proposal)</t>
  </si>
  <si>
    <t>Q1 April 201</t>
  </si>
  <si>
    <t>Year 6</t>
  </si>
  <si>
    <t>Activity to date</t>
  </si>
  <si>
    <t>The 3 LCNs in Bexley are defined.</t>
  </si>
  <si>
    <t>Same</t>
  </si>
  <si>
    <t>None</t>
  </si>
  <si>
    <t>Continued engagement of GP community and other stakeholders on LCN programme board.</t>
  </si>
  <si>
    <t>Yes</t>
  </si>
  <si>
    <t>LCNs on agenda and discussed at locality meetings and engagement events. Additionally aligned with Integrated Care Organisation work.</t>
  </si>
  <si>
    <t xml:space="preserve">LCN Board in place to take forward development. LCN Programme Director in place. Consultancy support being sought. </t>
  </si>
  <si>
    <t>CCG Chair provides coaching and mentoring support. LCN programme director in place. Consultancy support being sought.</t>
  </si>
  <si>
    <t>Programme board and network set up and ongoing engagement.</t>
  </si>
  <si>
    <t>Data sharing in place across all practices and UCCs, now being extended to L&amp;G (Connect care) and D&amp;G trusts and Oxleas. Stakeholder groups for both estates and IT are in place with stakeholder involvement. Practice pharmacist pilot scheme now in place.</t>
  </si>
  <si>
    <t>tbc</t>
  </si>
  <si>
    <t>HESL/ETTF</t>
  </si>
  <si>
    <t>Pending</t>
  </si>
  <si>
    <t>Data sharing across health economy; estates strategy implemented; sufficient workforce to deliver TPC.</t>
  </si>
  <si>
    <t>LCNs established and being developed with federation involvement. Well established LCN (locality) structure in place with elected GP and locality leads and LCN chairs.</t>
  </si>
  <si>
    <t>Continued engagement of GP community and other stakeholders and demonstration of whole system decision making. Ongoing development of LCN membership.</t>
  </si>
  <si>
    <t>LCNs making decisions about services and fully operational.</t>
  </si>
  <si>
    <t>CIC &amp; ICO in place.</t>
  </si>
  <si>
    <t xml:space="preserve">All practices are geographically aligned in 3 localities / LCNs. </t>
  </si>
  <si>
    <t xml:space="preserve">The legal entity is Bexley Neighbourhood Health CIC. </t>
  </si>
  <si>
    <t>CIC in place.</t>
  </si>
  <si>
    <t>Slower</t>
  </si>
  <si>
    <t>CIC registered with CQC.</t>
  </si>
  <si>
    <t>Liaison with CQC.</t>
  </si>
  <si>
    <t>CIC holds CEPN. Discussions underway with regards to Saturday morning provision.</t>
  </si>
  <si>
    <t>The PMS review needs to be complete before discussions on Saturday morning provision can be finalised.</t>
  </si>
  <si>
    <t>CIC delivering services.</t>
  </si>
  <si>
    <t>The PMS review needs to be complete before discussions on Saturday morning provision can be finalised. ICO established.</t>
  </si>
  <si>
    <t>CIC &amp; ICO delivering services.</t>
  </si>
  <si>
    <t>CIC established with directors in post.</t>
  </si>
  <si>
    <t>Governance in place to take decisions regarding delivery of services.</t>
  </si>
  <si>
    <t>Access to federation development activities.</t>
  </si>
  <si>
    <t>Business plan under development. Meeting recently held to explore this.</t>
  </si>
  <si>
    <t>Funding support required to facilitate writing of business plan.</t>
  </si>
  <si>
    <t>Practices / HLP</t>
  </si>
  <si>
    <t>No</t>
  </si>
  <si>
    <t>Business Plan in place.</t>
  </si>
  <si>
    <t>Support to Federation to write business plan.</t>
  </si>
  <si>
    <t>Practice baseline audit evidenced that 100% of practices reported that all patients have an option to see a clinician of their choice.</t>
  </si>
  <si>
    <t>Patients see a particular clinician if requested.</t>
  </si>
  <si>
    <t>Practice baseline audit evidenced that  81% (22/27 practices) said that patients can book 4 weeks in advance. Working with other practices.</t>
  </si>
  <si>
    <t>Practices willingness to facilitate and change appointment booking systems. Needs to be included in PMS and GMS contracts.</t>
  </si>
  <si>
    <t>Patients able to book an appointment 4 weeks in advance.</t>
  </si>
  <si>
    <t>Interpreting services in place across Bexley.</t>
  </si>
  <si>
    <t>Patients able to access interpreting services when required.</t>
  </si>
  <si>
    <t>Practice baseline audit evidenced that  74% (20/27 practices) said they had a hearing loop, some practices have subsequently bid for PCIF funding.</t>
  </si>
  <si>
    <t>NHS England management of PC contracts to ensure DDA compliant.</t>
  </si>
  <si>
    <t>TBA</t>
  </si>
  <si>
    <t>ETTF bid to implement infrastructure to role out video consultations. The PMS review needs to be complete before discussions on Saturday morning provision can be finalised.</t>
  </si>
  <si>
    <t>CCG/ETTF</t>
  </si>
  <si>
    <t>Patients able to access consultations through variety of means.</t>
  </si>
  <si>
    <t>There are 2 UCCs in Bexley, one open 24 hours and one 8am to 10pm.</t>
  </si>
  <si>
    <t>UCCs available in Bexley.</t>
  </si>
  <si>
    <t>Patients will be required to only make one call, click or contact in order to make an appointment. Primary care teams will maximise the use of technology and actively promote online services to patients including appointment booking, prescription ordering, viewing medical records and email consultations. Currently appointments are often allocated based on who gets through to the practice rather than by clinical need. Many practices hold back appointments so that a patient getting through may be told that there are no appointments left but that they should call back later or the following day when more are released. This increases the number of calls coming into the practice as patients have to call several times before securing an appointment and patients who do call back join the back of the queue. In future patients would have multiple options for making an appointment, and would only need to make contact once in order to have a discussion with a clinician.</t>
  </si>
  <si>
    <t xml:space="preserve">  </t>
  </si>
  <si>
    <t>Triage available in practices where found to be beneficial to patients.</t>
  </si>
  <si>
    <t xml:space="preserve">Patients can book appointments through practice websites. Work is ongoing to improve and develop websites - investigation of central Bexley website hosted by Federation. All practices with low usage have been contacted by the PCDWG and has been discussed at practice visits. All practices have posters advertising online services. </t>
  </si>
  <si>
    <t>Patients can order prescriptions through practice websites.</t>
  </si>
  <si>
    <t>Patients able to order prescriptions online</t>
  </si>
  <si>
    <t>It is a contractual requirement for practices to make medical records available to patients who request them. Functionality is available to allow access online.</t>
  </si>
  <si>
    <t>Practices updating websites to allow patients the ability to access medical records online.</t>
  </si>
  <si>
    <t>Infrastructure in place.</t>
  </si>
  <si>
    <t>ETTF bid to implement infrastructure to role out video consultations. - See A1.</t>
  </si>
  <si>
    <t>See above</t>
  </si>
  <si>
    <t>IT in place to support email consultations.</t>
  </si>
  <si>
    <t>Linked care (data sharing) in place across Bexley - 26/27 practices. Connect care agreement in place with LMC.</t>
  </si>
  <si>
    <t>ETTF funding to support connect care infrastructure.</t>
  </si>
  <si>
    <t>ETTF</t>
  </si>
  <si>
    <t>Ability to share medical records between practices and practices and other providers.</t>
  </si>
  <si>
    <t>There are no plans for a federated booking system for Monday to Friday 8am to 6.30pm.  This is something that may be required for 8-8 top up assuming a federated approach is taken.</t>
  </si>
  <si>
    <t>Practices willingness to partake in a single telephone booking and triage system.</t>
  </si>
  <si>
    <t>Ability for patients to book for top-up 8-8 centrally.</t>
  </si>
  <si>
    <t>There are no plans for a federated online booking system for Monday to Friday 8am to 6.30pm. There will be a central booking system for Saturday mornings when in place.</t>
  </si>
  <si>
    <t>Ditto</t>
  </si>
  <si>
    <t>Availability of centralised online booking system.</t>
  </si>
  <si>
    <t>ETTF bid to implement infrastructure to role out video consultations.</t>
  </si>
  <si>
    <t>Availability of enhanced access options for Bexley patients.</t>
  </si>
  <si>
    <t>Patients will be able to access pre-bookable routine appointments with a primary health care professional (see ‘workforce implications’ for the proposed primary care team) at all practices 8am – 6.30pm Monday to Friday and 8am to 12 noon on Saturdays. An alternative equivalent patient offer may be provided where there is a clear, evidenced local need. There is significant variation in opening hours across London. This specification will create an equitable offer to patients across the capital. During the specified hours, all practices will be open to allow patients to access all services, including attending an appointment, speaking to a receptionist, and collecting or ordering a prescription.</t>
  </si>
  <si>
    <t>The CCG is working with all practices to ensure core hour provision. Some  practices have reviewed and changed their opening hours as a result.</t>
  </si>
  <si>
    <t>This is a contractual requirement and needs to be enforced by NHS England</t>
  </si>
  <si>
    <t>All practices open for contractual hours.</t>
  </si>
  <si>
    <t>Ability to recruit necessary clinical staff.</t>
  </si>
  <si>
    <t>Availability of appointments during core hours.</t>
  </si>
  <si>
    <t>Patients will be able to access a GP or other primary care health professional seven days per week, 12 hours per day (8am to 8pm or an alternative equivalent offer based on local need) in their local area, for pre-bookable and unscheduled care appointments. This service will be delivered by networks of practices working together at scale. In most cases a larger practice in the local community will take the lead to provide this service on behalf of other practices. A suggested offer of 8am to 8pm is described here, however there could be a suitable alternative equivalent offer based on local population needs, for which the totality of the offer (seven days, 12 hours) is not reduced.</t>
  </si>
  <si>
    <t>The two urgent care centres in Bexley already offer unscheduled care during these times (12 hours a day).  Pre-bookable appointments are being investigated.</t>
  </si>
  <si>
    <t>UCCs in place.</t>
  </si>
  <si>
    <t>ETTF bid has been submitted for infrastructure funding - awaited result. The CCG also needs additional investment c£1m per annum to pay for the ongoing running costs.</t>
  </si>
  <si>
    <t>£1.3m</t>
  </si>
  <si>
    <t>ETTF/Transformation funding</t>
  </si>
  <si>
    <t>Implementation of top up hubs</t>
  </si>
  <si>
    <t>The CCG is only considering a top up hub model.</t>
  </si>
  <si>
    <t>Patients who want to be seen the same day will be able to have a consultation with a GP or appropriately skilled nurse on the same day within routine surgery hours at the practice at which they are registered (see Specification A3: Routine opening hours). Patients with new health conditions often want to see or speak to a GP as soon as possible. It’s important for patients who may be distressed or suffer if diagnosis and treatment is delayed. Consultations could be face-to-face or on the phone (or video phone) but will be provided by a GP or an appropriately skilled nurse on the same day. Practices would be encouraged to use a demand led telephone triage system. These approaches provide a phone conversation with an appropriate clinician throughout the day, often within 30 minutes of the patient contacting the practice. The patient can then discuss their needs with the clinician and between them they can decide the most appropriate course of action (e.g. face-to-face consultation of appropriate length
according to need; referral to community pharmacist, nurse, healthcare assistant or other service; booking for diagnostic tests; and self care).</t>
  </si>
  <si>
    <t>There is an integrated rapid response team in place that responds to crises to avoid hospital admissions. SUSD in place.</t>
  </si>
  <si>
    <t>Patients supported to prevent hospital admission and facilitate discharge.</t>
  </si>
  <si>
    <t xml:space="preserve">A number of practices offer telephone triage and all practices have been encouraged to offer this at PCDWG and engagement events. </t>
  </si>
  <si>
    <t>See A2</t>
  </si>
  <si>
    <t>Practices refer to specialist advice and diagnostics as required following consultation.</t>
  </si>
  <si>
    <t>Specialist advice available to patients as agreed in consultations.</t>
  </si>
  <si>
    <t>Diagnostics available to patients as agreed in consultations.</t>
  </si>
  <si>
    <t>Patients with urgent or emergency needs will need to be clinically assessed rapidly. Practices should have systems in place and skilled staff to ensure these patients are effectively identified and responded to appropriately. In the event that a patient accesses general practice with emergency care needs, there should be sufficient processes and procedures in place to enable all members of the practice to respond to that patient’s needs appropriately.</t>
  </si>
  <si>
    <t xml:space="preserve"> </t>
  </si>
  <si>
    <t>Faster</t>
  </si>
  <si>
    <t>All practice personnel trained to identify emergencies.</t>
  </si>
  <si>
    <t>Processes in place and being used in all practices.</t>
  </si>
  <si>
    <t>All patients have a named GP.</t>
  </si>
  <si>
    <t>All patients have a named GP contact.</t>
  </si>
  <si>
    <t xml:space="preserve"> Practices already give flexible appointment times dependant on the patient's requirements.</t>
  </si>
  <si>
    <t>Patients given flexible appointment lengths.</t>
  </si>
  <si>
    <t xml:space="preserve"> Bexley has the largest increase in CMC usage in London.</t>
  </si>
  <si>
    <t>Patients have an assigned clinician in final year of life.</t>
  </si>
  <si>
    <t>CMC plans in place for patients identified as being in their final year of life.</t>
  </si>
  <si>
    <t xml:space="preserve"> Sharing of medical records is in place across Bexley for 26/27 GP practices (read/write).</t>
  </si>
  <si>
    <t>Data sharing in place between practices</t>
  </si>
  <si>
    <t>All practices have localised mdt meetings. ETTF bid to improve infrastructure for remote mdt.</t>
  </si>
  <si>
    <t>MDT teams in place to improve continuity of care.</t>
  </si>
  <si>
    <t>Primary care teams will work with communities, patients, their families, charities and voluntary sector organisations to co-design approaches to improve the health and wellbeing of the local population. Involving individuals and communities in designing services will ensure that approaches are relevant locally; that they do not duplicate (and are integrated with) existing services in the community; and that they are more likely to be successful. The process of co-design in itself will support improved understanding of health and wellbeing for those involved, support the identification of community advocates and volunteers and further build community resilience. An example would be engaging local young people, schools and youth workers in designing new ways of communicating with young people living with a long term condition.</t>
  </si>
  <si>
    <t>Patient council, youth forum and pensioners forum in place. Mystery shopper scheme in place. CCG patient engagement team working with all practices to ensure that PPGs are in place. Active engagement with Healthwatch, who also sit on the PCDWG.</t>
  </si>
  <si>
    <t>Continued engagement from borough wide groups.</t>
  </si>
  <si>
    <t>CCG patient engagement team working with all practices to ensure that PPGs are in place.</t>
  </si>
  <si>
    <t>Active patient participation at PPGs.</t>
  </si>
  <si>
    <t>CCG patient engagement team working with all practices to ensure that PPGs are in place to fulfil contractual requirements and CQC expectations. Practices encouraging FFT responses and PPG involvement in services. Iplato FFT module in place which has improved response rate.</t>
  </si>
  <si>
    <t>Practices inviting patient involvement and comment and acting on comments.</t>
  </si>
  <si>
    <t xml:space="preserve">Commissioning Intentions reviewed and discussed at engagement events and through patient groups including active stakeholder involvement. All service re-design initiatives feature patient involvement. </t>
  </si>
  <si>
    <t>Active patient involvement in commissioning intentions and service redesign.</t>
  </si>
  <si>
    <t>Building capacity transformation programme within LBB &amp; BVSC has a 3-year plan of activities to engage the local communities and build resilience. Patient council, youth forum and pensioners forum in place. Mystery shopper scheme in place.</t>
  </si>
  <si>
    <t>Various communication and feedback channels available.</t>
  </si>
  <si>
    <t>Primary care teams will work with others to develop and map the local social capital and resources that could empower people
to remain healthy; and to feel connected to others and to support in their local community. Practices will work with local voluntary and
community, health, third sector and other organisations; and with local authorities to:
• provide additional capacity for improving health and wellbeing (e.g. Citizen's Advice, community pharmacy services and the
probation services)
• protect community resources for future generations (e.g. with the Environment Agency)
• test new ways to build and improve relationships with local communities
• build a map of local community assets that can be harnessed for health and wellbeing
• identify and develop local community health and wellbeing champions, advocates and volunteers.
Establishing and maintaining an up-to-date map of community assets will assist a range of organisations involved in an individual’s care. The map will support other ‘first contact’ providers such as NHS 111 and community pharmacies to offer patients a range of options.</t>
  </si>
  <si>
    <t>All key partners on LCN board. CIs include primary care with all stakeholders engaged in development. Commissioning Intentions reviewed and discussed at engagement events and through patient groups including active stakeholder involvement.</t>
  </si>
  <si>
    <t>Asset map in place.</t>
  </si>
  <si>
    <t>Social prescribing / health champions scheme in place.</t>
  </si>
  <si>
    <t xml:space="preserve">The Federation was successful in its bid for a pilot for pharmacists working in general practice across the borough. </t>
  </si>
  <si>
    <t>CIC/practices rolling put practice pharmacists.</t>
  </si>
  <si>
    <t>Flexible workforce in practices.</t>
  </si>
  <si>
    <t xml:space="preserve">Health champions pilot in place across Bexley. Health champions uses volunteers who are fully trained. </t>
  </si>
  <si>
    <t xml:space="preserve">Some practices have home grown patient liaison / care coordinators - discussed at PCDWG. Some care coordination built into CCG discharge schemes. </t>
  </si>
  <si>
    <t>Care Coordinators / patient liaison  in place.</t>
  </si>
  <si>
    <t>LBB to implement dependant on funding cuts.</t>
  </si>
  <si>
    <t>tba</t>
  </si>
  <si>
    <t>LBB/CCG</t>
  </si>
  <si>
    <t>Prevention and PH programmes in place.</t>
  </si>
  <si>
    <t>Federation needs to work with LBB to define.</t>
  </si>
  <si>
    <t>CIC delivering enhanced services.</t>
  </si>
  <si>
    <t xml:space="preserve">   </t>
  </si>
  <si>
    <t>Risk strat tool and DES in place.</t>
  </si>
  <si>
    <t>Practices have staff in place who have motivational and health coaching skills. Further training being organised provided by LBB. As part of introduction of PCIF in 15/16, a representative from every practice had to attend training in motivational behaviour change related to obesity.</t>
  </si>
  <si>
    <t>GP practice staff trained in motivational skills and health coaching.</t>
  </si>
  <si>
    <t>18 health champion volunteers have completed motivational skills and health coaching training funded by the CCG.</t>
  </si>
  <si>
    <t>Others in LCN trained in motivational skills and health coaching.</t>
  </si>
  <si>
    <t>Primary care teams will enable and assist people to access information, advice and connections that will allow them to achieve better health and wellbeing. This health and wellbeing liaison function will extend into schools, workplaces and other community settings. These services would offer a range of interventions from brief focused information to more extensive advice and support. Interventions could include group support, 1:1 coaching, signposting and improving health literacy. The service would also build partnerships to build on the contribution to health and wellbeing already made by leisure centres, gyms and voluntary groups.</t>
  </si>
  <si>
    <t>Care Hub leaflets in development for advertising within GP practices. Practices dedicating space to libraries information. Asset mapping available online via libraries and contact centre and available to health champions &amp; through social prescribing. Voluntary health champions and social prescriber trained in use of asset resource. Care hub and community assets available to all. Health information being publicised in libraries  A number of the jointly commissioned prevention &amp; early intervention services have active programmes in the community. Programme on preventing loneliness in place. Community programme across Bexley in December to raise awareness to dementia (Dementia friends). Work continuing to develop a dementia action alliance so that businesses are engaged in process.</t>
  </si>
  <si>
    <t>Asset mapping available and accessible.</t>
  </si>
  <si>
    <t>Youth forum in place to engage younger generation. Libraries service in place across the borough offering community groups to engage the local population. Active patient's forum. Work underway to work with schools.</t>
  </si>
  <si>
    <t>Accessibility to schools, workplaces etc.</t>
  </si>
  <si>
    <t>Active community programmes in place.</t>
  </si>
  <si>
    <t>Practices and health champions trained in use of services.</t>
  </si>
  <si>
    <t>Training in how to access resource undertaken.</t>
  </si>
  <si>
    <t>Users able to use resources.</t>
  </si>
  <si>
    <t>Primary care teams will design ways to reach people who do not routinely access services and who may be at higher risk of ill health. This specification focuses on two key areas:
1. People on the registered list (but not attending the practice).
• Practices will design ways to reach vulnerable patients who may live in circumstances which make it harder for them to access general practice. This includes patients whose language and culture form barriers to receiving care, for instance gypsies, travellers, sex workers, homeless people, vulnerable migrants,
people in care homes, and people with learning disabilities or severe mental illness. Practices will identify the patients on their registered list who have not been attending and are therefore at higher risk of ill health. These may be people who have declined invitations for services, are reaching crisis, suffering social isolation or stigma. These patients will require a more personalised service offer, care coordination and care planning. Using peer advocates who have direct personal experience and can empathise with patients has been shown to be an effective way of engaging with these groups of patients.
• Primary care teams will also design approaches to follow up those patients who might be attending the practices from time to time but are not taking up invitations for services such as screening and vaccinations. Understanding the root causes for non-attendance will be crucial to ensuring maximum take-up of these services in the future; for example, understanding religious or cultural reasons for non-attendance.
2. The unregistered population.
• Working collaboratively across a population and across multiple agencies, primary care teams will also design (with the support of their CCG) ways to reach and care for the unregistered population, for example homeless patients and people released from custody or places of detention.</t>
  </si>
  <si>
    <t>NHS England need to ensure this through PMS review.</t>
  </si>
  <si>
    <t>Enhanced call, recall for screening &amp; vacs prog in place to target hard to reach groups.</t>
  </si>
  <si>
    <t>LES in place with practices to support care homes. Health champions scheme linking into sheltered housing scheme to explore opportunities. Provider forum set up to support vulnerable people. PCDWG has had focus on homelessness and carers. Flu vaccination programme in 15/16 for housebound patients.</t>
  </si>
  <si>
    <t xml:space="preserve">Healthwatch liaising with hard to reach groups undertaking engagement work. </t>
  </si>
  <si>
    <t>Identifying and reaching those not accessing services.</t>
  </si>
  <si>
    <t>Carers and others trained to recognise symptoms.</t>
  </si>
  <si>
    <t>Practices will identify patients who would benefit from coordinated care and continuity with a named clinician, and will proactively review those that are identified on a regular basis.
Patients with complex conditions who need care from more than one professional or team will be added to a coordinated care register and will be provided with an enhanced level of service. These patients may have long term conditions but may also be patients with a range of other health conditions and social support needs such as children and families with complex problems; people with mental health conditions; people in nursing homes; people at the end of life; or vulnerable people who find it hard to access services (for example homeless patients; those with learning difficulties or members of the traveller community). Patients will be identified using a combination of clinical alerts, risk profiling and clinical judgment. Every practice, or network of practices where appropriate, will run a regular risk profiling/risk stratification process in order to identify patients who should be on their care coordination register. The intensity of care, frequency and duration of contact with patients should be scaled up or stepped down as a result of reviews and patient progress. This should enable practices to identify those who may be, or are at risk of, experiencing an exacerbation of their condition but who have not reached a crisis point to seek treatment.</t>
  </si>
  <si>
    <t>A risk strat tool is in place across Bexley. there is 100% sign up to the avoiding unplanned admissions DES in 15/16 which is now extended for 1617.</t>
  </si>
  <si>
    <t>Risk strat tool in place.</t>
  </si>
  <si>
    <t>Practices have a range of registers in place to capture various groups. Active care registers are in place for 2% patients- frequent fliers at ED, Nursing Home residents, registered under the GP enhanced contract.</t>
  </si>
  <si>
    <t>Active care registers in place.</t>
  </si>
  <si>
    <t>This is not a requirement of TPC.</t>
  </si>
  <si>
    <t>Care registers extended beyond 2%.</t>
  </si>
  <si>
    <t>Working with LBB and providers forum on homeless people. District nurses liaise with practices. MDT teams in place in practices. Bexley also has the largest increase in CMC in London. BVSC, LBB and hospice on PCDWG working with practices.  Palliative Personal care now in place with GBCH.</t>
  </si>
  <si>
    <t>Continued engagement of stakeholders.</t>
  </si>
  <si>
    <t>Identification of people at risk.</t>
  </si>
  <si>
    <t xml:space="preserve"> Working with LBB and providers forum on homeless people. District nurses liaise with practices. MDT teams in place in practices. Bexley also has the largest increase in CMC in London. BVSC, LBB and hospice on PCDWG working with practices.  Palliative Personal care now in place with GBCH.  Primary Care Improvement Fund (PCIF) looks to better case finding of dementia to improve identification and registration rates to 76%. Identify people at risk- childhood obesity measurement programme via PCIF, to identify and intervene to support improved lifestyle. Health checks offered by practices funded by LBB. Social prescribing and health champions in place for social support needs. Practices advertising library services which also offers a range of social support. </t>
  </si>
  <si>
    <t>Hospital in reach services/Rapid Response services are in place.  Bexley also has the largest increase in CMC in London.</t>
  </si>
  <si>
    <t>Hospital-in-reach in place.</t>
  </si>
  <si>
    <t>Patients identified as needing coordinated care will have a named professional who oversees their care and ensures continuity.
All patients identified as needing coordinated care should have a named professional from whom they routinely receive their care. The lead GP will provide continuity of care, either personally or in collaboration with a 'micro team' of clinicians and professionals in and around the practice, for example members of the wellbeing
team or community pharmacists. Patients may also be allocated an additional member of the practice team or an additional health or social care professional as a care coordinator to act as their first point of contact if they have questions, concerns or problems. The person who coordinates their care should work with the patient to achieve their goals. For some patients this will require extended consultations, for others it will mean regular
contact with an extended primary care team. Patients with more complex needs would ideally be able to contact their care coordinator 24/7 for certain periods of very acute clinical risk or towards the end of their life. The intensity of contact and amount of time spent with the named GP and extended team will fluctuate in accordance with need, as assessed by risk profiling and regular communication with patients and their family and carers. The GP should act as an advocate and guide and should coordinate care with the extended practice team and a wider multidisciplinary team as appropriate. If patients go into hospital or transition to other services, general practice should continue to be proactively informed about the patient as they move between services, continuing to coordinate their care if appropriate.</t>
  </si>
  <si>
    <t>Practice baseline audit stated 24/27 have a named GP assigned to patients; other 3 practices are working on this area. All patients on CMC have a named professional.</t>
  </si>
  <si>
    <t>Named professional assigned to individuals on care register.</t>
  </si>
  <si>
    <t>Working with other stakeholders to identify those at risk.</t>
  </si>
  <si>
    <t>Motivational skills training has been organised and run for practice staff and health champions. Training has been given in Identifying and Providing support to overweight and obese children and young people.  Practices have staff in place who have motivational and health coaching skills. Further training being organised provided by LBB. As part of introduction of PCIF in 15/16, a representative from every practice had to attend training in motivational behaviour change related to obesity.</t>
  </si>
  <si>
    <t>Motivational skills training has been organised and run for practice staff and health champions. Training has been given in Identifying and Providing support to overweight and obese children and young people. 18 health champion volunteers have completed motivational skills and health coaching training funded by the CCG.</t>
  </si>
  <si>
    <t>Each individual identified for coordinated care will be invited to participate in a holistic care planning process in order to
develop a single care plan that can be shared with teams and professionals involved in their care. Development of the care plan should follow the approach described in Delivering Better Services for People with Long Term Conditions – Building the House of Care. This represents a departure from the current focus on individual diseases towards a generic approach in which patients’ goals drive care delivery and greater attention is paid to the contribution that people make towards managing their own health. Care planning should be based on a philosophy of co-created goals for maintaining and improving health. It should be an iterative process that continues for as long as an individual has complex needs. Patients identified for coordinated care, and their carers, should be encouraged to play an active part in determining their own care and support needs as part of a collaborative care planning process. This should involve discussing care and support options, agreeing goals the patient can achieve themselves, and co-producing a single holistic care plan that includes the needs of family and carers.</t>
  </si>
  <si>
    <t xml:space="preserve">
</t>
  </si>
  <si>
    <t>Patients identified as needing coordinated care will have a named professional who oversees their care and ensures continuity.
All patients identified as needing coordinated care should have a named professional from whom they routinely receive their care. The lead GP will provide continuity of care, either personally or in collaboration with a 'micro team' of clinicians and professionals in and around the practice, for example members of the wellbeing team or community pharmacists. Patients may also be allocated an additional member of the practice team or an additional health or social care professional as a care coordinator to act as their first point of contact if they have questions, concerns or problems. The person who coordinates their care should work with the patient to achieve their goals. For some patients this will require extended consultations, for others it will mean regular
contact with an extended primary care team. Patients with more complex needs would ideally be able to contact their care coordinator 24/7 for certain periods of very acute clinical risk or towards the end of their life. The intensity of contact and amount of time spent with the named GP and extended team will fluctuate in accordance with need, as assessed by risk profiling and regular communication with patients and their family and carers. The GP should act as an advocate and guide and should coordinate care with the extended practice team and a wider multidisciplinary team as appropriate. If patients go into hospital or transition to other services, general practice should continue to be proactively informed about the patient as they move between services,
continuing to coordinate their care if appropriate.</t>
  </si>
  <si>
    <t>See P2 &amp; P3.</t>
  </si>
  <si>
    <t>GP practice and other LCN staff trained in motivational skills and health coaching.</t>
  </si>
  <si>
    <t xml:space="preserve">Working with BVSC and libraries on programmes in the community. </t>
  </si>
  <si>
    <t>Expert patient programme for diabetes in place. Self management tools embedded in DXS in every practice. Carers hub now in place in Bexley.</t>
  </si>
  <si>
    <t>Patient/Carer education programmes in place.</t>
  </si>
  <si>
    <t>Patients identified for coordinated care will receive regular multidisciplinary reviews by a team involving health and care professionals with the necessary skills to address their needs. The frequency and range of disciplines involved will vary according to the complexity and stability of the patient and as agreed with the patient/carer. Patients on the coordinated care register will have a review by a multidisciplinary team involving clinicians from within the practice and from linked services. GPs should be regular,
active participants in multidisciplinary reviews of their registered patients who have been identified for coordinated care. The frequency of multidisciplinary reviews will vary according to
changing needs. Multidisciplinary reviews should ideally include
professionals from both health and social care. This might include acute care specialists, social services, housing and finance advisors, community matrons, mental health specialists and district nurses depending on the needs of the patient. General practice should fully participate in multidisciplinary work across the health and care system and use reflective learning to improve patient care and for system enhancement.</t>
  </si>
  <si>
    <t>In line with Avoiding Unplanned Admissions, practices carry out monthly review and MDT case care planning. This is being supported by the CCG, supporting the practices to bring in other care services that would be helpful.
Patients are invited to partake in care planning and this is shared with the wider MDT. Patients frequently admitted to hospital are discussed at a virtual MDT meeting with A&amp;E consultant, LAS, district nurse and social worker and GP (chaired by community geriatrician).</t>
  </si>
  <si>
    <t>MDT reviews in place.</t>
  </si>
  <si>
    <t>Q admissions risk strat tool in place and all practices signed up for DES in 15/16.</t>
  </si>
  <si>
    <t>3 LCNs defined - Clocktower, Frognal &amp; North Bexley.</t>
  </si>
  <si>
    <t>The CCG arranged a practice development event in Summer 2015. Quarterly engagement events are in place on which primary care development features. Monthly LCN (locality) meetings are also in place with all practices. Fellow programme developed for future leaders. Integrated Care Organisation in development with Local Authority, Oxleas NHSFT, with Federation involvement to wrap around LCNs. Chair hosts monthly networking meetings and has open communication channels with all GPs.</t>
  </si>
  <si>
    <t>Ability to recruit consultancy to move agenda forward.</t>
  </si>
  <si>
    <t>Appointment of Programme Director and consultancy support.</t>
  </si>
  <si>
    <t>LCN Board in place to take forward development meets monthly &amp; workshops held. Development meeting held with all Bexley practices in June. Further development event with all practices planned for September.</t>
  </si>
  <si>
    <t xml:space="preserve">Continued HESL funding for PC staff training. SEL ETTF bid for Connect care to further progress data sharing. LCNs on local estates strategy group and ICT working group and Bexley linked care meeting. Active CEPN, hosted by CIC, working on various workforce strategies. </t>
  </si>
  <si>
    <t>There is one federation (CIC) in Bexley. ICO being established.</t>
  </si>
  <si>
    <t>The CIC has been advised by the CQC  not to register.</t>
  </si>
  <si>
    <t>Liaison needed London wide with CQC to get agreement that all federations need to be registered.</t>
  </si>
  <si>
    <t>Discussions have taken place with regards to Diabetes and Saturday mornings. Discussions ongoing. ICO to deliver community services.</t>
  </si>
  <si>
    <t>Patients will be given a choice of access options and should be able to decide on the consultation most appropriate to their needs 
Different patients, in different situations, have different access needs. Some patients value continuity of care over rapid access. Some people place more value on seeing a particular clinician.
Others want a more convenient appointment time, or to book an appointment four or more weeks in advance. General practice should make all these options available to the patient at the point of contact and allow the patient to select the service they want. Practices should also include reasonable adjustments to remove access barriers for patients, such as considerations for the homeless or non-English speakers, as well as adhering to the Equality Act (2010) for physical access needs (ramps, hearing loops etc.).</t>
  </si>
  <si>
    <t>Infrastructure grant</t>
  </si>
  <si>
    <t>All practices meet required regulations for infrastructure.</t>
  </si>
  <si>
    <t>90% of patients in the patient survey report satisfaction with convenience of appointments.</t>
  </si>
  <si>
    <t>Patients able to book a time convenient to them.</t>
  </si>
  <si>
    <t>The CCG is piloting Web GP that facilitates self help and email consultations (c1/3 of the population). There is a working group of practices to pilot video consolations. Saturday mornings will be offered in Bexley under new PMS contract. Extended hours under 16/17 DES.</t>
  </si>
  <si>
    <t>A number of practices offer telephone triage and all practices have been encouraged to offer this at PCDWG and engagement events. A focus group is in place to investigate front of house options, e.g. central telephone booking &amp; triage to improve patient contact.</t>
  </si>
  <si>
    <t>Patients able to book appointments online.</t>
  </si>
  <si>
    <t>Web GP is being piloted for 1/3 of patients in Bexley which includes self help and email consultations. There is a working group of practices to pilot video consolations.</t>
  </si>
  <si>
    <t>An article has been placed in the Bexley Magazine (March) to promote online services to patients. Work ongoing with Patient council. Posters in practices.</t>
  </si>
  <si>
    <t>Increased patient awareness of available access routes.</t>
  </si>
  <si>
    <t>The workforce requirements required is for GPs to determine. However, there is a shortage of GPs in Bexley and it is difficult to recruit. The CCG is looking at a number of initiatives to encourage more GPs. A Fellows scheme has just been agreed and is in the process of being implemented. Substantial work on apprenticeships and mentoring schemes. CCG also asked for a number of GPs to be included in recent NHSE initiative for those finding it difficult to recruit.</t>
  </si>
  <si>
    <t>NHS England need to enforce contractual requirements.</t>
  </si>
  <si>
    <t>This is not a requirement within the Transforming PC. Practices refer to specialist advice and diagnostics as required following consultation.</t>
  </si>
  <si>
    <t>The baseline audit evidenced: 100% of practices reported that that there are sufficient procedures and processes in place for staff to respond appropriately to patients' needs.</t>
  </si>
  <si>
    <t>There is an integrated rapid response team in place that responds to crises to avoid hospital admissions. Practices refer to specialist advice and diagnostics as required following consultation.</t>
  </si>
  <si>
    <t>All patients will be registered with a named GP who is responsible for providing an ongoing relationship for care coordination and care continuity. Practices will provide flexible appointment lengths as appropriate. All patients should have a named GP for care continuity and coordination. Other GPs or healthcare  professionals within the practice team may provide care as  appropriate but the named GP will effectively still oversee delivery of the care plan. General practice will routinely improve continuity of care through a range of mechanisms such as buddying; job sharing; forming ‘teams within teams’; developing organised handover systems; enhanced use of communication and recordkeeping technology; and increased involvement of patients and carers in care planning. These measures are of particular importance where personal continuity is not possible.</t>
  </si>
  <si>
    <t>Patient engagement and comms plan in place. Patient engagement and comms teams part of PCDWG.</t>
  </si>
  <si>
    <t>Strategy &amp; comms plan in place and good involvement from hard to reach groups &amp; communities.</t>
  </si>
  <si>
    <t>Commissioning intentions developed and agreed with partners / stakeholders.</t>
  </si>
  <si>
    <t>BVSC directory of services with links in practices' favourites and on Vibe. Practices encouraged to include link on website. LBB have developed online care portal that links to marketplace for identifying all services in the borough that support health &amp; social care needs for adults. The building capacity transformation board chaired by LBB/BVSC focussed on building community resilience and ensuring the best use of voluntary services to support the public sector.</t>
  </si>
  <si>
    <t>Social prescribing in place in Clocktower and health champions pilot in place across Bexley. Health champions uses volunteers. Library service offers a range of services to support the wellbeing agenda. &amp; working with practices to promote services. Citizens Advice Bureau working with practices to help address social / financial issues. Providers Advice Forum in Bexley to ensure joined up services and appropriate access for vulnerable people. Care hub in place. Web GP pilot in place across 1/3 of Bexley patients to encourage self help and facilitate e-consultations.</t>
  </si>
  <si>
    <t>Outcome of pilot needs to be assessed. Likelihood that a mixture of Social Prescribing and health champions will be rolled out across Bexley.</t>
  </si>
  <si>
    <t>LBB responsible for public health programmes. Smoking cessation service currently being redesigned to serve the most vulnerable segment of the population. CCG offers obesity prevention service through BVSC for 7 year olds. Walking away from diabetes service in place in Bexley. Programme also in place to encourage activity to over 40s. Sexual health service in place advertised to patients by LBB.</t>
  </si>
  <si>
    <t>Q admissions risk strat tool in place and all practices signed up for DES in 15/16. Practices have staff in place who have motivational and health coaching skills. Further training being organised provided by LBB. As part of introduction of PCIF in 15/16, a representative from every practice had to attend training in motivational behaviour change related to obesity. 18 health champion volunteers have completed motivational skills and health coaching training funded by the CCG.</t>
  </si>
  <si>
    <t>Will happen through new PMS KPI targets. Iplato in place which allows practices to send invites for screening &amp; vaccinations &amp; send reminders to targeted groups.</t>
  </si>
  <si>
    <t>Support available to vulnerable people in the community.</t>
  </si>
  <si>
    <t>Resources for carers through the Care Hub now available. Carers can access support through social prescribing &amp; health champions.</t>
  </si>
  <si>
    <t>Identification of people at risk of developing LTCs.</t>
  </si>
  <si>
    <t xml:space="preserve">All practices have localised mdt meeting. Some practices have patient liaison officers / care coordinators. Practices have been encouraged to grow their own care co-ordinators. Some care coordination built into CCG discharge schemes. </t>
  </si>
  <si>
    <t>Named professional assigned to others at risk.</t>
  </si>
  <si>
    <t>• In line with Avoiding Unplanned Admissions, practices carry out monthly review and MDT case care planning. This is being supported by the CCG, supporting the practices to bring in other care services that would be helpful.
• Patients are invited to partake in care planning and this is shared with the wider MDT.
• Further plans are in place to enable the sharing of data across Bexley Practices (Bexley Linked Care)
• CMC registration rates have increased by over 100% since April 1st –supported by PCIF incentive scheme (71 additions pcm vs. 29 before scheme). This will have a major impact on the patients achieving their Preferred place of death, given that since its inception, 79% of CMC patients in have died in their preferred place. (Where patients have a CMC care plan, 17% die in hospital, nationally, 54% die in hospital)</t>
  </si>
  <si>
    <t>Health champions trained &amp; pilot in place across Bexley.  Social prescribing in place in Clocktower and health champions pilot in place across Bexley. CCG has pulled together online resources available for practices.</t>
  </si>
  <si>
    <t>Complete</t>
  </si>
  <si>
    <t>Bromley providers have been supported with their development and understanding to deliver ICNs through a series of call-off days with Impower. This has led to Bromley providers putting forward bids for how they will use ICN funding to deliver the Bromley ICN model. These are being presented and approved in July and August 2016.</t>
  </si>
  <si>
    <t>Provider bids approved and implemented. ICNs in operation.</t>
  </si>
  <si>
    <t xml:space="preserve">This has been provided by the CCG for ICN stakeholders. The governance structures and legal documentation are in place for ICNs. </t>
  </si>
  <si>
    <t xml:space="preserve">This has been provided by the CCG as part of the ICN development process and Impower support. </t>
  </si>
  <si>
    <t xml:space="preserve">Ongoing throughout delivery of ICNs. </t>
  </si>
  <si>
    <t xml:space="preserve">This will be subject to ongoing work across partners throughout the life of the ICNs. </t>
  </si>
  <si>
    <t xml:space="preserve">Partially complete - a shorter term business plan has been produced by the GP Alliance but this is consistent with CCG strategy. </t>
  </si>
  <si>
    <t xml:space="preserve">GP Alliance to produce a 3-5 year business plan, tied in to CCG strategy. </t>
  </si>
  <si>
    <t xml:space="preserve">We do not have a triage system in place, other than use of 111 and enabling our UCCs to refer to the primary care access hubs. </t>
  </si>
  <si>
    <t xml:space="preserve">Unsure - see comment. As the current contract holders with primary care, we would need NHSE to influence this. </t>
  </si>
  <si>
    <t>All practices are open 8am-6.30pm.</t>
  </si>
  <si>
    <t xml:space="preserve">As above. </t>
  </si>
  <si>
    <t xml:space="preserve">All contracts updated. </t>
  </si>
  <si>
    <t xml:space="preserve">As above. Also depends on Bromley's and NHSE's projects and initiatives relating to workforce development. </t>
  </si>
  <si>
    <t xml:space="preserve">All practices are offering appointments at these times. </t>
  </si>
  <si>
    <t>See comment.</t>
  </si>
  <si>
    <t xml:space="preserve">The primary care access hub model will need to be adjusted to provide access on sat and Sun afternoons and evenings. This will then need to be piloted, evaluated and the model adjusted. It will also rely on NHS111 referring into the hubs as much as possible to keep utilisation high at weekends, and for referrer, provider and patient behaviour to be embedded for a time. </t>
  </si>
  <si>
    <t>Opening hours are 8-8, 7/7</t>
  </si>
  <si>
    <t>Possibly, in evaluating the impact on hub utilisation when we pilot 8-8 at the weekends.</t>
  </si>
  <si>
    <t>See comments on row 54.</t>
  </si>
  <si>
    <t xml:space="preserve">Triage system in place at federation level and being well utilised for efficiency and patient satisfaction. </t>
  </si>
  <si>
    <t>Unsure about these. Surely these are in place already?!</t>
  </si>
  <si>
    <t xml:space="preserve">I don't think we have this in place. Some practices offered this as part of winter resilience last year, but it is not adopted generally. </t>
  </si>
  <si>
    <t xml:space="preserve">We will require sign up to an Integrated Care Record by all Bromley providers and then can commence roll out of the ICR in full. </t>
  </si>
  <si>
    <t xml:space="preserve">Not all practices have PPGs but we are working on this over the remainder of this year. </t>
  </si>
  <si>
    <t>This is an ongoing part of business as usual so I am not sure how the completion date has been set?</t>
  </si>
  <si>
    <t xml:space="preserve">This will be in place from Q3 of this year as it is part of our transofrmational ICN roll out and will include recruiting social prescribers. </t>
  </si>
  <si>
    <t>Unsure about this one but happy to discuss.</t>
  </si>
  <si>
    <t>The PLO scheme did this but was incomplete, whereas ICN roll out will see the recruitment of care coordinators for every scheme.</t>
  </si>
  <si>
    <t xml:space="preserve">This might be considerably slower if the local authority remove a lot of funding from Public Health. This is therefore contingent on an adequate Public Health offer. </t>
  </si>
  <si>
    <t>This is integral to ICN delivery, and the Alliance have and will be central to provision</t>
  </si>
  <si>
    <t xml:space="preserve">Ongoing - will be part of business as usual. </t>
  </si>
  <si>
    <t>Part of ICN implementation.</t>
  </si>
  <si>
    <t xml:space="preserve">This will be delayed if the PMS contract implementation is delayed further. </t>
  </si>
  <si>
    <t xml:space="preserve">This is dependant on the wider work of the CCG on care homes, ECH and dom care. This is being looked at and a care homes working group is due to be set up internally, chaired by the CO as this is a Bromley priority. </t>
  </si>
  <si>
    <t>Ongoing.</t>
  </si>
  <si>
    <t xml:space="preserve">To be delivered as part of the joint Bromley Carers Strategy. Carers Commissioner (band 7) now in post to deliver this. </t>
  </si>
  <si>
    <t xml:space="preserve">To be delivered as part of ICNs and integrated case management specification. However, roll out will be gradual, especially without the incentive of the new PMS contract which has been delayed. </t>
  </si>
  <si>
    <t xml:space="preserve">This will be part of Icns and the integrates case management model from October. </t>
  </si>
  <si>
    <t>Part of the proactive care pathway within ICNs.</t>
  </si>
  <si>
    <t>See previous comments on care coordinators - will be part of ICNs.</t>
  </si>
  <si>
    <t>Not certain of the background to this relating to the date set of Q3 2017</t>
  </si>
  <si>
    <t xml:space="preserve">I don't remember this happening so again, am unsure. </t>
  </si>
  <si>
    <t xml:space="preserve">This has already begun and will  be part of ICN roll out. </t>
  </si>
  <si>
    <t xml:space="preserve">See previous. </t>
  </si>
  <si>
    <t xml:space="preserve">This is part of the joint Bromley carers strategy and self-management element of the ICNs. </t>
  </si>
  <si>
    <t xml:space="preserve">ICN implementation to take place from Q3 2016/17. On track at the current time. </t>
  </si>
  <si>
    <t>Completed</t>
  </si>
  <si>
    <t>Access to fundng resources to provide on-going development and leadership training - reliant on HEE funding</t>
  </si>
  <si>
    <t>£50k</t>
  </si>
  <si>
    <t>HEE &amp; OHSEL</t>
  </si>
  <si>
    <t>Facilitated events, registration required</t>
  </si>
  <si>
    <t>OHSEL to advise on commissioned support from providers</t>
  </si>
  <si>
    <t>Limited resources from Pioneer Programme - 20 days</t>
  </si>
  <si>
    <t>Protected Learning Time - dependent on resources via HEE SLA</t>
  </si>
  <si>
    <t>£200k</t>
  </si>
  <si>
    <t>In place and under review</t>
  </si>
  <si>
    <t>In process for Federation as required dependent on contracts</t>
  </si>
  <si>
    <t>Not yet started</t>
  </si>
  <si>
    <t>GP Contract</t>
  </si>
  <si>
    <t>In place</t>
  </si>
  <si>
    <t>Walk in Centres closing end of September 2016 to be replaced by 2 GP access hubs from 1 October 2016 opening 1 - 5 Saturday, 9 - 5 Sunday but will require top up to cover Saturday morning. Urgent Care Centre in place - see A4</t>
  </si>
  <si>
    <t>£.5m</t>
  </si>
  <si>
    <t>Contract in place</t>
  </si>
  <si>
    <t>GP contract</t>
  </si>
  <si>
    <t>Bid submitted under ETTF</t>
  </si>
  <si>
    <t>Included in Access Hub development</t>
  </si>
  <si>
    <t>Urgent Care Centre in place</t>
  </si>
  <si>
    <t>Receipt of resources to fund top up as modelled by PWC</t>
  </si>
  <si>
    <t>£1.8m</t>
  </si>
  <si>
    <t>GP Forward View</t>
  </si>
  <si>
    <t>Contract in place with KPIs</t>
  </si>
  <si>
    <t>Home First model of care under development to improve exisitng model</t>
  </si>
  <si>
    <t>Pilot with Connect Care starting Q3 to access consultant support</t>
  </si>
  <si>
    <t>£20k</t>
  </si>
  <si>
    <t>Dependent on Commissionng Intentions</t>
  </si>
  <si>
    <t>In development with Access Hubs</t>
  </si>
  <si>
    <t>Connect Care - phased roll out</t>
  </si>
  <si>
    <t>FFT in place</t>
  </si>
  <si>
    <t>Greenwich Community Directory in place</t>
  </si>
  <si>
    <t>LTC Prevalence contract in place</t>
  </si>
  <si>
    <t>Protected Learning Time</t>
  </si>
  <si>
    <t>Bid submitted to Health Innovation for Health Coaches - outcome September 2016</t>
  </si>
  <si>
    <t>Home First model of care under development</t>
  </si>
  <si>
    <t>General Practices are sharing resources and work effectively together to achieve economies of scale and efficiencies that supports  long term viability of primary care</t>
  </si>
  <si>
    <t>Contract to be signed</t>
  </si>
  <si>
    <t>Waiting notification of Access funding from NHSE</t>
  </si>
  <si>
    <t>Note: 2 of the federations are expected to merge later in 2016/17</t>
  </si>
  <si>
    <t>Links to due diligence work and extended contract negotiations</t>
  </si>
  <si>
    <t>Verify with individual GP practices</t>
  </si>
  <si>
    <t>Opening times Monday to Friday 8-8, and weekend at 10-6</t>
  </si>
  <si>
    <t>Linked to NHSE funding as weekend is not 8-8</t>
  </si>
  <si>
    <t>To confirm with Jen</t>
  </si>
  <si>
    <t>Focus has been on end of life care.</t>
  </si>
  <si>
    <t xml:space="preserve">Discusing as part of planning for 2017/18. </t>
  </si>
  <si>
    <t>An ongoing piece of work</t>
  </si>
  <si>
    <t>An annual process which we are in the midst of doing for 2017/18</t>
  </si>
  <si>
    <t>Some asset mapping. Linked to the maturity of Local Care Networks</t>
  </si>
  <si>
    <t>A challenge, as dependency on a now reduced public health funding and deconstruction of teams</t>
  </si>
  <si>
    <t>Public Health</t>
  </si>
  <si>
    <t>Yes, on investment</t>
  </si>
  <si>
    <t>GP delivery framework funding</t>
  </si>
  <si>
    <t>Through Local Care Networks</t>
  </si>
  <si>
    <t>Federations directly funded through HESL</t>
  </si>
  <si>
    <t>Some already in place</t>
  </si>
  <si>
    <t>Helped with reducing variation and inequalities, and will further build in enhanced call and recall screening.</t>
  </si>
  <si>
    <t>Implemented but not all shared/coordinated</t>
  </si>
  <si>
    <t>Development of Local Care Network priorities</t>
  </si>
  <si>
    <t>Dependent on joint working in context of public health budget reductions, council cuts</t>
  </si>
  <si>
    <t>Confirming progress with locality managers</t>
  </si>
  <si>
    <t>Check with locality managers</t>
  </si>
  <si>
    <t>Adult Integration Programme - Confirm</t>
  </si>
  <si>
    <t>N/A</t>
  </si>
  <si>
    <t>CQC Registered</t>
  </si>
  <si>
    <t>Provide guidance/best practice on whether registration is needed - confirm this position with CQC</t>
  </si>
  <si>
    <t>Four Federations have been set up and currently consoiidating into one Federation, hence delay on business plan</t>
  </si>
  <si>
    <t>Agreement of PMS Premium (London specification element)
Support for IT capital/revenue costs</t>
  </si>
  <si>
    <t>TBC</t>
  </si>
  <si>
    <t>Contract Monitoring of PMS premium</t>
  </si>
  <si>
    <t>PMS Core Contract Review</t>
  </si>
  <si>
    <t>Contract Monitoring on the Core  Contract</t>
  </si>
  <si>
    <t>ETTF Bid - Population Health Management</t>
  </si>
  <si>
    <t>Contractual</t>
  </si>
  <si>
    <t>Subejct to extended access offer</t>
  </si>
  <si>
    <t xml:space="preserve">PwC Modelling </t>
  </si>
  <si>
    <t>Contractual/GP Patient Survey</t>
  </si>
  <si>
    <t>ACU/Enhanced Care &amp; Supported Discharge Programmes</t>
  </si>
  <si>
    <t>Local</t>
  </si>
  <si>
    <t>Contractual/reduced admissions/re-admissions and attendances</t>
  </si>
  <si>
    <t>Agreement of PMS Premium (Local)</t>
  </si>
  <si>
    <t>PMS Contract</t>
  </si>
  <si>
    <t>Year 2 Commissioner offer to federations (17/18)</t>
  </si>
  <si>
    <t>PMS Core Contract Review (Section 5 - Pg. 4)</t>
  </si>
  <si>
    <t>As above  A5</t>
  </si>
  <si>
    <t>As above A5</t>
  </si>
  <si>
    <t>PMS Core Contract Review/Unplanned Admissions DES</t>
  </si>
  <si>
    <t>ETTF Bid</t>
  </si>
  <si>
    <t>Public Engagement Strategy and Charter/Refresh</t>
  </si>
  <si>
    <t>Patient Reference Group has been set up with development support</t>
  </si>
  <si>
    <t>PPGs per practice - PMS Core Contract
Neighbourhood PPGs as part of Federation Contract</t>
  </si>
  <si>
    <t>PMS Core Contract - FFT</t>
  </si>
  <si>
    <t>Adult Joint Strategic Commissioning Group - (Annual)</t>
  </si>
  <si>
    <t>Adult Integration Programme</t>
  </si>
  <si>
    <t>Adult Integration Programme - Community Connections</t>
  </si>
  <si>
    <t>LIMOS/Pharmacy First</t>
  </si>
  <si>
    <t>LTC Champions (Confirm)</t>
  </si>
  <si>
    <t xml:space="preserve">Adult Integration Programme </t>
  </si>
  <si>
    <t>Need to confirm what this is?</t>
  </si>
  <si>
    <t>DES</t>
  </si>
  <si>
    <t>Collaborative Care Planning Training for all clinicians delivered in 15/16</t>
  </si>
  <si>
    <t xml:space="preserve">Adult Integration Programme - Confirm </t>
  </si>
  <si>
    <t>Local contract for enhanced primary medical support for Care Homes</t>
  </si>
  <si>
    <t>Carers Support Service - Reprocuring Service for 17/18</t>
  </si>
  <si>
    <t>Year 1 Commissioner offer to federations (17/18)</t>
  </si>
  <si>
    <t>Adult Integration Programme - Working Group/Business Case/OHSEL Approach</t>
  </si>
  <si>
    <t>Diabetes Prevention Programme</t>
  </si>
  <si>
    <t>See reablement</t>
  </si>
  <si>
    <t>PMS Core Contract</t>
  </si>
  <si>
    <t>Adult Integrted Progamme - to confirm</t>
  </si>
  <si>
    <t>Adult Integrated Programme - to confirm</t>
  </si>
  <si>
    <t xml:space="preserve">LCNs have had access to support including governance advice etc, and are responding to the shared incentive for 3+LTCs/coordinated care. Further resource is required to support transition towards more formal LCN contracting arrangements (e.g. MCP contract). </t>
  </si>
  <si>
    <t>GSTC</t>
  </si>
  <si>
    <t>Successful in transitioning to MCP contractual arrangements</t>
  </si>
  <si>
    <t xml:space="preserve">Advice &amp; learning from Vanguards etc. </t>
  </si>
  <si>
    <t>Formal recruitment to take place for LCN Chair's (currently interim arrangements in place) and shared Operational Manager</t>
  </si>
  <si>
    <t>Successful recruitment within LCNs</t>
  </si>
  <si>
    <t>Annual governance review taking place with additional resource to be secured as per above (strengthening existing governance &amp; resource for LCNs)</t>
  </si>
  <si>
    <t>BAU Capital</t>
  </si>
  <si>
    <t>All practices and EPCS sites have infrastructure services for patients to enable full access</t>
  </si>
  <si>
    <t xml:space="preserve">Funding and advice on best practice </t>
  </si>
  <si>
    <t>Process is in place for all practices and their patients to ultilise email to deliver health consultations</t>
  </si>
  <si>
    <t>Funding</t>
  </si>
  <si>
    <t>Federations have been testing alternative telephone triage systems. This is delivered on a network level.</t>
  </si>
  <si>
    <t>Transformation to deliver flexible appointment lengths requires both facilitation and incentives for GPs to change their booking systems.</t>
  </si>
  <si>
    <t>Structure to be developed to identify and manage patients outside palliative and community matron careload</t>
  </si>
  <si>
    <t>Funding and best practice.</t>
  </si>
  <si>
    <t xml:space="preserve">VCS to complete as part of LCN approach to coordinated care </t>
  </si>
  <si>
    <t>Community Pharmacy leadership programme linked to GP &amp; Pharmacy Federation working &amp; Federations to roll-out general practice based pharmacists service model. Development of wider primary care to deliver contracts requires CP federations to be set up.</t>
  </si>
  <si>
    <t xml:space="preserve">Community pharmacies set up federations in line with GP federation/LCN </t>
  </si>
  <si>
    <t xml:space="preserve">Some champions already in place &amp; Primary Care Navigation training underway incl. voluntary sector.  More standardised approach to be developed as part of LCN approach to coordinated care </t>
  </si>
  <si>
    <t>A number of roles exist within LCNs.  Review will form part of LCN approach to coordinated care for people with 3+ LTCs</t>
  </si>
  <si>
    <t>Some liaison has taken place through NDP programme and CYPHP.   Further review to be undertaken through LCNs</t>
  </si>
  <si>
    <t xml:space="preserve">Asset mapping through LCNs. </t>
  </si>
  <si>
    <t xml:space="preserve">Will be reviewed as part of LCN approach to coordinated care.  Need to link to carers assessment. </t>
  </si>
  <si>
    <t>A number of roles exist within LCNs.  Review will form part of LCN approach to coordinated care via system wide incentive</t>
  </si>
  <si>
    <t>Named GP in place.  Standardised approach to named professional is part of system wide incentive for coordinated care via LCNs which is in the progress of being agreed.</t>
  </si>
  <si>
    <t># CQC Registration - mixed messages with regard to requirement to  register
# Applications pending with CQC</t>
  </si>
  <si>
    <t>SEL CBC &amp; Primary Care Delivery Plan</t>
  </si>
  <si>
    <t>Status</t>
  </si>
  <si>
    <t>On track
Slippage
Complete - Achieving
Complete - under-achieving
Other</t>
  </si>
  <si>
    <t>On track</t>
  </si>
  <si>
    <t>Slippage</t>
  </si>
  <si>
    <t>Other</t>
  </si>
  <si>
    <t>Complete - underachieving</t>
  </si>
  <si>
    <t>Two federations established (one CiC, one LLP) both covering 2 neighbourhoods each and all practices. Enhanced primary care services and extended opening commissioned - Prime Minister's Challenge Fund (PMCF)</t>
  </si>
  <si>
    <t>Supporting activities</t>
  </si>
  <si>
    <t xml:space="preserve">Geographies, role and purpose defined and aligned to GP Federations. LCNs anticipated to be formal organisational entities by end of 17/18. </t>
  </si>
  <si>
    <t>Additional access is offered at our extended primary care service (EPCS) to free up individual practice time to allow pre-bookable appointments for patients but systematic offering of 4 weeks in advance requires full implementation across all practices to ensure consistent offer made in line with their access policy and further use of routine appointments at EPCS. Practices willingness to facilitate and change appointment booking systems is an issue - inclusion in PMS and GMS contracts would enable full delivery.</t>
  </si>
  <si>
    <t>Investment required to cover full infrastructure costs for all practices and federation sites.</t>
  </si>
  <si>
    <t>As above</t>
  </si>
  <si>
    <t>Investment required</t>
  </si>
  <si>
    <t>Online booking available but not yet to consistent standard - developing neighbourhood access policy.</t>
  </si>
  <si>
    <t>The workforce requirement is for provider determination. They highlight a shortage of GPs and nurses and practices are finding it difficulte to recruit permanent staff.  The CCG has been supporting supervision and training of nurses through the GP federations. The CCG is implementing the practice based pharmacist scheme and urgent care fellows. CCG also asked for 2 GP practices to be included in recent NHSE initiative for those finding it difficult to recruit.</t>
  </si>
  <si>
    <t>Walk-in centre decommissioned in Nov 2014 and replaced with 8am to 8pm 7 day a week extended primary care service</t>
  </si>
  <si>
    <t>Review with CLG project manager
'Same day Hot' clinics and geriatrician of the day commissioned and offering access to advice and diagnostics - being evaluated.</t>
  </si>
  <si>
    <t>See A5 above</t>
  </si>
  <si>
    <t>MDTs per locality established.</t>
  </si>
  <si>
    <t>All practices have PPGs. Community &amp; Stakeholder involvement through localities (federations)</t>
  </si>
  <si>
    <t xml:space="preserve">Patients can access additional GP appointments through their own GP practice rather than a separate telephone system - this is one single point of access for individual patients who are clinically triaged for appropriate appointment booking/advice/signposting.  Telephone booking not yet to consistent standard - </t>
  </si>
  <si>
    <t>Telephone booking not yet to consistent standard - developing neighbourhood access policy.</t>
  </si>
  <si>
    <t>Local CEPNs ensuring that staff are trained and processes in place</t>
  </si>
  <si>
    <t>Federation contracts to build upon existing provision</t>
  </si>
  <si>
    <t>Safe and Independent Living via Age UK</t>
  </si>
  <si>
    <t xml:space="preserve">Voluntary Care Sector to complete as part of LCN approach to coordinated care </t>
  </si>
  <si>
    <t>New risk strat tool commissioned. Training linked to care planning and incorporated within Every Contact Counts element of development plan.</t>
  </si>
  <si>
    <t>Training exists within individual organisations.  System approach needs to be in place to form part of LCN response to system-wide incentive for coordinated care &amp; be supported by CEPN.</t>
  </si>
  <si>
    <t>Care navigator/coordinator training on-going</t>
  </si>
  <si>
    <t>Part of development plan</t>
  </si>
  <si>
    <t>Homes with nursing beds receive an enhanced primary care service with MDT approach.</t>
  </si>
  <si>
    <t>New risk tool commissioned.</t>
  </si>
  <si>
    <t>Diabetes, CYP and self-management education programmes in place</t>
  </si>
  <si>
    <t xml:space="preserve">Some programmes in place but need to consolidate through LCN approach to coordnated care &amp; look to roll-out to other cohorts as appropriate. </t>
  </si>
  <si>
    <t xml:space="preserve">CMDTs already in place across each LCN.  MDT working is being reviewed as part of LCN approach to coordinated care via system-wide incentive </t>
  </si>
  <si>
    <t>A number of roles exist within LCNs.  Review will form part of LCN approach to coordinated care for people with 3+ LTCs once incentive is agreed and implemented.</t>
  </si>
  <si>
    <t>SLIC packages of care and community MDTs. Health living pharmacies initiative.</t>
  </si>
  <si>
    <t>Exception Report required</t>
  </si>
  <si>
    <t>Highlight Report</t>
  </si>
  <si>
    <t>Key issues and actions</t>
  </si>
  <si>
    <t>Date of report</t>
  </si>
  <si>
    <t>Required</t>
  </si>
  <si>
    <t>Source</t>
  </si>
  <si>
    <t>Secured</t>
  </si>
  <si>
    <t>Further  support required</t>
  </si>
  <si>
    <t>Engaging VCS through LCNs to support system wide incentive for coordinated care.</t>
  </si>
  <si>
    <t xml:space="preserve">Some liaison has taken place through NDP programme and CYPHP.   Further review to be undertaken through LCNs
Intending to roll-out healthy living pharmacies in association with LA. </t>
  </si>
  <si>
    <t>Planning expansion of cohort through system wide incentive coordinated through LCNs</t>
  </si>
  <si>
    <t>Locality PPGs facilitating PPI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</si>
</sst>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quot;£&quot;#,##0"/>
  </numFmts>
  <fonts count="56" x14ac:knownFonts="1">
    <font>
      <sz val="10"/>
      <name val="Arial"/>
    </font>
    <font>
      <sz val="10"/>
      <color theme="1"/>
      <name val="Arial"/>
      <family val="2"/>
    </font>
    <font>
      <sz val="8"/>
      <name val="Arial"/>
      <family val="2"/>
    </font>
    <font>
      <sz val="8"/>
      <color indexed="22"/>
      <name val="Arial"/>
      <family val="2"/>
    </font>
    <font>
      <b/>
      <sz val="8"/>
      <name val="Arial"/>
      <family val="2"/>
    </font>
    <font>
      <sz val="8"/>
      <name val="Arial"/>
      <family val="2"/>
    </font>
    <font>
      <b/>
      <sz val="8"/>
      <color indexed="8"/>
      <name val="Arial"/>
      <family val="2"/>
    </font>
    <font>
      <sz val="8"/>
      <color indexed="8"/>
      <name val="Arial"/>
      <family val="2"/>
    </font>
    <font>
      <sz val="6"/>
      <name val="Arial"/>
      <family val="2"/>
    </font>
    <font>
      <b/>
      <i/>
      <sz val="6"/>
      <name val="Arial"/>
      <family val="2"/>
    </font>
    <font>
      <b/>
      <i/>
      <sz val="11"/>
      <color indexed="12"/>
      <name val="Arial"/>
      <family val="2"/>
    </font>
    <font>
      <sz val="11"/>
      <color indexed="12"/>
      <name val="Arial"/>
      <family val="2"/>
    </font>
    <font>
      <sz val="10"/>
      <name val="Arial"/>
      <family val="2"/>
    </font>
    <font>
      <b/>
      <sz val="8"/>
      <color theme="0"/>
      <name val="Arial"/>
      <family val="2"/>
    </font>
    <font>
      <i/>
      <sz val="8"/>
      <color indexed="8"/>
      <name val="Arial"/>
      <family val="2"/>
    </font>
    <font>
      <i/>
      <sz val="10"/>
      <name val="Arial"/>
      <family val="2"/>
    </font>
    <font>
      <i/>
      <sz val="8"/>
      <name val="Arial"/>
      <family val="2"/>
    </font>
    <font>
      <i/>
      <sz val="8"/>
      <color theme="1"/>
      <name val="Arial"/>
      <family val="2"/>
    </font>
    <font>
      <b/>
      <i/>
      <sz val="8"/>
      <color indexed="8"/>
      <name val="Arial"/>
      <family val="2"/>
    </font>
    <font>
      <b/>
      <sz val="8"/>
      <color theme="1"/>
      <name val="Arial"/>
      <family val="2"/>
    </font>
    <font>
      <sz val="8"/>
      <color theme="1"/>
      <name val="Arial"/>
      <family val="2"/>
    </font>
    <font>
      <sz val="10"/>
      <name val="Arial"/>
      <family val="2"/>
    </font>
    <font>
      <sz val="11"/>
      <color rgb="FF3F3F76"/>
      <name val="Calibri"/>
      <family val="2"/>
      <scheme val="minor"/>
    </font>
    <font>
      <b/>
      <sz val="10"/>
      <name val="Arial"/>
      <family val="2"/>
    </font>
    <font>
      <sz val="8"/>
      <color theme="0"/>
      <name val="Arial"/>
      <family val="2"/>
    </font>
    <font>
      <sz val="10"/>
      <color theme="0" tint="-4.9989318521683403E-2"/>
      <name val="Arial"/>
      <family val="2"/>
    </font>
    <font>
      <i/>
      <sz val="10"/>
      <color theme="0" tint="-0.34998626667073579"/>
      <name val="Arial"/>
      <family val="2"/>
    </font>
    <font>
      <b/>
      <i/>
      <sz val="8"/>
      <name val="Arial"/>
      <family val="2"/>
    </font>
    <font>
      <b/>
      <sz val="6"/>
      <color theme="0" tint="-0.499984740745262"/>
      <name val="Arial"/>
      <family val="2"/>
    </font>
    <font>
      <sz val="10"/>
      <color theme="0" tint="-0.249977111117893"/>
      <name val="Arial"/>
      <family val="2"/>
    </font>
    <font>
      <i/>
      <sz val="10"/>
      <color theme="0" tint="-0.249977111117893"/>
      <name val="Arial"/>
      <family val="2"/>
    </font>
    <font>
      <b/>
      <i/>
      <sz val="16"/>
      <color rgb="FF0000FF"/>
      <name val="Arial"/>
      <family val="2"/>
    </font>
    <font>
      <b/>
      <i/>
      <sz val="16"/>
      <color indexed="12"/>
      <name val="Arial"/>
      <family val="2"/>
    </font>
    <font>
      <i/>
      <sz val="11"/>
      <name val="Arial"/>
      <family val="2"/>
    </font>
    <font>
      <sz val="11"/>
      <name val="Arial"/>
      <family val="2"/>
    </font>
    <font>
      <sz val="7"/>
      <color indexed="8"/>
      <name val="Arial"/>
      <family val="2"/>
    </font>
    <font>
      <b/>
      <sz val="8"/>
      <color theme="3" tint="0.79998168889431442"/>
      <name val="Arial"/>
      <family val="2"/>
    </font>
    <font>
      <b/>
      <sz val="8"/>
      <color rgb="FFFFFFCC"/>
      <name val="Arial"/>
      <family val="2"/>
    </font>
    <font>
      <b/>
      <sz val="8"/>
      <color theme="8" tint="0.59999389629810485"/>
      <name val="Arial"/>
      <family val="2"/>
    </font>
    <font>
      <b/>
      <sz val="8"/>
      <color theme="5" tint="0.59999389629810485"/>
      <name val="Arial"/>
      <family val="2"/>
    </font>
    <font>
      <b/>
      <sz val="8"/>
      <color theme="6" tint="0.39997558519241921"/>
      <name val="Arial"/>
      <family val="2"/>
    </font>
    <font>
      <b/>
      <sz val="8"/>
      <color theme="8" tint="0.79998168889431442"/>
      <name val="Arial"/>
      <family val="2"/>
    </font>
    <font>
      <b/>
      <sz val="11"/>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i/>
      <sz val="8"/>
      <color theme="0"/>
      <name val="Arial"/>
      <family val="2"/>
    </font>
    <font>
      <b/>
      <i/>
      <sz val="9"/>
      <color theme="0"/>
      <name val="Calibri"/>
      <family val="2"/>
      <scheme val="minor"/>
    </font>
    <font>
      <b/>
      <sz val="9"/>
      <color theme="0"/>
      <name val="Calibri"/>
      <family val="2"/>
      <scheme val="minor"/>
    </font>
    <font>
      <b/>
      <sz val="9"/>
      <name val="Calibri"/>
      <family val="2"/>
      <scheme val="minor"/>
    </font>
    <font>
      <sz val="8"/>
      <color theme="8" tint="0.79998168889431442"/>
      <name val="Arial"/>
      <family val="2"/>
    </font>
    <font>
      <sz val="8"/>
      <color theme="6" tint="0.39997558519241921"/>
      <name val="Arial"/>
      <family val="2"/>
    </font>
    <font>
      <sz val="8"/>
      <color theme="5" tint="0.59999389629810485"/>
      <name val="Arial"/>
      <family val="2"/>
    </font>
    <font>
      <sz val="10"/>
      <name val="Arial"/>
    </font>
    <font>
      <sz val="6"/>
      <color theme="0"/>
      <name val="Arial"/>
      <family val="2"/>
    </font>
  </fonts>
  <fills count="4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37"/>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CC"/>
      </patternFill>
    </fill>
    <fill>
      <patternFill patternType="solid">
        <fgColor theme="7" tint="0.79998168889431442"/>
        <bgColor indexed="64"/>
      </patternFill>
    </fill>
    <fill>
      <patternFill patternType="solid">
        <fgColor rgb="FFA6C266"/>
        <bgColor indexed="64"/>
      </patternFill>
    </fill>
    <fill>
      <patternFill patternType="solid">
        <fgColor rgb="FFFFFF00"/>
        <bgColor indexed="64"/>
      </patternFill>
    </fill>
    <fill>
      <patternFill patternType="darkVertical">
        <fgColor auto="1"/>
        <bgColor rgb="FFFFFF00"/>
      </patternFill>
    </fill>
    <fill>
      <patternFill patternType="darkVertical">
        <fgColor auto="1"/>
        <bgColor theme="0"/>
      </patternFill>
    </fill>
    <fill>
      <patternFill patternType="darkHorizontal">
        <fgColor theme="1"/>
        <bgColor auto="1"/>
      </patternFill>
    </fill>
    <fill>
      <patternFill patternType="darkHorizontal">
        <fgColor theme="1"/>
        <bgColor rgb="FFFFFF00"/>
      </patternFill>
    </fill>
    <fill>
      <patternFill patternType="darkHorizontal">
        <bgColor rgb="FFFFFF00"/>
      </patternFill>
    </fill>
    <fill>
      <patternFill patternType="darkVertical">
        <bgColor rgb="FFFFFF00"/>
      </patternFill>
    </fill>
    <fill>
      <patternFill patternType="solid">
        <fgColor theme="8" tint="0.79998168889431442"/>
        <bgColor indexed="64"/>
      </patternFill>
    </fill>
    <fill>
      <patternFill patternType="solid">
        <fgColor theme="4"/>
        <bgColor indexed="64"/>
      </patternFill>
    </fill>
    <fill>
      <patternFill patternType="solid">
        <fgColor rgb="FFFFC000"/>
        <bgColor indexed="64"/>
      </patternFill>
    </fill>
    <fill>
      <patternFill patternType="solid">
        <fgColor theme="4" tint="0.79998168889431442"/>
        <bgColor indexed="64"/>
      </patternFill>
    </fill>
    <fill>
      <patternFill patternType="darkHorizontal">
        <fgColor theme="1"/>
        <bgColor theme="7" tint="0.79998168889431442"/>
      </patternFill>
    </fill>
  </fills>
  <borders count="211">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top/>
      <bottom style="hair">
        <color indexed="23"/>
      </bottom>
      <diagonal/>
    </border>
    <border>
      <left style="thin">
        <color indexed="22"/>
      </left>
      <right style="thin">
        <color indexed="22"/>
      </right>
      <top/>
      <bottom style="hair">
        <color indexed="23"/>
      </bottom>
      <diagonal/>
    </border>
    <border>
      <left style="thin">
        <color indexed="23"/>
      </left>
      <right style="hair">
        <color indexed="23"/>
      </right>
      <top/>
      <bottom style="hair">
        <color indexed="23"/>
      </bottom>
      <diagonal/>
    </border>
    <border>
      <left style="hair">
        <color indexed="23"/>
      </left>
      <right style="hair">
        <color indexed="23"/>
      </right>
      <top/>
      <bottom style="hair">
        <color indexed="23"/>
      </bottom>
      <diagonal/>
    </border>
    <border>
      <left/>
      <right/>
      <top/>
      <bottom style="thin">
        <color indexed="23"/>
      </bottom>
      <diagonal/>
    </border>
    <border>
      <left style="thin">
        <color indexed="23"/>
      </left>
      <right style="hair">
        <color indexed="23"/>
      </right>
      <top style="thin">
        <color indexed="23"/>
      </top>
      <bottom style="thin">
        <color indexed="23"/>
      </bottom>
      <diagonal/>
    </border>
    <border>
      <left style="thin">
        <color indexed="23"/>
      </left>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hair">
        <color indexed="23"/>
      </right>
      <top/>
      <bottom style="hair">
        <color indexed="23"/>
      </bottom>
      <diagonal/>
    </border>
    <border>
      <left style="hair">
        <color indexed="23"/>
      </left>
      <right style="dashed">
        <color rgb="FF0000FF"/>
      </right>
      <top/>
      <bottom style="hair">
        <color indexed="23"/>
      </bottom>
      <diagonal/>
    </border>
    <border>
      <left/>
      <right/>
      <top style="thin">
        <color indexed="23"/>
      </top>
      <bottom/>
      <diagonal/>
    </border>
    <border>
      <left/>
      <right style="thin">
        <color indexed="23"/>
      </right>
      <top style="thin">
        <color indexed="23"/>
      </top>
      <bottom/>
      <diagonal/>
    </border>
    <border>
      <left/>
      <right style="medium">
        <color theme="0" tint="-0.499984740745262"/>
      </right>
      <top/>
      <bottom/>
      <diagonal/>
    </border>
    <border>
      <left style="thin">
        <color indexed="22"/>
      </left>
      <right style="thin">
        <color indexed="22"/>
      </right>
      <top/>
      <bottom/>
      <diagonal/>
    </border>
    <border>
      <left style="hair">
        <color indexed="23"/>
      </left>
      <right style="thin">
        <color indexed="64"/>
      </right>
      <top/>
      <bottom style="hair">
        <color indexed="23"/>
      </bottom>
      <diagonal/>
    </border>
    <border>
      <left style="hair">
        <color indexed="23"/>
      </left>
      <right style="thin">
        <color indexed="64"/>
      </right>
      <top style="hair">
        <color indexed="23"/>
      </top>
      <bottom style="hair">
        <color indexed="23"/>
      </bottom>
      <diagonal/>
    </border>
    <border>
      <left/>
      <right style="thin">
        <color indexed="64"/>
      </right>
      <top/>
      <bottom/>
      <diagonal/>
    </border>
    <border>
      <left/>
      <right/>
      <top/>
      <bottom style="medium">
        <color theme="0" tint="-0.34998626667073579"/>
      </bottom>
      <diagonal/>
    </border>
    <border>
      <left style="medium">
        <color theme="0" tint="-0.499984740745262"/>
      </left>
      <right/>
      <top/>
      <bottom style="medium">
        <color theme="0"/>
      </bottom>
      <diagonal/>
    </border>
    <border>
      <left/>
      <right style="thin">
        <color indexed="23"/>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tint="-0.499984740745262"/>
      </left>
      <right/>
      <top/>
      <bottom style="hair">
        <color indexed="23"/>
      </bottom>
      <diagonal/>
    </border>
    <border>
      <left/>
      <right/>
      <top/>
      <bottom style="medium">
        <color theme="0"/>
      </bottom>
      <diagonal/>
    </border>
    <border>
      <left style="thin">
        <color indexed="22"/>
      </left>
      <right style="thin">
        <color indexed="22"/>
      </right>
      <top/>
      <bottom style="medium">
        <color theme="0"/>
      </bottom>
      <diagonal/>
    </border>
    <border>
      <left style="hair">
        <color indexed="23"/>
      </left>
      <right style="hair">
        <color indexed="23"/>
      </right>
      <top/>
      <bottom style="medium">
        <color theme="0"/>
      </bottom>
      <diagonal/>
    </border>
    <border>
      <left style="hair">
        <color indexed="23"/>
      </left>
      <right style="thin">
        <color indexed="64"/>
      </right>
      <top/>
      <bottom style="medium">
        <color theme="0"/>
      </bottom>
      <diagonal/>
    </border>
    <border>
      <left/>
      <right style="hair">
        <color indexed="23"/>
      </right>
      <top/>
      <bottom style="medium">
        <color theme="0"/>
      </bottom>
      <diagonal/>
    </border>
    <border>
      <left style="hair">
        <color indexed="23"/>
      </left>
      <right style="dashed">
        <color rgb="FF0000FF"/>
      </right>
      <top/>
      <bottom style="medium">
        <color theme="0"/>
      </bottom>
      <diagonal/>
    </border>
    <border>
      <left style="thin">
        <color indexed="22"/>
      </left>
      <right style="thin">
        <color indexed="22"/>
      </right>
      <top style="medium">
        <color theme="0"/>
      </top>
      <bottom style="medium">
        <color theme="0"/>
      </bottom>
      <diagonal/>
    </border>
    <border>
      <left style="hair">
        <color indexed="23"/>
      </left>
      <right style="hair">
        <color indexed="23"/>
      </right>
      <top style="medium">
        <color theme="0"/>
      </top>
      <bottom style="medium">
        <color theme="0"/>
      </bottom>
      <diagonal/>
    </border>
    <border>
      <left style="hair">
        <color indexed="23"/>
      </left>
      <right style="thin">
        <color indexed="64"/>
      </right>
      <top style="medium">
        <color theme="0"/>
      </top>
      <bottom style="medium">
        <color theme="0"/>
      </bottom>
      <diagonal/>
    </border>
    <border>
      <left/>
      <right style="hair">
        <color indexed="23"/>
      </right>
      <top style="medium">
        <color theme="0"/>
      </top>
      <bottom style="medium">
        <color theme="0"/>
      </bottom>
      <diagonal/>
    </border>
    <border>
      <left style="hair">
        <color indexed="23"/>
      </left>
      <right style="dashed">
        <color rgb="FF0000FF"/>
      </right>
      <top style="medium">
        <color theme="0"/>
      </top>
      <bottom style="medium">
        <color theme="0"/>
      </bottom>
      <diagonal/>
    </border>
    <border>
      <left style="medium">
        <color theme="0" tint="-0.499984740745262"/>
      </left>
      <right/>
      <top style="medium">
        <color theme="0"/>
      </top>
      <bottom style="medium">
        <color theme="0"/>
      </bottom>
      <diagonal/>
    </border>
    <border>
      <left style="medium">
        <color theme="0" tint="-0.499984740745262"/>
      </left>
      <right/>
      <top style="hair">
        <color indexed="23"/>
      </top>
      <bottom style="hair">
        <color indexed="23"/>
      </bottom>
      <diagonal/>
    </border>
    <border>
      <left/>
      <right style="hair">
        <color indexed="23"/>
      </right>
      <top style="hair">
        <color theme="0" tint="-0.499984740745262"/>
      </top>
      <bottom style="hair">
        <color theme="0" tint="-0.499984740745262"/>
      </bottom>
      <diagonal/>
    </border>
    <border>
      <left style="hair">
        <color indexed="23"/>
      </left>
      <right style="hair">
        <color indexed="23"/>
      </right>
      <top style="hair">
        <color theme="0" tint="-0.499984740745262"/>
      </top>
      <bottom style="hair">
        <color theme="0" tint="-0.499984740745262"/>
      </bottom>
      <diagonal/>
    </border>
    <border>
      <left style="hair">
        <color indexed="23"/>
      </left>
      <right style="thin">
        <color indexed="64"/>
      </right>
      <top style="hair">
        <color theme="0" tint="-0.499984740745262"/>
      </top>
      <bottom style="hair">
        <color theme="0" tint="-0.499984740745262"/>
      </bottom>
      <diagonal/>
    </border>
    <border>
      <left/>
      <right/>
      <top style="hair">
        <color indexed="23"/>
      </top>
      <bottom style="hair">
        <color indexed="23"/>
      </bottom>
      <diagonal/>
    </border>
    <border>
      <left style="thin">
        <color indexed="22"/>
      </left>
      <right style="thin">
        <color indexed="22"/>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style="hair">
        <color theme="0" tint="-0.499984740745262"/>
      </top>
      <bottom style="hair">
        <color theme="0" tint="-0.499984740745262"/>
      </bottom>
      <diagonal/>
    </border>
    <border>
      <left/>
      <right style="thin">
        <color indexed="23"/>
      </right>
      <top style="thin">
        <color indexed="23"/>
      </top>
      <bottom style="medium">
        <color theme="0"/>
      </bottom>
      <diagonal/>
    </border>
    <border>
      <left style="thin">
        <color indexed="23"/>
      </left>
      <right/>
      <top style="medium">
        <color theme="1" tint="0.499984740745262"/>
      </top>
      <bottom/>
      <diagonal/>
    </border>
    <border>
      <left/>
      <right/>
      <top style="medium">
        <color theme="1" tint="0.499984740745262"/>
      </top>
      <bottom/>
      <diagonal/>
    </border>
    <border>
      <left/>
      <right style="thin">
        <color indexed="23"/>
      </right>
      <top style="medium">
        <color theme="1" tint="0.499984740745262"/>
      </top>
      <bottom/>
      <diagonal/>
    </border>
    <border>
      <left/>
      <right style="dashed">
        <color rgb="FF0000FF"/>
      </right>
      <top/>
      <bottom/>
      <diagonal/>
    </border>
    <border>
      <left style="thin">
        <color indexed="23"/>
      </left>
      <right style="hair">
        <color indexed="23"/>
      </right>
      <top style="medium">
        <color theme="0"/>
      </top>
      <bottom style="medium">
        <color theme="0"/>
      </bottom>
      <diagonal/>
    </border>
    <border>
      <left/>
      <right style="thin">
        <color theme="0" tint="-0.499984740745262"/>
      </right>
      <top style="medium">
        <color theme="0"/>
      </top>
      <bottom style="medium">
        <color theme="0"/>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op>
      <bottom style="hair">
        <color indexed="23"/>
      </bottom>
      <diagonal/>
    </border>
    <border>
      <left style="thin">
        <color theme="0" tint="-0.499984740745262"/>
      </left>
      <right style="thin">
        <color theme="0" tint="-0.499984740745262"/>
      </right>
      <top style="medium">
        <color theme="0"/>
      </top>
      <bottom style="medium">
        <color theme="0"/>
      </bottom>
      <diagonal/>
    </border>
    <border>
      <left style="thin">
        <color theme="0" tint="-0.499984740745262"/>
      </left>
      <right style="thin">
        <color theme="0" tint="-0.499984740745262"/>
      </right>
      <top/>
      <bottom style="hair">
        <color indexed="2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indexed="23"/>
      </top>
      <bottom style="hair">
        <color indexed="23"/>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22"/>
      </left>
      <right style="thin">
        <color indexed="22"/>
      </right>
      <top style="hair">
        <color theme="0" tint="-0.499984740745262"/>
      </top>
      <bottom style="hair">
        <color theme="0" tint="-0.499984740745262"/>
      </bottom>
      <diagonal/>
    </border>
    <border>
      <left/>
      <right style="thin">
        <color indexed="64"/>
      </right>
      <top style="medium">
        <color theme="0"/>
      </top>
      <bottom style="medium">
        <color theme="0"/>
      </bottom>
      <diagonal/>
    </border>
    <border>
      <left/>
      <right style="dashed">
        <color rgb="FF0000FF"/>
      </right>
      <top style="medium">
        <color theme="0"/>
      </top>
      <bottom style="medium">
        <color theme="0"/>
      </bottom>
      <diagonal/>
    </border>
    <border>
      <left style="thin">
        <color theme="0" tint="-0.499984740745262"/>
      </left>
      <right style="thin">
        <color indexed="23"/>
      </right>
      <top style="hair">
        <color indexed="23"/>
      </top>
      <bottom style="hair">
        <color theme="0" tint="-0.499984740745262"/>
      </bottom>
      <diagonal/>
    </border>
    <border>
      <left style="thin">
        <color theme="0" tint="-0.499984740745262"/>
      </left>
      <right style="thin">
        <color indexed="23"/>
      </right>
      <top style="hair">
        <color theme="0" tint="-0.499984740745262"/>
      </top>
      <bottom style="hair">
        <color theme="0" tint="-0.499984740745262"/>
      </bottom>
      <diagonal/>
    </border>
    <border>
      <left style="thin">
        <color theme="0" tint="-0.499984740745262"/>
      </left>
      <right style="thin">
        <color indexed="23"/>
      </right>
      <top/>
      <bottom style="hair">
        <color theme="0" tint="-0.499984740745262"/>
      </bottom>
      <diagonal/>
    </border>
    <border>
      <left style="thin">
        <color theme="0" tint="-0.499984740745262"/>
      </left>
      <right style="thin">
        <color indexed="23"/>
      </right>
      <top style="medium">
        <color theme="0"/>
      </top>
      <bottom style="medium">
        <color theme="0"/>
      </bottom>
      <diagonal/>
    </border>
    <border>
      <left style="thin">
        <color theme="0" tint="-0.499984740745262"/>
      </left>
      <right style="thin">
        <color theme="0" tint="-0.499984740745262"/>
      </right>
      <top style="hair">
        <color indexed="23"/>
      </top>
      <bottom style="hair">
        <color theme="0" tint="-0.499984740745262"/>
      </bottom>
      <diagonal/>
    </border>
    <border>
      <left style="thin">
        <color theme="0" tint="-0.499984740745262"/>
      </left>
      <right style="thin">
        <color theme="0" tint="-0.499984740745262"/>
      </right>
      <top style="medium">
        <color theme="0"/>
      </top>
      <bottom style="hair">
        <color theme="0" tint="-0.499984740745262"/>
      </bottom>
      <diagonal/>
    </border>
    <border>
      <left style="thin">
        <color theme="0" tint="-0.499984740745262"/>
      </left>
      <right style="thin">
        <color theme="0" tint="-0.499984740745262"/>
      </right>
      <top style="medium">
        <color theme="0"/>
      </top>
      <bottom style="hair">
        <color indexed="23"/>
      </bottom>
      <diagonal/>
    </border>
    <border>
      <left/>
      <right style="medium">
        <color theme="0" tint="-0.499984740745262"/>
      </right>
      <top style="medium">
        <color theme="0"/>
      </top>
      <bottom style="medium">
        <color theme="0"/>
      </bottom>
      <diagonal/>
    </border>
    <border>
      <left style="hair">
        <color indexed="23"/>
      </left>
      <right style="medium">
        <color theme="0" tint="-0.499984740745262"/>
      </right>
      <top/>
      <bottom style="medium">
        <color theme="0"/>
      </bottom>
      <diagonal/>
    </border>
    <border>
      <left style="hair">
        <color indexed="23"/>
      </left>
      <right style="medium">
        <color theme="0" tint="-0.499984740745262"/>
      </right>
      <top/>
      <bottom style="hair">
        <color indexed="23"/>
      </bottom>
      <diagonal/>
    </border>
    <border>
      <left style="hair">
        <color indexed="23"/>
      </left>
      <right style="medium">
        <color theme="0" tint="-0.499984740745262"/>
      </right>
      <top style="medium">
        <color theme="0"/>
      </top>
      <bottom style="medium">
        <color theme="0"/>
      </bottom>
      <diagonal/>
    </border>
    <border>
      <left/>
      <right style="medium">
        <color theme="0" tint="-0.499984740745262"/>
      </right>
      <top style="medium">
        <color theme="1" tint="0.499984740745262"/>
      </top>
      <bottom/>
      <diagonal/>
    </border>
    <border>
      <left style="thin">
        <color theme="0" tint="-0.499984740745262"/>
      </left>
      <right style="thin">
        <color theme="0" tint="-0.499984740745262"/>
      </right>
      <top style="hair">
        <color indexed="23"/>
      </top>
      <bottom style="medium">
        <color theme="0" tint="-0.499984740745262"/>
      </bottom>
      <diagonal/>
    </border>
    <border>
      <left/>
      <right/>
      <top style="hair">
        <color indexed="23"/>
      </top>
      <bottom style="medium">
        <color theme="0" tint="-0.499984740745262"/>
      </bottom>
      <diagonal/>
    </border>
    <border>
      <left style="thin">
        <color indexed="22"/>
      </left>
      <right style="thin">
        <color indexed="22"/>
      </right>
      <top style="hair">
        <color indexed="23"/>
      </top>
      <bottom style="medium">
        <color theme="0" tint="-0.499984740745262"/>
      </bottom>
      <diagonal/>
    </border>
    <border>
      <left style="thin">
        <color indexed="23"/>
      </left>
      <right style="hair">
        <color indexed="23"/>
      </right>
      <top style="hair">
        <color indexed="23"/>
      </top>
      <bottom style="medium">
        <color theme="0" tint="-0.499984740745262"/>
      </bottom>
      <diagonal/>
    </border>
    <border>
      <left style="hair">
        <color indexed="23"/>
      </left>
      <right style="hair">
        <color indexed="23"/>
      </right>
      <top style="hair">
        <color indexed="23"/>
      </top>
      <bottom style="medium">
        <color theme="0" tint="-0.499984740745262"/>
      </bottom>
      <diagonal/>
    </border>
    <border>
      <left style="hair">
        <color indexed="23"/>
      </left>
      <right style="thin">
        <color indexed="64"/>
      </right>
      <top style="hair">
        <color indexed="23"/>
      </top>
      <bottom style="medium">
        <color theme="0" tint="-0.499984740745262"/>
      </bottom>
      <diagonal/>
    </border>
    <border>
      <left/>
      <right style="hair">
        <color indexed="23"/>
      </right>
      <top style="hair">
        <color indexed="23"/>
      </top>
      <bottom style="medium">
        <color theme="0" tint="-0.499984740745262"/>
      </bottom>
      <diagonal/>
    </border>
    <border>
      <left style="hair">
        <color indexed="23"/>
      </left>
      <right style="dashed">
        <color rgb="FF0000FF"/>
      </right>
      <top style="hair">
        <color indexed="23"/>
      </top>
      <bottom style="medium">
        <color theme="0" tint="-0.499984740745262"/>
      </bottom>
      <diagonal/>
    </border>
    <border>
      <left style="hair">
        <color indexed="23"/>
      </left>
      <right style="medium">
        <color theme="0" tint="-0.499984740745262"/>
      </right>
      <top style="hair">
        <color indexed="23"/>
      </top>
      <bottom style="medium">
        <color theme="0" tint="-0.499984740745262"/>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bottom style="medium">
        <color theme="0"/>
      </bottom>
      <diagonal/>
    </border>
    <border>
      <left style="medium">
        <color theme="0" tint="-0.499984740745262"/>
      </left>
      <right/>
      <top style="hair">
        <color indexed="23"/>
      </top>
      <bottom style="medium">
        <color theme="0" tint="-0.499984740745262"/>
      </bottom>
      <diagonal/>
    </border>
    <border>
      <left style="thin">
        <color theme="0" tint="-0.499984740745262"/>
      </left>
      <right style="thin">
        <color indexed="23"/>
      </right>
      <top/>
      <bottom style="hair">
        <color indexed="23"/>
      </bottom>
      <diagonal/>
    </border>
    <border>
      <left style="thin">
        <color theme="0" tint="-0.499984740745262"/>
      </left>
      <right style="thin">
        <color indexed="23"/>
      </right>
      <top/>
      <bottom style="medium">
        <color theme="0"/>
      </bottom>
      <diagonal/>
    </border>
    <border>
      <left style="thin">
        <color theme="0" tint="-0.499984740745262"/>
      </left>
      <right/>
      <top/>
      <bottom style="hair">
        <color indexed="23"/>
      </bottom>
      <diagonal/>
    </border>
    <border>
      <left style="thin">
        <color theme="0" tint="-0.499984740745262"/>
      </left>
      <right style="thin">
        <color theme="0" tint="-0.499984740745262"/>
      </right>
      <top style="medium">
        <color theme="0"/>
      </top>
      <bottom/>
      <diagonal/>
    </border>
    <border>
      <left style="hair">
        <color auto="1"/>
      </left>
      <right style="hair">
        <color auto="1"/>
      </right>
      <top style="hair">
        <color auto="1"/>
      </top>
      <bottom style="hair">
        <color auto="1"/>
      </bottom>
      <diagonal/>
    </border>
    <border>
      <left style="medium">
        <color theme="0" tint="-0.499984740745262"/>
      </left>
      <right style="thin">
        <color indexed="23"/>
      </right>
      <top style="thin">
        <color indexed="23"/>
      </top>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dashed">
        <color rgb="FF0000FF"/>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hair">
        <color indexed="23"/>
      </bottom>
      <diagonal/>
    </border>
    <border>
      <left style="thin">
        <color indexed="64"/>
      </left>
      <right style="thin">
        <color indexed="64"/>
      </right>
      <top/>
      <bottom style="hair">
        <color indexed="23"/>
      </bottom>
      <diagonal/>
    </border>
    <border>
      <left style="medium">
        <color theme="0" tint="-0.499984740745262"/>
      </left>
      <right style="thin">
        <color indexed="64"/>
      </right>
      <top/>
      <bottom/>
      <diagonal/>
    </border>
    <border>
      <left style="hair">
        <color indexed="23"/>
      </left>
      <right style="thin">
        <color indexed="64"/>
      </right>
      <top/>
      <bottom style="hair">
        <color auto="1"/>
      </bottom>
      <diagonal/>
    </border>
    <border>
      <left style="medium">
        <color theme="0" tint="-0.499984740745262"/>
      </left>
      <right style="thin">
        <color indexed="64"/>
      </right>
      <top/>
      <bottom style="medium">
        <color theme="0"/>
      </bottom>
      <diagonal/>
    </border>
    <border>
      <left/>
      <right style="thin">
        <color indexed="64"/>
      </right>
      <top style="hair">
        <color auto="1"/>
      </top>
      <bottom style="hair">
        <color auto="1"/>
      </bottom>
      <diagonal/>
    </border>
    <border>
      <left style="medium">
        <color theme="0" tint="-0.499984740745262"/>
      </left>
      <right style="thin">
        <color indexed="64"/>
      </right>
      <top style="medium">
        <color theme="0"/>
      </top>
      <bottom style="medium">
        <color theme="0"/>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indexed="64"/>
      </right>
      <top style="hair">
        <color auto="1"/>
      </top>
      <bottom style="thin">
        <color theme="0" tint="-0.14999847407452621"/>
      </bottom>
      <diagonal/>
    </border>
    <border>
      <left style="thin">
        <color theme="0" tint="-0.499984740745262"/>
      </left>
      <right style="thin">
        <color indexed="64"/>
      </right>
      <top/>
      <bottom style="hair">
        <color indexed="23"/>
      </bottom>
      <diagonal/>
    </border>
    <border>
      <left style="thin">
        <color indexed="23"/>
      </left>
      <right style="thin">
        <color indexed="23"/>
      </right>
      <top/>
      <bottom style="hair">
        <color indexed="23"/>
      </bottom>
      <diagonal/>
    </border>
    <border>
      <left style="thin">
        <color rgb="FFB2B2B2"/>
      </left>
      <right style="thin">
        <color rgb="FFB2B2B2"/>
      </right>
      <top style="thin">
        <color rgb="FFB2B2B2"/>
      </top>
      <bottom style="thin">
        <color rgb="FFB2B2B2"/>
      </bottom>
      <diagonal/>
    </border>
    <border>
      <left style="hair">
        <color indexed="23"/>
      </left>
      <right style="thin">
        <color theme="1"/>
      </right>
      <top style="hair">
        <color auto="1"/>
      </top>
      <bottom style="hair">
        <color indexed="23"/>
      </bottom>
      <diagonal/>
    </border>
    <border>
      <left style="hair">
        <color indexed="23"/>
      </left>
      <right style="thin">
        <color theme="1"/>
      </right>
      <top/>
      <bottom style="hair">
        <color indexed="23"/>
      </bottom>
      <diagonal/>
    </border>
    <border>
      <left style="hair">
        <color indexed="23"/>
      </left>
      <right style="dashed">
        <color rgb="FF0000FF"/>
      </right>
      <top style="hair">
        <color auto="1"/>
      </top>
      <bottom style="hair">
        <color indexed="23"/>
      </bottom>
      <diagonal/>
    </border>
    <border>
      <left style="thin">
        <color theme="0" tint="-0.499984740745262"/>
      </left>
      <right style="thin">
        <color theme="0" tint="-0.499984740745262"/>
      </right>
      <top style="hair">
        <color theme="0" tint="-0.499984740745262"/>
      </top>
      <bottom style="hair">
        <color indexed="2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dashed">
        <color theme="0" tint="-0.14996795556505021"/>
      </top>
      <bottom style="dashed">
        <color theme="0" tint="-0.14996795556505021"/>
      </bottom>
      <diagonal/>
    </border>
    <border>
      <left/>
      <right style="medium">
        <color indexed="64"/>
      </right>
      <top style="dashed">
        <color theme="0" tint="-0.14996795556505021"/>
      </top>
      <bottom style="dashed">
        <color theme="0" tint="-0.14996795556505021"/>
      </bottom>
      <diagonal/>
    </border>
    <border>
      <left/>
      <right/>
      <top style="dashed">
        <color theme="0" tint="-0.14996795556505021"/>
      </top>
      <bottom style="medium">
        <color indexed="64"/>
      </bottom>
      <diagonal/>
    </border>
    <border>
      <left/>
      <right style="medium">
        <color indexed="64"/>
      </right>
      <top style="dashed">
        <color theme="0" tint="-0.14996795556505021"/>
      </top>
      <bottom style="medium">
        <color indexed="64"/>
      </bottom>
      <diagonal/>
    </border>
    <border>
      <left style="medium">
        <color indexed="64"/>
      </left>
      <right style="medium">
        <color indexed="64"/>
      </right>
      <top style="dashed">
        <color theme="0" tint="-0.14996795556505021"/>
      </top>
      <bottom style="medium">
        <color indexed="64"/>
      </bottom>
      <diagonal/>
    </border>
    <border>
      <left style="medium">
        <color indexed="64"/>
      </left>
      <right style="medium">
        <color indexed="64"/>
      </right>
      <top style="dashed">
        <color theme="0" tint="-0.14996795556505021"/>
      </top>
      <bottom style="dashed">
        <color theme="0" tint="-0.14996795556505021"/>
      </bottom>
      <diagonal/>
    </border>
    <border>
      <left style="medium">
        <color indexed="64"/>
      </left>
      <right style="medium">
        <color indexed="64"/>
      </right>
      <top/>
      <bottom style="dashed">
        <color theme="0" tint="-0.14996795556505021"/>
      </bottom>
      <diagonal/>
    </border>
    <border>
      <left/>
      <right/>
      <top/>
      <bottom style="dashed">
        <color theme="0" tint="-0.14996795556505021"/>
      </bottom>
      <diagonal/>
    </border>
    <border>
      <left/>
      <right style="medium">
        <color indexed="64"/>
      </right>
      <top/>
      <bottom style="dashed">
        <color theme="0" tint="-0.1499679555650502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style="hair">
        <color auto="1"/>
      </left>
      <right style="hair">
        <color auto="1"/>
      </right>
      <top style="thick">
        <color theme="0"/>
      </top>
      <bottom style="thick">
        <color theme="0"/>
      </bottom>
      <diagonal/>
    </border>
    <border>
      <left style="hair">
        <color theme="1"/>
      </left>
      <right style="hair">
        <color theme="1"/>
      </right>
      <top style="thick">
        <color theme="0"/>
      </top>
      <bottom style="thick">
        <color theme="0"/>
      </bottom>
      <diagonal/>
    </border>
    <border>
      <left style="hair">
        <color theme="1"/>
      </left>
      <right style="hair">
        <color theme="1"/>
      </right>
      <top style="medium">
        <color theme="0"/>
      </top>
      <bottom style="medium">
        <color theme="0"/>
      </bottom>
      <diagonal/>
    </border>
    <border>
      <left style="hair">
        <color auto="1"/>
      </left>
      <right style="hair">
        <color auto="1"/>
      </right>
      <top style="medium">
        <color theme="0"/>
      </top>
      <bottom style="medium">
        <color theme="0"/>
      </bottom>
      <diagonal/>
    </border>
    <border>
      <left style="hair">
        <color theme="1"/>
      </left>
      <right style="hair">
        <color theme="1"/>
      </right>
      <top/>
      <bottom/>
      <diagonal/>
    </border>
    <border>
      <left style="hair">
        <color indexed="23"/>
      </left>
      <right style="hair">
        <color indexed="23"/>
      </right>
      <top style="hair">
        <color theme="0"/>
      </top>
      <bottom style="medium">
        <color theme="0"/>
      </bottom>
      <diagonal/>
    </border>
    <border>
      <left style="hair">
        <color theme="1"/>
      </left>
      <right style="hair">
        <color theme="1"/>
      </right>
      <top/>
      <bottom style="hair">
        <color theme="0"/>
      </bottom>
      <diagonal/>
    </border>
    <border>
      <left style="hair">
        <color auto="1"/>
      </left>
      <right style="hair">
        <color auto="1"/>
      </right>
      <top style="hair">
        <color auto="1"/>
      </top>
      <bottom style="medium">
        <color theme="0"/>
      </bottom>
      <diagonal/>
    </border>
    <border>
      <left style="hair">
        <color indexed="23"/>
      </left>
      <right style="hair">
        <color indexed="23"/>
      </right>
      <top/>
      <bottom/>
      <diagonal/>
    </border>
    <border>
      <left style="hair">
        <color indexed="23"/>
      </left>
      <right style="thin">
        <color indexed="64"/>
      </right>
      <top style="hair">
        <color indexed="23"/>
      </top>
      <bottom style="hair">
        <color auto="1"/>
      </bottom>
      <diagonal/>
    </border>
    <border>
      <left style="hair">
        <color indexed="23"/>
      </left>
      <right style="thin">
        <color indexed="64"/>
      </right>
      <top style="medium">
        <color theme="0"/>
      </top>
      <bottom style="hair">
        <color auto="1"/>
      </bottom>
      <diagonal/>
    </border>
    <border>
      <left style="hair">
        <color indexed="23"/>
      </left>
      <right style="thin">
        <color indexed="64"/>
      </right>
      <top style="hair">
        <color indexed="23"/>
      </top>
      <bottom style="hair">
        <color theme="0" tint="-0.499984740745262"/>
      </bottom>
      <diagonal/>
    </border>
    <border>
      <left style="hair">
        <color indexed="23"/>
      </left>
      <right style="thin">
        <color indexed="64"/>
      </right>
      <top style="hair">
        <color auto="1"/>
      </top>
      <bottom style="hair">
        <color indexed="23"/>
      </bottom>
      <diagonal/>
    </border>
    <border>
      <left style="hair">
        <color indexed="23"/>
      </left>
      <right style="thin">
        <color indexed="64"/>
      </right>
      <top/>
      <bottom style="hair">
        <color theme="0" tint="-0.499984740745262"/>
      </bottom>
      <diagonal/>
    </border>
    <border>
      <left style="thick">
        <color theme="0"/>
      </left>
      <right style="thick">
        <color theme="0"/>
      </right>
      <top style="thick">
        <color theme="4"/>
      </top>
      <bottom style="thick">
        <color theme="0"/>
      </bottom>
      <diagonal/>
    </border>
    <border>
      <left style="thick">
        <color theme="0"/>
      </left>
      <right style="thick">
        <color theme="4"/>
      </right>
      <top style="thick">
        <color theme="4"/>
      </top>
      <bottom style="thick">
        <color theme="0"/>
      </bottom>
      <diagonal/>
    </border>
    <border>
      <left style="thick">
        <color theme="4"/>
      </left>
      <right style="thick">
        <color theme="0"/>
      </right>
      <top style="thick">
        <color theme="0"/>
      </top>
      <bottom style="thick">
        <color theme="0"/>
      </bottom>
      <diagonal/>
    </border>
    <border>
      <left style="thick">
        <color theme="0"/>
      </left>
      <right style="thick">
        <color theme="4"/>
      </right>
      <top style="thick">
        <color theme="0"/>
      </top>
      <bottom style="thick">
        <color theme="0"/>
      </bottom>
      <diagonal/>
    </border>
    <border>
      <left style="thick">
        <color theme="0"/>
      </left>
      <right style="thick">
        <color theme="0"/>
      </right>
      <top style="thick">
        <color theme="0"/>
      </top>
      <bottom style="thick">
        <color theme="4"/>
      </bottom>
      <diagonal/>
    </border>
    <border>
      <left style="thick">
        <color theme="0"/>
      </left>
      <right style="thick">
        <color theme="4"/>
      </right>
      <top style="thick">
        <color theme="0"/>
      </top>
      <bottom style="thick">
        <color theme="4"/>
      </bottom>
      <diagonal/>
    </border>
    <border>
      <left style="thick">
        <color theme="0"/>
      </left>
      <right style="thick">
        <color theme="0"/>
      </right>
      <top style="thick">
        <color theme="0"/>
      </top>
      <bottom/>
      <diagonal/>
    </border>
    <border>
      <left style="thick">
        <color theme="0"/>
      </left>
      <right style="thick">
        <color theme="4"/>
      </right>
      <top style="thick">
        <color theme="0"/>
      </top>
      <bottom/>
      <diagonal/>
    </border>
    <border>
      <left style="thick">
        <color theme="0"/>
      </left>
      <right style="thick">
        <color rgb="FF0070C0"/>
      </right>
      <top style="thick">
        <color theme="4"/>
      </top>
      <bottom style="thick">
        <color theme="0"/>
      </bottom>
      <diagonal/>
    </border>
    <border>
      <left style="thick">
        <color theme="4"/>
      </left>
      <right/>
      <top style="thick">
        <color theme="4"/>
      </top>
      <bottom style="thick">
        <color theme="0"/>
      </bottom>
      <diagonal/>
    </border>
    <border>
      <left/>
      <right/>
      <top style="thick">
        <color theme="4"/>
      </top>
      <bottom style="thick">
        <color theme="0"/>
      </bottom>
      <diagonal/>
    </border>
    <border>
      <left/>
      <right style="thick">
        <color theme="0"/>
      </right>
      <top style="thick">
        <color theme="4"/>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4"/>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4"/>
      </top>
      <bottom style="thick">
        <color theme="0"/>
      </bottom>
      <diagonal/>
    </border>
    <border>
      <left/>
      <right style="thick">
        <color theme="4"/>
      </right>
      <top style="thick">
        <color theme="4"/>
      </top>
      <bottom style="thick">
        <color theme="0"/>
      </bottom>
      <diagonal/>
    </border>
    <border>
      <left/>
      <right/>
      <top style="medium">
        <color indexed="23"/>
      </top>
      <bottom style="thin">
        <color indexed="23"/>
      </bottom>
      <diagonal/>
    </border>
    <border>
      <left style="thin">
        <color indexed="23"/>
      </left>
      <right/>
      <top style="thin">
        <color indexed="23"/>
      </top>
      <bottom style="medium">
        <color theme="0"/>
      </bottom>
      <diagonal/>
    </border>
    <border>
      <left/>
      <right/>
      <top style="thin">
        <color indexed="23"/>
      </top>
      <bottom style="medium">
        <color theme="0"/>
      </bottom>
      <diagonal/>
    </border>
    <border>
      <left/>
      <right/>
      <top style="thin">
        <color indexed="23"/>
      </top>
      <bottom style="hair">
        <color auto="1"/>
      </bottom>
      <diagonal/>
    </border>
    <border>
      <left style="thick">
        <color theme="4"/>
      </left>
      <right/>
      <top style="thick">
        <color theme="0"/>
      </top>
      <bottom style="thick">
        <color theme="0"/>
      </bottom>
      <diagonal/>
    </border>
    <border>
      <left style="thick">
        <color theme="4"/>
      </left>
      <right/>
      <top style="thick">
        <color theme="0"/>
      </top>
      <bottom/>
      <diagonal/>
    </border>
    <border>
      <left style="thick">
        <color theme="4"/>
      </left>
      <right/>
      <top style="hair">
        <color theme="0" tint="-0.499984740745262"/>
      </top>
      <bottom style="hair">
        <color theme="0" tint="-0.499984740745262"/>
      </bottom>
      <diagonal/>
    </border>
    <border>
      <left style="thick">
        <color theme="4"/>
      </left>
      <right/>
      <top style="thick">
        <color theme="0"/>
      </top>
      <bottom style="thick">
        <color theme="4"/>
      </bottom>
      <diagonal/>
    </border>
    <border>
      <left/>
      <right style="thick">
        <color theme="0"/>
      </right>
      <top style="thick">
        <color theme="0"/>
      </top>
      <bottom/>
      <diagonal/>
    </border>
    <border>
      <left/>
      <right style="thick">
        <color theme="0"/>
      </right>
      <top style="thick">
        <color theme="0"/>
      </top>
      <bottom style="thick">
        <color theme="4"/>
      </bottom>
      <diagonal/>
    </border>
    <border>
      <left style="thin">
        <color rgb="FF0000FF"/>
      </left>
      <right style="thick">
        <color theme="0"/>
      </right>
      <top style="thin">
        <color rgb="FF0000FF"/>
      </top>
      <bottom style="thick">
        <color theme="0"/>
      </bottom>
      <diagonal/>
    </border>
    <border>
      <left style="thick">
        <color theme="0"/>
      </left>
      <right style="thick">
        <color theme="0"/>
      </right>
      <top style="thin">
        <color rgb="FF0000FF"/>
      </top>
      <bottom style="thick">
        <color theme="0"/>
      </bottom>
      <diagonal/>
    </border>
    <border>
      <left style="thick">
        <color theme="0"/>
      </left>
      <right style="thin">
        <color rgb="FF0000FF"/>
      </right>
      <top style="thin">
        <color rgb="FF0000FF"/>
      </top>
      <bottom style="thick">
        <color theme="0"/>
      </bottom>
      <diagonal/>
    </border>
    <border>
      <left style="thin">
        <color rgb="FF0000FF"/>
      </left>
      <right style="thick">
        <color theme="0"/>
      </right>
      <top style="thick">
        <color theme="0"/>
      </top>
      <bottom/>
      <diagonal/>
    </border>
    <border>
      <left style="thick">
        <color theme="0"/>
      </left>
      <right style="thin">
        <color rgb="FF0000FF"/>
      </right>
      <top style="thick">
        <color theme="0"/>
      </top>
      <bottom/>
      <diagonal/>
    </border>
    <border>
      <left style="thin">
        <color rgb="FF0000FF"/>
      </left>
      <right style="thick">
        <color theme="0"/>
      </right>
      <top style="thick">
        <color theme="4"/>
      </top>
      <bottom style="thick">
        <color theme="0"/>
      </bottom>
      <diagonal/>
    </border>
    <border>
      <left style="thick">
        <color theme="0"/>
      </left>
      <right style="thin">
        <color rgb="FF0000FF"/>
      </right>
      <top style="thick">
        <color theme="4"/>
      </top>
      <bottom style="thick">
        <color theme="0"/>
      </bottom>
      <diagonal/>
    </border>
    <border>
      <left style="thin">
        <color rgb="FF0000FF"/>
      </left>
      <right style="thick">
        <color theme="0"/>
      </right>
      <top style="thick">
        <color theme="0"/>
      </top>
      <bottom style="thick">
        <color theme="0"/>
      </bottom>
      <diagonal/>
    </border>
    <border>
      <left style="thick">
        <color theme="0"/>
      </left>
      <right style="thin">
        <color rgb="FF0000FF"/>
      </right>
      <top style="thick">
        <color theme="0"/>
      </top>
      <bottom style="thick">
        <color theme="0"/>
      </bottom>
      <diagonal/>
    </border>
    <border>
      <left style="thin">
        <color rgb="FF0000FF"/>
      </left>
      <right style="thick">
        <color theme="0"/>
      </right>
      <top style="thick">
        <color theme="0"/>
      </top>
      <bottom style="thin">
        <color rgb="FF0000FF"/>
      </bottom>
      <diagonal/>
    </border>
    <border>
      <left style="thick">
        <color theme="0"/>
      </left>
      <right style="thick">
        <color theme="0"/>
      </right>
      <top style="thick">
        <color theme="0"/>
      </top>
      <bottom style="thin">
        <color rgb="FF0000FF"/>
      </bottom>
      <diagonal/>
    </border>
    <border>
      <left style="thick">
        <color theme="0"/>
      </left>
      <right style="thin">
        <color rgb="FF0000FF"/>
      </right>
      <top style="thick">
        <color theme="0"/>
      </top>
      <bottom style="thin">
        <color rgb="FF0000FF"/>
      </bottom>
      <diagonal/>
    </border>
    <border>
      <left/>
      <right style="medium">
        <color indexed="23"/>
      </right>
      <top style="medium">
        <color indexed="23"/>
      </top>
      <bottom style="thin">
        <color indexed="23"/>
      </bottom>
      <diagonal/>
    </border>
    <border>
      <left/>
      <right style="medium">
        <color indexed="23"/>
      </right>
      <top style="thin">
        <color indexed="23"/>
      </top>
      <bottom style="medium">
        <color theme="0"/>
      </bottom>
      <diagonal/>
    </border>
    <border>
      <left style="hair">
        <color indexed="23"/>
      </left>
      <right style="medium">
        <color indexed="23"/>
      </right>
      <top/>
      <bottom style="hair">
        <color indexed="23"/>
      </bottom>
      <diagonal/>
    </border>
    <border>
      <left/>
      <right/>
      <top style="hair">
        <color auto="1"/>
      </top>
      <bottom style="hair">
        <color auto="1"/>
      </bottom>
      <diagonal/>
    </border>
    <border>
      <left style="hair">
        <color indexed="23"/>
      </left>
      <right style="medium">
        <color indexed="23"/>
      </right>
      <top/>
      <bottom/>
      <diagonal/>
    </border>
    <border>
      <left/>
      <right/>
      <top style="medium">
        <color theme="0"/>
      </top>
      <bottom/>
      <diagonal/>
    </border>
    <border>
      <left style="hair">
        <color indexed="23"/>
      </left>
      <right/>
      <top/>
      <bottom/>
      <diagonal/>
    </border>
    <border>
      <left/>
      <right style="hair">
        <color indexed="23"/>
      </right>
      <top/>
      <bottom/>
      <diagonal/>
    </border>
    <border>
      <left style="hair">
        <color indexed="23"/>
      </left>
      <right/>
      <top/>
      <bottom style="hair">
        <color indexed="23"/>
      </bottom>
      <diagonal/>
    </border>
    <border>
      <left style="hair">
        <color indexed="23"/>
      </left>
      <right style="thin">
        <color theme="0"/>
      </right>
      <top style="hair">
        <color indexed="23"/>
      </top>
      <bottom style="hair">
        <color indexed="23"/>
      </bottom>
      <diagonal/>
    </border>
    <border>
      <left style="thin">
        <color theme="0"/>
      </left>
      <right style="hair">
        <color indexed="23"/>
      </right>
      <top style="hair">
        <color indexed="23"/>
      </top>
      <bottom style="hair">
        <color indexed="23"/>
      </bottom>
      <diagonal/>
    </border>
    <border>
      <left style="thin">
        <color theme="0"/>
      </left>
      <right style="thin">
        <color theme="0"/>
      </right>
      <top style="thin">
        <color theme="0"/>
      </top>
      <bottom style="thin">
        <color theme="0"/>
      </bottom>
      <diagonal/>
    </border>
    <border>
      <left style="thin">
        <color indexed="23"/>
      </left>
      <right style="thin">
        <color indexed="23"/>
      </right>
      <top/>
      <bottom/>
      <diagonal/>
    </border>
    <border>
      <left style="thin">
        <color indexed="64"/>
      </left>
      <right/>
      <top style="hair">
        <color auto="1"/>
      </top>
      <bottom style="hair">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2">
    <xf numFmtId="0" fontId="0" fillId="0" borderId="0"/>
    <xf numFmtId="0" fontId="12" fillId="0" borderId="0"/>
    <xf numFmtId="0" fontId="12" fillId="0" borderId="0"/>
    <xf numFmtId="0" fontId="1" fillId="0" borderId="0"/>
    <xf numFmtId="0" fontId="12" fillId="0" borderId="0"/>
    <xf numFmtId="43" fontId="1" fillId="0" borderId="0" applyFont="0" applyFill="0" applyBorder="0" applyAlignment="0" applyProtection="0"/>
    <xf numFmtId="9" fontId="21" fillId="0" borderId="0" applyFont="0" applyFill="0" applyBorder="0" applyAlignment="0" applyProtection="0"/>
    <xf numFmtId="0" fontId="21" fillId="25" borderId="113" applyNumberFormat="0" applyFont="0" applyAlignment="0" applyProtection="0"/>
    <xf numFmtId="0" fontId="12" fillId="25" borderId="113" applyNumberFormat="0" applyFont="0" applyAlignment="0" applyProtection="0"/>
    <xf numFmtId="43" fontId="12" fillId="0" borderId="0" applyFont="0" applyFill="0" applyBorder="0" applyAlignment="0" applyProtection="0"/>
    <xf numFmtId="9" fontId="12" fillId="0" borderId="0" applyFont="0" applyFill="0" applyBorder="0" applyAlignment="0" applyProtection="0"/>
    <xf numFmtId="44" fontId="54" fillId="0" borderId="0" applyFont="0" applyFill="0" applyBorder="0" applyAlignment="0" applyProtection="0"/>
  </cellStyleXfs>
  <cellXfs count="935">
    <xf numFmtId="0" fontId="0" fillId="0" borderId="0" xfId="0"/>
    <xf numFmtId="0" fontId="2" fillId="2" borderId="0" xfId="0" applyFont="1" applyFill="1"/>
    <xf numFmtId="164" fontId="5" fillId="2" borderId="0" xfId="0" applyNumberFormat="1" applyFont="1" applyFill="1"/>
    <xf numFmtId="0" fontId="7" fillId="2" borderId="0" xfId="0" applyFont="1" applyFill="1" applyAlignment="1">
      <alignment horizontal="center"/>
    </xf>
    <xf numFmtId="0" fontId="6" fillId="3" borderId="2" xfId="0" applyFont="1" applyFill="1" applyBorder="1" applyAlignment="1">
      <alignment horizontal="center" vertical="center" wrapText="1"/>
    </xf>
    <xf numFmtId="14" fontId="8" fillId="4" borderId="8" xfId="0" applyNumberFormat="1" applyFont="1" applyFill="1" applyBorder="1" applyAlignment="1">
      <alignment horizontal="center" vertical="center" textRotation="90"/>
    </xf>
    <xf numFmtId="0" fontId="9" fillId="2" borderId="0" xfId="0" applyFont="1" applyFill="1" applyAlignment="1">
      <alignment horizontal="center" vertical="center" textRotation="90"/>
    </xf>
    <xf numFmtId="0" fontId="7" fillId="2" borderId="0" xfId="0" applyNumberFormat="1" applyFont="1" applyFill="1" applyAlignment="1">
      <alignment horizontal="center"/>
    </xf>
    <xf numFmtId="164" fontId="5" fillId="2" borderId="0" xfId="0" applyNumberFormat="1" applyFont="1" applyFill="1" applyBorder="1"/>
    <xf numFmtId="0" fontId="7" fillId="2" borderId="0" xfId="0" applyFont="1" applyFill="1" applyBorder="1" applyAlignment="1">
      <alignment horizontal="center"/>
    </xf>
    <xf numFmtId="0" fontId="2" fillId="2" borderId="0" xfId="0" applyFont="1" applyFill="1" applyBorder="1"/>
    <xf numFmtId="15" fontId="2" fillId="2" borderId="7" xfId="0" applyNumberFormat="1" applyFont="1" applyFill="1" applyBorder="1" applyAlignment="1">
      <alignment horizontal="center" vertical="center"/>
    </xf>
    <xf numFmtId="0" fontId="2" fillId="2" borderId="7" xfId="0" applyFont="1" applyFill="1" applyBorder="1" applyAlignment="1">
      <alignment horizontal="center" vertical="center"/>
    </xf>
    <xf numFmtId="14" fontId="7" fillId="2" borderId="0" xfId="0" applyNumberFormat="1" applyFont="1" applyFill="1" applyAlignment="1">
      <alignment horizontal="center"/>
    </xf>
    <xf numFmtId="0" fontId="4" fillId="2" borderId="0" xfId="0" applyFont="1" applyFill="1" applyAlignment="1">
      <alignment horizontal="center" vertical="center"/>
    </xf>
    <xf numFmtId="0" fontId="7" fillId="2" borderId="0" xfId="0" applyFont="1" applyFill="1" applyBorder="1" applyAlignment="1">
      <alignment wrapText="1"/>
    </xf>
    <xf numFmtId="0" fontId="7" fillId="2" borderId="0" xfId="0" applyFont="1" applyFill="1" applyAlignment="1">
      <alignment wrapText="1"/>
    </xf>
    <xf numFmtId="0" fontId="6" fillId="2" borderId="3" xfId="0" applyFont="1" applyFill="1" applyBorder="1" applyAlignment="1">
      <alignment horizontal="left" vertical="center" wrapText="1"/>
    </xf>
    <xf numFmtId="14" fontId="7"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4" fillId="2" borderId="0" xfId="0" applyFont="1" applyFill="1"/>
    <xf numFmtId="14" fontId="8" fillId="4" borderId="1" xfId="0" applyNumberFormat="1" applyFont="1" applyFill="1" applyBorder="1" applyAlignment="1">
      <alignment horizontal="center" vertical="center" textRotation="90"/>
    </xf>
    <xf numFmtId="0" fontId="6" fillId="3" borderId="0" xfId="0" applyFont="1" applyFill="1" applyBorder="1" applyAlignment="1">
      <alignment horizontal="center" vertical="center" wrapText="1"/>
    </xf>
    <xf numFmtId="0" fontId="3" fillId="9" borderId="6" xfId="0" applyNumberFormat="1" applyFont="1" applyFill="1" applyBorder="1" applyAlignment="1">
      <alignment horizontal="center" vertical="center"/>
    </xf>
    <xf numFmtId="0" fontId="13" fillId="3" borderId="15" xfId="0" applyFont="1" applyFill="1" applyBorder="1" applyAlignment="1">
      <alignment vertical="center"/>
    </xf>
    <xf numFmtId="0" fontId="13" fillId="3" borderId="16" xfId="0" applyFont="1" applyFill="1" applyBorder="1" applyAlignment="1">
      <alignment vertical="center"/>
    </xf>
    <xf numFmtId="0" fontId="13" fillId="3" borderId="0" xfId="0" applyFont="1" applyFill="1" applyBorder="1" applyAlignment="1">
      <alignment horizontal="center" vertical="center"/>
    </xf>
    <xf numFmtId="0" fontId="12" fillId="6" borderId="0" xfId="0" applyFont="1" applyFill="1" applyAlignment="1">
      <alignment vertical="center"/>
    </xf>
    <xf numFmtId="0" fontId="12" fillId="6" borderId="0" xfId="0" applyFont="1" applyFill="1" applyAlignment="1">
      <alignment vertical="center" wrapText="1"/>
    </xf>
    <xf numFmtId="0" fontId="0" fillId="0" borderId="0" xfId="0" applyAlignment="1">
      <alignment vertical="center"/>
    </xf>
    <xf numFmtId="0" fontId="12" fillId="0" borderId="0" xfId="0" applyFont="1" applyAlignment="1">
      <alignment vertical="center"/>
    </xf>
    <xf numFmtId="0" fontId="12" fillId="0" borderId="0" xfId="0" applyFont="1" applyAlignment="1">
      <alignment vertical="center" wrapText="1"/>
    </xf>
    <xf numFmtId="0" fontId="0" fillId="0" borderId="0" xfId="0" applyAlignment="1">
      <alignment vertical="center" wrapText="1"/>
    </xf>
    <xf numFmtId="0" fontId="15" fillId="0" borderId="0" xfId="0" applyFont="1" applyAlignment="1">
      <alignment vertical="center"/>
    </xf>
    <xf numFmtId="0" fontId="12" fillId="0" borderId="0" xfId="0" applyFont="1" applyAlignment="1">
      <alignment horizontal="center" vertical="center"/>
    </xf>
    <xf numFmtId="0" fontId="3" fillId="12" borderId="6" xfId="0" applyNumberFormat="1" applyFont="1" applyFill="1" applyBorder="1" applyAlignment="1">
      <alignment horizontal="center" vertical="center"/>
    </xf>
    <xf numFmtId="0" fontId="3" fillId="9" borderId="13" xfId="0" applyNumberFormat="1" applyFont="1" applyFill="1" applyBorder="1" applyAlignment="1">
      <alignment horizontal="center" vertical="center"/>
    </xf>
    <xf numFmtId="0" fontId="7" fillId="7" borderId="3" xfId="0" applyFont="1" applyFill="1" applyBorder="1" applyAlignment="1">
      <alignment horizontal="center" vertical="center" wrapText="1"/>
    </xf>
    <xf numFmtId="14" fontId="7" fillId="7" borderId="4" xfId="0" applyNumberFormat="1" applyFont="1" applyFill="1" applyBorder="1" applyAlignment="1">
      <alignment horizontal="center" vertical="center"/>
    </xf>
    <xf numFmtId="0" fontId="2" fillId="2" borderId="17" xfId="0" applyFont="1" applyFill="1" applyBorder="1"/>
    <xf numFmtId="0" fontId="4" fillId="2" borderId="17" xfId="0" applyFont="1" applyFill="1" applyBorder="1" applyAlignment="1">
      <alignment horizontal="center" vertical="center"/>
    </xf>
    <xf numFmtId="0" fontId="3" fillId="9" borderId="1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4" fillId="9" borderId="6"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 fillId="14" borderId="3" xfId="0" applyFont="1" applyFill="1" applyBorder="1" applyAlignment="1">
      <alignment horizontal="left" vertical="center" wrapText="1"/>
    </xf>
    <xf numFmtId="14" fontId="6" fillId="14" borderId="4" xfId="0" applyNumberFormat="1" applyFont="1" applyFill="1" applyBorder="1" applyAlignment="1">
      <alignment horizontal="center" vertical="center"/>
    </xf>
    <xf numFmtId="0" fontId="6" fillId="3" borderId="22" xfId="0" applyFont="1" applyFill="1" applyBorder="1" applyAlignment="1">
      <alignment horizontal="center" vertical="center" wrapText="1"/>
    </xf>
    <xf numFmtId="0" fontId="6" fillId="9" borderId="3" xfId="0" applyFont="1" applyFill="1" applyBorder="1" applyAlignment="1">
      <alignment horizontal="left" vertical="center" wrapText="1"/>
    </xf>
    <xf numFmtId="14" fontId="6" fillId="9" borderId="4" xfId="0" applyNumberFormat="1" applyFont="1" applyFill="1" applyBorder="1" applyAlignment="1">
      <alignment horizontal="center" vertical="center"/>
    </xf>
    <xf numFmtId="0" fontId="3" fillId="17" borderId="6" xfId="0" applyNumberFormat="1" applyFont="1" applyFill="1" applyBorder="1" applyAlignment="1">
      <alignment horizontal="center" vertical="center"/>
    </xf>
    <xf numFmtId="0" fontId="4" fillId="2" borderId="0" xfId="0" applyFont="1" applyFill="1" applyBorder="1"/>
    <xf numFmtId="0" fontId="13" fillId="16" borderId="25" xfId="0" applyFont="1" applyFill="1" applyBorder="1" applyAlignment="1">
      <alignment horizontal="center" vertical="center"/>
    </xf>
    <xf numFmtId="0" fontId="13" fillId="16" borderId="26" xfId="0" applyFont="1" applyFill="1" applyBorder="1" applyAlignment="1">
      <alignment horizontal="center" vertical="center"/>
    </xf>
    <xf numFmtId="0" fontId="13" fillId="16" borderId="26" xfId="0" applyFont="1" applyFill="1" applyBorder="1" applyAlignment="1">
      <alignment vertical="center"/>
    </xf>
    <xf numFmtId="0" fontId="3" fillId="17" borderId="19" xfId="0" applyNumberFormat="1" applyFont="1" applyFill="1" applyBorder="1" applyAlignment="1">
      <alignment horizontal="center" vertical="center"/>
    </xf>
    <xf numFmtId="0" fontId="3" fillId="17" borderId="13" xfId="0" applyNumberFormat="1" applyFont="1" applyFill="1" applyBorder="1" applyAlignment="1">
      <alignment horizontal="center" vertical="center"/>
    </xf>
    <xf numFmtId="0" fontId="3" fillId="17" borderId="14"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14" fontId="7" fillId="0" borderId="29" xfId="0" applyNumberFormat="1" applyFont="1" applyFill="1" applyBorder="1" applyAlignment="1">
      <alignment horizontal="center" vertical="center"/>
    </xf>
    <xf numFmtId="0" fontId="6" fillId="13" borderId="26" xfId="0" applyFont="1" applyFill="1" applyBorder="1" applyAlignment="1">
      <alignment horizontal="left" vertical="center" wrapText="1"/>
    </xf>
    <xf numFmtId="14" fontId="6" fillId="13" borderId="34" xfId="0" applyNumberFormat="1" applyFont="1" applyFill="1" applyBorder="1" applyAlignment="1">
      <alignment horizontal="center" vertical="center"/>
    </xf>
    <xf numFmtId="0" fontId="3" fillId="13" borderId="35" xfId="0" applyNumberFormat="1" applyFont="1" applyFill="1" applyBorder="1" applyAlignment="1">
      <alignment horizontal="center" vertical="center"/>
    </xf>
    <xf numFmtId="0" fontId="4" fillId="13" borderId="35" xfId="0" applyNumberFormat="1" applyFont="1" applyFill="1" applyBorder="1" applyAlignment="1">
      <alignment horizontal="center" vertical="center"/>
    </xf>
    <xf numFmtId="0" fontId="4" fillId="13" borderId="36" xfId="0" applyNumberFormat="1" applyFont="1" applyFill="1" applyBorder="1" applyAlignment="1">
      <alignment horizontal="center" vertical="center"/>
    </xf>
    <xf numFmtId="0" fontId="4" fillId="13" borderId="37" xfId="0" applyNumberFormat="1" applyFont="1" applyFill="1" applyBorder="1" applyAlignment="1">
      <alignment horizontal="center" vertical="center"/>
    </xf>
    <xf numFmtId="0" fontId="4" fillId="13" borderId="38" xfId="0" applyNumberFormat="1" applyFont="1" applyFill="1" applyBorder="1" applyAlignment="1">
      <alignment horizontal="center" vertical="center"/>
    </xf>
    <xf numFmtId="0" fontId="6" fillId="15" borderId="26" xfId="0" applyFont="1" applyFill="1" applyBorder="1" applyAlignment="1">
      <alignment horizontal="left" vertical="center" wrapText="1"/>
    </xf>
    <xf numFmtId="14" fontId="6" fillId="15" borderId="34" xfId="0" applyNumberFormat="1" applyFont="1" applyFill="1" applyBorder="1" applyAlignment="1">
      <alignment horizontal="center" vertical="center"/>
    </xf>
    <xf numFmtId="0" fontId="3" fillId="15" borderId="35" xfId="0" applyNumberFormat="1" applyFont="1" applyFill="1" applyBorder="1" applyAlignment="1">
      <alignment horizontal="center" vertical="center"/>
    </xf>
    <xf numFmtId="0" fontId="4" fillId="15" borderId="35" xfId="0" applyNumberFormat="1" applyFont="1" applyFill="1" applyBorder="1" applyAlignment="1">
      <alignment horizontal="center" vertical="center"/>
    </xf>
    <xf numFmtId="0" fontId="4" fillId="15" borderId="36" xfId="0" applyNumberFormat="1" applyFont="1" applyFill="1" applyBorder="1" applyAlignment="1">
      <alignment horizontal="center" vertical="center"/>
    </xf>
    <xf numFmtId="0" fontId="4" fillId="15" borderId="37" xfId="0" applyNumberFormat="1" applyFont="1" applyFill="1" applyBorder="1" applyAlignment="1">
      <alignment horizontal="center" vertical="center"/>
    </xf>
    <xf numFmtId="0" fontId="4" fillId="15" borderId="38" xfId="0" applyNumberFormat="1" applyFont="1" applyFill="1" applyBorder="1" applyAlignment="1">
      <alignment horizontal="center" vertical="center"/>
    </xf>
    <xf numFmtId="0" fontId="6" fillId="15" borderId="28" xfId="0" applyFont="1" applyFill="1" applyBorder="1" applyAlignment="1">
      <alignment horizontal="left" vertical="center" wrapText="1"/>
    </xf>
    <xf numFmtId="14" fontId="6" fillId="15" borderId="29" xfId="0" applyNumberFormat="1" applyFont="1" applyFill="1" applyBorder="1" applyAlignment="1">
      <alignment horizontal="center" vertical="center"/>
    </xf>
    <xf numFmtId="0" fontId="3" fillId="15" borderId="30" xfId="0" applyNumberFormat="1" applyFont="1" applyFill="1" applyBorder="1" applyAlignment="1">
      <alignment horizontal="center" vertical="center"/>
    </xf>
    <xf numFmtId="0" fontId="4" fillId="15" borderId="30" xfId="0" applyNumberFormat="1" applyFont="1" applyFill="1" applyBorder="1" applyAlignment="1">
      <alignment horizontal="center" vertical="center"/>
    </xf>
    <xf numFmtId="0" fontId="4" fillId="15" borderId="32" xfId="0" applyNumberFormat="1" applyFont="1" applyFill="1" applyBorder="1" applyAlignment="1">
      <alignment horizontal="center" vertical="center"/>
    </xf>
    <xf numFmtId="0" fontId="4" fillId="15" borderId="33" xfId="0" applyNumberFormat="1" applyFont="1" applyFill="1" applyBorder="1" applyAlignment="1">
      <alignment horizontal="center" vertical="center"/>
    </xf>
    <xf numFmtId="0" fontId="7" fillId="9" borderId="3" xfId="0" applyFont="1" applyFill="1" applyBorder="1" applyAlignment="1">
      <alignment horizontal="center" vertical="center" wrapText="1"/>
    </xf>
    <xf numFmtId="14" fontId="7" fillId="9" borderId="4" xfId="0" applyNumberFormat="1" applyFont="1" applyFill="1" applyBorder="1" applyAlignment="1">
      <alignment horizontal="center" vertical="center"/>
    </xf>
    <xf numFmtId="164" fontId="4" fillId="6" borderId="27" xfId="0" applyNumberFormat="1" applyFont="1" applyFill="1" applyBorder="1" applyAlignment="1">
      <alignment horizontal="center" vertical="center"/>
    </xf>
    <xf numFmtId="164" fontId="4" fillId="6" borderId="40" xfId="0" applyNumberFormat="1" applyFont="1" applyFill="1" applyBorder="1" applyAlignment="1">
      <alignment horizontal="center" vertical="center"/>
    </xf>
    <xf numFmtId="0" fontId="7" fillId="9" borderId="44" xfId="0" applyFont="1" applyFill="1" applyBorder="1" applyAlignment="1">
      <alignment horizontal="center" vertical="center" wrapText="1"/>
    </xf>
    <xf numFmtId="14" fontId="7" fillId="9" borderId="45" xfId="0" applyNumberFormat="1" applyFont="1" applyFill="1" applyBorder="1" applyAlignment="1">
      <alignment horizontal="center" vertical="center"/>
    </xf>
    <xf numFmtId="0" fontId="3" fillId="9" borderId="5" xfId="0" applyNumberFormat="1" applyFont="1" applyFill="1" applyBorder="1" applyAlignment="1">
      <alignment horizontal="center" vertical="center"/>
    </xf>
    <xf numFmtId="0" fontId="7" fillId="18" borderId="3" xfId="0" applyFont="1" applyFill="1" applyBorder="1" applyAlignment="1">
      <alignment horizontal="center" vertical="center" wrapText="1"/>
    </xf>
    <xf numFmtId="14" fontId="7" fillId="18" borderId="4" xfId="0" applyNumberFormat="1" applyFont="1" applyFill="1" applyBorder="1" applyAlignment="1">
      <alignment horizontal="center" vertical="center"/>
    </xf>
    <xf numFmtId="0" fontId="7" fillId="18" borderId="0" xfId="0" applyFont="1" applyFill="1" applyBorder="1" applyAlignment="1">
      <alignment horizontal="center" vertical="center" wrapText="1"/>
    </xf>
    <xf numFmtId="14" fontId="7" fillId="18" borderId="18" xfId="0" applyNumberFormat="1" applyFont="1" applyFill="1" applyBorder="1" applyAlignment="1">
      <alignment horizontal="center" vertical="center"/>
    </xf>
    <xf numFmtId="14" fontId="7" fillId="18" borderId="47" xfId="0" applyNumberFormat="1" applyFont="1" applyFill="1" applyBorder="1" applyAlignment="1">
      <alignment horizontal="center" vertical="center"/>
    </xf>
    <xf numFmtId="0" fontId="13" fillId="3" borderId="49" xfId="0" applyFont="1" applyFill="1" applyBorder="1" applyAlignment="1">
      <alignment horizontal="center" vertical="center"/>
    </xf>
    <xf numFmtId="164" fontId="4" fillId="10" borderId="26" xfId="0" applyNumberFormat="1" applyFont="1" applyFill="1" applyBorder="1" applyAlignment="1">
      <alignment horizontal="center" vertical="center"/>
    </xf>
    <xf numFmtId="0" fontId="6" fillId="10" borderId="26" xfId="0" applyFont="1" applyFill="1" applyBorder="1" applyAlignment="1">
      <alignment horizontal="left" vertical="center" wrapText="1"/>
    </xf>
    <xf numFmtId="0" fontId="6" fillId="3" borderId="26" xfId="0" applyFont="1" applyFill="1" applyBorder="1" applyAlignment="1">
      <alignment horizontal="center" vertical="center" wrapText="1"/>
    </xf>
    <xf numFmtId="0" fontId="3" fillId="10" borderId="26" xfId="0" applyNumberFormat="1" applyFont="1" applyFill="1" applyBorder="1" applyAlignment="1">
      <alignment horizontal="center" vertical="center"/>
    </xf>
    <xf numFmtId="0" fontId="7" fillId="0" borderId="26" xfId="0" applyFont="1" applyFill="1" applyBorder="1" applyAlignment="1">
      <alignment horizontal="center" vertical="center" wrapText="1"/>
    </xf>
    <xf numFmtId="14" fontId="7" fillId="0" borderId="34" xfId="0" applyNumberFormat="1" applyFont="1" applyFill="1" applyBorder="1" applyAlignment="1">
      <alignment horizontal="center" vertical="center"/>
    </xf>
    <xf numFmtId="164" fontId="4" fillId="7" borderId="40" xfId="0" applyNumberFormat="1" applyFont="1" applyFill="1" applyBorder="1" applyAlignment="1">
      <alignment horizontal="center" vertical="center"/>
    </xf>
    <xf numFmtId="164" fontId="4" fillId="7" borderId="27" xfId="0" applyNumberFormat="1" applyFont="1" applyFill="1" applyBorder="1" applyAlignment="1">
      <alignment horizontal="center" vertical="center"/>
    </xf>
    <xf numFmtId="164" fontId="4" fillId="8" borderId="55" xfId="0" applyNumberFormat="1" applyFont="1" applyFill="1" applyBorder="1" applyAlignment="1">
      <alignment horizontal="left" vertical="center"/>
    </xf>
    <xf numFmtId="0" fontId="4" fillId="8" borderId="54" xfId="0" applyNumberFormat="1" applyFont="1" applyFill="1" applyBorder="1" applyAlignment="1">
      <alignment horizontal="center" vertical="center"/>
    </xf>
    <xf numFmtId="0" fontId="4" fillId="8" borderId="35" xfId="0" applyNumberFormat="1" applyFont="1" applyFill="1" applyBorder="1" applyAlignment="1">
      <alignment horizontal="center" vertical="center"/>
    </xf>
    <xf numFmtId="0" fontId="4" fillId="8" borderId="36" xfId="0" applyNumberFormat="1" applyFont="1" applyFill="1" applyBorder="1" applyAlignment="1">
      <alignment horizontal="center" vertical="center"/>
    </xf>
    <xf numFmtId="0" fontId="3" fillId="8" borderId="37" xfId="0" applyNumberFormat="1" applyFont="1" applyFill="1" applyBorder="1" applyAlignment="1">
      <alignment horizontal="center" vertical="center"/>
    </xf>
    <xf numFmtId="0" fontId="3" fillId="8" borderId="35" xfId="0" applyNumberFormat="1" applyFont="1" applyFill="1" applyBorder="1" applyAlignment="1">
      <alignment horizontal="center" vertical="center"/>
    </xf>
    <xf numFmtId="0" fontId="4" fillId="8" borderId="38" xfId="0" applyNumberFormat="1" applyFont="1" applyFill="1" applyBorder="1" applyAlignment="1">
      <alignment horizontal="center" vertical="center"/>
    </xf>
    <xf numFmtId="0" fontId="3" fillId="8" borderId="38" xfId="0" applyNumberFormat="1" applyFont="1" applyFill="1" applyBorder="1" applyAlignment="1">
      <alignment horizontal="center" vertical="center"/>
    </xf>
    <xf numFmtId="0" fontId="3" fillId="8" borderId="54" xfId="0" applyNumberFormat="1" applyFont="1" applyFill="1" applyBorder="1" applyAlignment="1">
      <alignment horizontal="center" vertical="center"/>
    </xf>
    <xf numFmtId="0" fontId="3" fillId="8" borderId="36" xfId="0" applyNumberFormat="1" applyFont="1" applyFill="1" applyBorder="1" applyAlignment="1">
      <alignment horizontal="center" vertical="center"/>
    </xf>
    <xf numFmtId="164" fontId="4" fillId="7" borderId="59" xfId="0" applyNumberFormat="1" applyFont="1" applyFill="1" applyBorder="1" applyAlignment="1">
      <alignment horizontal="center" vertical="center"/>
    </xf>
    <xf numFmtId="164" fontId="4" fillId="10" borderId="39" xfId="0" applyNumberFormat="1" applyFont="1" applyFill="1" applyBorder="1" applyAlignment="1">
      <alignment horizontal="center" vertical="center"/>
    </xf>
    <xf numFmtId="164" fontId="4" fillId="7" borderId="39" xfId="0" applyNumberFormat="1" applyFont="1" applyFill="1" applyBorder="1" applyAlignment="1">
      <alignment horizontal="center" vertical="center"/>
    </xf>
    <xf numFmtId="0" fontId="7" fillId="18" borderId="46" xfId="0" applyFont="1" applyFill="1" applyBorder="1" applyAlignment="1">
      <alignment horizontal="center" vertical="center" wrapText="1"/>
    </xf>
    <xf numFmtId="164" fontId="4" fillId="8" borderId="60" xfId="0" applyNumberFormat="1" applyFont="1" applyFill="1" applyBorder="1" applyAlignment="1">
      <alignment horizontal="left" vertical="center"/>
    </xf>
    <xf numFmtId="0" fontId="6" fillId="18" borderId="61" xfId="0" applyFont="1" applyFill="1" applyBorder="1" applyAlignment="1">
      <alignment horizontal="left" vertical="center" wrapText="1"/>
    </xf>
    <xf numFmtId="0" fontId="14" fillId="0" borderId="62" xfId="0" applyFont="1" applyFill="1" applyBorder="1" applyAlignment="1">
      <alignment horizontal="left" vertical="center" wrapText="1" indent="1"/>
    </xf>
    <xf numFmtId="0" fontId="14" fillId="0" borderId="63" xfId="0" applyFont="1" applyFill="1" applyBorder="1" applyAlignment="1">
      <alignment horizontal="left" vertical="center" wrapText="1" indent="1"/>
    </xf>
    <xf numFmtId="0" fontId="14" fillId="0" borderId="61" xfId="0" applyFont="1" applyFill="1" applyBorder="1" applyAlignment="1">
      <alignment horizontal="left" vertical="center" wrapText="1" indent="1"/>
    </xf>
    <xf numFmtId="0" fontId="3" fillId="13" borderId="30" xfId="0" applyNumberFormat="1" applyFont="1" applyFill="1" applyBorder="1" applyAlignment="1">
      <alignment horizontal="center" vertical="center"/>
    </xf>
    <xf numFmtId="0" fontId="4" fillId="13" borderId="30" xfId="0" applyNumberFormat="1" applyFont="1" applyFill="1" applyBorder="1" applyAlignment="1">
      <alignment horizontal="center" vertical="center"/>
    </xf>
    <xf numFmtId="0" fontId="4" fillId="13" borderId="31" xfId="0" applyNumberFormat="1" applyFont="1" applyFill="1" applyBorder="1" applyAlignment="1">
      <alignment horizontal="center" vertical="center"/>
    </xf>
    <xf numFmtId="0" fontId="4" fillId="13" borderId="32" xfId="0" applyNumberFormat="1" applyFont="1" applyFill="1" applyBorder="1" applyAlignment="1">
      <alignment horizontal="center" vertical="center"/>
    </xf>
    <xf numFmtId="0" fontId="4" fillId="13" borderId="33" xfId="0" applyNumberFormat="1" applyFont="1" applyFill="1" applyBorder="1" applyAlignment="1">
      <alignment horizontal="center" vertical="center"/>
    </xf>
    <xf numFmtId="0" fontId="7" fillId="9" borderId="0" xfId="0" applyFont="1" applyFill="1" applyBorder="1" applyAlignment="1">
      <alignment horizontal="center" vertical="center" wrapText="1"/>
    </xf>
    <xf numFmtId="14" fontId="7" fillId="9" borderId="18" xfId="0" applyNumberFormat="1" applyFont="1" applyFill="1" applyBorder="1" applyAlignment="1">
      <alignment horizontal="center" vertical="center"/>
    </xf>
    <xf numFmtId="0" fontId="6" fillId="9" borderId="26" xfId="0" applyFont="1" applyFill="1" applyBorder="1" applyAlignment="1">
      <alignment horizontal="left" vertical="center" wrapText="1"/>
    </xf>
    <xf numFmtId="14" fontId="6" fillId="9" borderId="34" xfId="0" applyNumberFormat="1" applyFont="1" applyFill="1" applyBorder="1" applyAlignment="1">
      <alignment horizontal="center" vertical="center"/>
    </xf>
    <xf numFmtId="0" fontId="7" fillId="0" borderId="44" xfId="0" applyFont="1" applyFill="1" applyBorder="1" applyAlignment="1">
      <alignment horizontal="center" vertical="center" wrapText="1"/>
    </xf>
    <xf numFmtId="14" fontId="7" fillId="0" borderId="45" xfId="0" applyNumberFormat="1" applyFont="1" applyFill="1" applyBorder="1" applyAlignment="1">
      <alignment horizontal="center" vertical="center"/>
    </xf>
    <xf numFmtId="0" fontId="6" fillId="19" borderId="0" xfId="0" applyFont="1" applyFill="1" applyBorder="1" applyAlignment="1">
      <alignment horizontal="center" vertical="center" wrapText="1"/>
    </xf>
    <xf numFmtId="0" fontId="13" fillId="19" borderId="0" xfId="0" applyFont="1" applyFill="1" applyBorder="1" applyAlignment="1">
      <alignment horizontal="center" vertical="center"/>
    </xf>
    <xf numFmtId="0" fontId="13" fillId="19" borderId="21" xfId="0" applyFont="1" applyFill="1" applyBorder="1" applyAlignment="1">
      <alignment horizontal="center" vertical="center"/>
    </xf>
    <xf numFmtId="0" fontId="13" fillId="19" borderId="0" xfId="0" applyFont="1" applyFill="1" applyBorder="1" applyAlignment="1">
      <alignment vertical="center"/>
    </xf>
    <xf numFmtId="0" fontId="13" fillId="21" borderId="26" xfId="0" applyFont="1" applyFill="1" applyBorder="1" applyAlignment="1">
      <alignment horizontal="center" vertical="center"/>
    </xf>
    <xf numFmtId="0" fontId="13" fillId="21" borderId="66" xfId="0" applyFont="1" applyFill="1" applyBorder="1" applyAlignment="1">
      <alignment horizontal="center" vertical="center"/>
    </xf>
    <xf numFmtId="0" fontId="13" fillId="21" borderId="67" xfId="0" applyFont="1" applyFill="1" applyBorder="1" applyAlignment="1">
      <alignment horizontal="center" vertical="center"/>
    </xf>
    <xf numFmtId="0" fontId="13" fillId="21" borderId="26" xfId="0" applyFont="1" applyFill="1" applyBorder="1" applyAlignment="1">
      <alignment vertical="center"/>
    </xf>
    <xf numFmtId="164" fontId="4" fillId="21" borderId="39" xfId="0" applyNumberFormat="1" applyFont="1" applyFill="1" applyBorder="1" applyAlignment="1">
      <alignment vertical="center"/>
    </xf>
    <xf numFmtId="0" fontId="3" fillId="22" borderId="13" xfId="0" applyNumberFormat="1" applyFont="1" applyFill="1" applyBorder="1" applyAlignment="1">
      <alignment horizontal="center" vertical="center"/>
    </xf>
    <xf numFmtId="0" fontId="3" fillId="22" borderId="6" xfId="0" applyNumberFormat="1" applyFont="1" applyFill="1" applyBorder="1" applyAlignment="1">
      <alignment horizontal="center" vertical="center"/>
    </xf>
    <xf numFmtId="0" fontId="3" fillId="22" borderId="14" xfId="0" applyNumberFormat="1" applyFont="1" applyFill="1" applyBorder="1" applyAlignment="1">
      <alignment horizontal="center" vertical="center"/>
    </xf>
    <xf numFmtId="0" fontId="4" fillId="22" borderId="6" xfId="0" applyNumberFormat="1" applyFont="1" applyFill="1" applyBorder="1" applyAlignment="1">
      <alignment horizontal="center" vertical="center"/>
    </xf>
    <xf numFmtId="0" fontId="4" fillId="22" borderId="14" xfId="0" applyNumberFormat="1" applyFont="1" applyFill="1" applyBorder="1" applyAlignment="1">
      <alignment horizontal="center" vertical="center"/>
    </xf>
    <xf numFmtId="0" fontId="6" fillId="14" borderId="70" xfId="0" applyFont="1" applyFill="1" applyBorder="1" applyAlignment="1">
      <alignment horizontal="left" vertical="center" wrapText="1"/>
    </xf>
    <xf numFmtId="0" fontId="6" fillId="13" borderId="71"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14" fillId="22" borderId="64" xfId="0" applyFont="1" applyFill="1" applyBorder="1" applyAlignment="1">
      <alignment horizontal="left" vertical="center" wrapText="1" indent="1"/>
    </xf>
    <xf numFmtId="0" fontId="4" fillId="22" borderId="13" xfId="0" applyNumberFormat="1" applyFont="1" applyFill="1" applyBorder="1" applyAlignment="1">
      <alignment horizontal="center" vertical="center"/>
    </xf>
    <xf numFmtId="0" fontId="18" fillId="17" borderId="61" xfId="0" applyFont="1" applyFill="1" applyBorder="1" applyAlignment="1">
      <alignment horizontal="left" vertical="center" wrapText="1" indent="1"/>
    </xf>
    <xf numFmtId="0" fontId="3" fillId="17" borderId="5" xfId="0" applyNumberFormat="1" applyFont="1" applyFill="1" applyBorder="1" applyAlignment="1">
      <alignment horizontal="center" vertical="center"/>
    </xf>
    <xf numFmtId="0" fontId="4" fillId="17" borderId="6" xfId="0" applyNumberFormat="1" applyFont="1" applyFill="1" applyBorder="1" applyAlignment="1">
      <alignment horizontal="center" vertical="center"/>
    </xf>
    <xf numFmtId="0" fontId="9" fillId="2" borderId="7" xfId="0" applyFont="1" applyFill="1" applyBorder="1" applyAlignment="1">
      <alignment horizontal="center" vertical="center" textRotation="90"/>
    </xf>
    <xf numFmtId="0" fontId="6" fillId="7" borderId="74" xfId="0" applyFont="1" applyFill="1" applyBorder="1" applyAlignment="1">
      <alignment horizontal="left" vertical="center" wrapText="1"/>
    </xf>
    <xf numFmtId="0" fontId="7" fillId="9" borderId="48" xfId="0" applyFont="1" applyFill="1" applyBorder="1" applyAlignment="1">
      <alignment horizontal="center" vertical="center" wrapText="1"/>
    </xf>
    <xf numFmtId="14" fontId="7" fillId="9" borderId="65" xfId="0" applyNumberFormat="1" applyFont="1" applyFill="1" applyBorder="1" applyAlignment="1">
      <alignment horizontal="center" vertical="center"/>
    </xf>
    <xf numFmtId="0" fontId="3" fillId="22" borderId="41" xfId="0" applyNumberFormat="1" applyFont="1" applyFill="1" applyBorder="1" applyAlignment="1">
      <alignment horizontal="center" vertical="center"/>
    </xf>
    <xf numFmtId="0" fontId="3" fillId="22" borderId="42" xfId="0" applyNumberFormat="1" applyFont="1" applyFill="1" applyBorder="1" applyAlignment="1">
      <alignment horizontal="center" vertical="center"/>
    </xf>
    <xf numFmtId="0" fontId="3" fillId="22" borderId="43" xfId="0" applyNumberFormat="1" applyFont="1" applyFill="1" applyBorder="1" applyAlignment="1">
      <alignment horizontal="center" vertical="center"/>
    </xf>
    <xf numFmtId="0" fontId="6" fillId="18" borderId="62" xfId="0" applyFont="1" applyFill="1" applyBorder="1" applyAlignment="1">
      <alignment horizontal="left" vertical="center" wrapText="1"/>
    </xf>
    <xf numFmtId="0" fontId="13" fillId="16" borderId="75" xfId="0" applyFont="1" applyFill="1" applyBorder="1" applyAlignment="1">
      <alignment vertical="center"/>
    </xf>
    <xf numFmtId="0" fontId="4" fillId="15" borderId="76" xfId="0" applyNumberFormat="1" applyFont="1" applyFill="1" applyBorder="1" applyAlignment="1">
      <alignment horizontal="center" vertical="center"/>
    </xf>
    <xf numFmtId="0" fontId="4" fillId="22" borderId="77" xfId="0" applyNumberFormat="1" applyFont="1" applyFill="1" applyBorder="1" applyAlignment="1">
      <alignment horizontal="center" vertical="center"/>
    </xf>
    <xf numFmtId="0" fontId="4" fillId="15" borderId="78" xfId="0" applyNumberFormat="1" applyFont="1" applyFill="1" applyBorder="1" applyAlignment="1">
      <alignment horizontal="center" vertical="center"/>
    </xf>
    <xf numFmtId="0" fontId="3" fillId="17" borderId="77" xfId="0" applyNumberFormat="1" applyFont="1" applyFill="1" applyBorder="1" applyAlignment="1">
      <alignment horizontal="center" vertical="center"/>
    </xf>
    <xf numFmtId="0" fontId="4" fillId="13" borderId="76" xfId="0" applyNumberFormat="1" applyFont="1" applyFill="1" applyBorder="1" applyAlignment="1">
      <alignment horizontal="center" vertical="center"/>
    </xf>
    <xf numFmtId="0" fontId="4" fillId="13" borderId="78" xfId="0" applyNumberFormat="1" applyFont="1" applyFill="1" applyBorder="1" applyAlignment="1">
      <alignment horizontal="center" vertical="center"/>
    </xf>
    <xf numFmtId="0" fontId="13" fillId="19" borderId="79" xfId="0" applyFont="1" applyFill="1" applyBorder="1" applyAlignment="1">
      <alignment vertical="center"/>
    </xf>
    <xf numFmtId="0" fontId="3" fillId="10" borderId="75" xfId="0" applyNumberFormat="1" applyFont="1" applyFill="1" applyBorder="1" applyAlignment="1">
      <alignment horizontal="center" vertical="center"/>
    </xf>
    <xf numFmtId="0" fontId="3" fillId="9" borderId="77" xfId="0" applyNumberFormat="1" applyFont="1" applyFill="1" applyBorder="1" applyAlignment="1">
      <alignment horizontal="center" vertical="center"/>
    </xf>
    <xf numFmtId="0" fontId="4" fillId="8" borderId="78" xfId="0" applyNumberFormat="1" applyFont="1" applyFill="1" applyBorder="1" applyAlignment="1">
      <alignment horizontal="center" vertical="center"/>
    </xf>
    <xf numFmtId="0" fontId="3" fillId="8" borderId="78" xfId="0" applyNumberFormat="1" applyFont="1" applyFill="1" applyBorder="1" applyAlignment="1">
      <alignment horizontal="center" vertical="center"/>
    </xf>
    <xf numFmtId="0" fontId="13" fillId="21" borderId="75" xfId="0" applyFont="1" applyFill="1" applyBorder="1" applyAlignment="1">
      <alignment vertical="center"/>
    </xf>
    <xf numFmtId="0" fontId="14" fillId="0" borderId="80" xfId="0" applyFont="1" applyFill="1" applyBorder="1" applyAlignment="1">
      <alignment horizontal="left" vertical="center" wrapText="1" indent="1"/>
    </xf>
    <xf numFmtId="0" fontId="7" fillId="9" borderId="81" xfId="0" applyFont="1" applyFill="1" applyBorder="1" applyAlignment="1">
      <alignment horizontal="center" vertical="center" wrapText="1"/>
    </xf>
    <xf numFmtId="14" fontId="7" fillId="9" borderId="82" xfId="0" applyNumberFormat="1" applyFont="1" applyFill="1" applyBorder="1" applyAlignment="1">
      <alignment horizontal="center" vertical="center"/>
    </xf>
    <xf numFmtId="0" fontId="3" fillId="9" borderId="83" xfId="0" applyNumberFormat="1" applyFont="1" applyFill="1" applyBorder="1" applyAlignment="1">
      <alignment horizontal="center" vertical="center"/>
    </xf>
    <xf numFmtId="0" fontId="3" fillId="9" borderId="84" xfId="0" applyNumberFormat="1" applyFont="1" applyFill="1" applyBorder="1" applyAlignment="1">
      <alignment horizontal="center" vertical="center"/>
    </xf>
    <xf numFmtId="0" fontId="3" fillId="9" borderId="86" xfId="0" applyNumberFormat="1" applyFont="1" applyFill="1" applyBorder="1" applyAlignment="1">
      <alignment horizontal="center" vertical="center"/>
    </xf>
    <xf numFmtId="0" fontId="3" fillId="9" borderId="87" xfId="0" applyNumberFormat="1" applyFont="1" applyFill="1" applyBorder="1" applyAlignment="1">
      <alignment horizontal="center" vertical="center"/>
    </xf>
    <xf numFmtId="0" fontId="4" fillId="9" borderId="84" xfId="0" applyNumberFormat="1" applyFont="1" applyFill="1" applyBorder="1" applyAlignment="1">
      <alignment horizontal="center" vertical="center"/>
    </xf>
    <xf numFmtId="0" fontId="3" fillId="9" borderId="88" xfId="0" applyNumberFormat="1" applyFont="1" applyFill="1" applyBorder="1" applyAlignment="1">
      <alignment horizontal="center" vertical="center"/>
    </xf>
    <xf numFmtId="0" fontId="4" fillId="15" borderId="39" xfId="0" applyFont="1" applyFill="1" applyBorder="1" applyAlignment="1">
      <alignment horizontal="center" vertical="center" wrapText="1"/>
    </xf>
    <xf numFmtId="164" fontId="2" fillId="6" borderId="59" xfId="0" applyNumberFormat="1" applyFont="1" applyFill="1" applyBorder="1" applyAlignment="1">
      <alignment horizontal="center" vertical="center" textRotation="90" wrapText="1"/>
    </xf>
    <xf numFmtId="164" fontId="2" fillId="6" borderId="27" xfId="0" applyNumberFormat="1" applyFont="1" applyFill="1" applyBorder="1" applyAlignment="1">
      <alignment horizontal="center" vertical="center" textRotation="90" wrapText="1"/>
    </xf>
    <xf numFmtId="0" fontId="6" fillId="13" borderId="23" xfId="0" applyFont="1" applyFill="1" applyBorder="1" applyAlignment="1">
      <alignment horizontal="center" vertical="center" wrapText="1"/>
    </xf>
    <xf numFmtId="0" fontId="6" fillId="13" borderId="39" xfId="0" applyFont="1" applyFill="1" applyBorder="1" applyAlignment="1">
      <alignment horizontal="center" vertical="center" wrapText="1"/>
    </xf>
    <xf numFmtId="0" fontId="2" fillId="15" borderId="60" xfId="0" applyFont="1" applyFill="1" applyBorder="1" applyAlignment="1">
      <alignment horizontal="center" vertical="center" wrapText="1"/>
    </xf>
    <xf numFmtId="164" fontId="2" fillId="6" borderId="74" xfId="0" applyNumberFormat="1" applyFont="1" applyFill="1" applyBorder="1" applyAlignment="1">
      <alignment horizontal="center" vertical="center" wrapText="1"/>
    </xf>
    <xf numFmtId="164" fontId="2" fillId="6" borderId="61" xfId="0" applyNumberFormat="1" applyFont="1" applyFill="1" applyBorder="1" applyAlignment="1">
      <alignment horizontal="center" vertical="center" wrapText="1"/>
    </xf>
    <xf numFmtId="164" fontId="2" fillId="6" borderId="61" xfId="0" applyNumberFormat="1" applyFont="1" applyFill="1" applyBorder="1" applyAlignment="1">
      <alignment horizontal="center" vertical="center"/>
    </xf>
    <xf numFmtId="164" fontId="2" fillId="6" borderId="89" xfId="0" applyNumberFormat="1" applyFont="1" applyFill="1" applyBorder="1" applyAlignment="1">
      <alignment horizontal="center" vertical="center" wrapText="1"/>
    </xf>
    <xf numFmtId="0" fontId="2" fillId="15" borderId="90" xfId="0" applyFont="1" applyFill="1" applyBorder="1" applyAlignment="1">
      <alignment horizontal="center" vertical="center" wrapText="1"/>
    </xf>
    <xf numFmtId="0" fontId="7" fillId="13" borderId="90" xfId="0" applyFont="1" applyFill="1" applyBorder="1" applyAlignment="1">
      <alignment horizontal="center" vertical="center" wrapText="1"/>
    </xf>
    <xf numFmtId="0" fontId="7" fillId="13" borderId="60" xfId="0" applyFont="1" applyFill="1" applyBorder="1" applyAlignment="1">
      <alignment horizontal="center" vertical="center" wrapText="1"/>
    </xf>
    <xf numFmtId="164" fontId="2" fillId="6" borderId="63" xfId="0" applyNumberFormat="1" applyFont="1" applyFill="1" applyBorder="1" applyAlignment="1">
      <alignment horizontal="center" vertical="center"/>
    </xf>
    <xf numFmtId="164" fontId="4" fillId="7" borderId="60" xfId="0" applyNumberFormat="1" applyFont="1" applyFill="1" applyBorder="1" applyAlignment="1">
      <alignment horizontal="center" vertical="center"/>
    </xf>
    <xf numFmtId="164" fontId="2" fillId="7" borderId="61" xfId="0" applyNumberFormat="1" applyFont="1" applyFill="1" applyBorder="1" applyAlignment="1">
      <alignment horizontal="center" vertical="center"/>
    </xf>
    <xf numFmtId="164" fontId="2" fillId="7" borderId="60" xfId="0" applyNumberFormat="1" applyFont="1" applyFill="1" applyBorder="1" applyAlignment="1">
      <alignment horizontal="center" vertical="center"/>
    </xf>
    <xf numFmtId="164" fontId="2" fillId="7" borderId="73" xfId="0" applyNumberFormat="1" applyFont="1" applyFill="1" applyBorder="1" applyAlignment="1">
      <alignment horizontal="center" vertical="center"/>
    </xf>
    <xf numFmtId="164" fontId="2" fillId="7" borderId="64" xfId="0" applyNumberFormat="1" applyFont="1" applyFill="1" applyBorder="1" applyAlignment="1">
      <alignment horizontal="center" vertical="center"/>
    </xf>
    <xf numFmtId="164" fontId="2" fillId="7" borderId="74" xfId="0" applyNumberFormat="1" applyFont="1" applyFill="1" applyBorder="1" applyAlignment="1">
      <alignment horizontal="center" vertical="center"/>
    </xf>
    <xf numFmtId="164" fontId="4" fillId="8" borderId="39" xfId="0" applyNumberFormat="1" applyFont="1" applyFill="1" applyBorder="1" applyAlignment="1">
      <alignment horizontal="center" vertical="center"/>
    </xf>
    <xf numFmtId="164" fontId="4" fillId="8" borderId="27" xfId="0" applyNumberFormat="1" applyFont="1" applyFill="1" applyBorder="1" applyAlignment="1">
      <alignment horizontal="center" vertical="center"/>
    </xf>
    <xf numFmtId="164" fontId="4" fillId="20" borderId="27" xfId="0" applyNumberFormat="1" applyFont="1" applyFill="1" applyBorder="1" applyAlignment="1">
      <alignment horizontal="center" vertical="center"/>
    </xf>
    <xf numFmtId="164" fontId="4" fillId="20" borderId="91" xfId="0" applyNumberFormat="1" applyFont="1" applyFill="1" applyBorder="1" applyAlignment="1">
      <alignment horizontal="center" vertical="center"/>
    </xf>
    <xf numFmtId="164" fontId="2" fillId="8" borderId="60" xfId="0" applyNumberFormat="1" applyFont="1" applyFill="1" applyBorder="1" applyAlignment="1">
      <alignment horizontal="center" vertical="center"/>
    </xf>
    <xf numFmtId="164" fontId="2" fillId="8" borderId="61" xfId="0" applyNumberFormat="1" applyFont="1" applyFill="1" applyBorder="1" applyAlignment="1">
      <alignment horizontal="center" vertical="center"/>
    </xf>
    <xf numFmtId="164" fontId="2" fillId="8" borderId="63" xfId="0" applyNumberFormat="1" applyFont="1" applyFill="1" applyBorder="1" applyAlignment="1">
      <alignment horizontal="center" vertical="center"/>
    </xf>
    <xf numFmtId="164" fontId="2" fillId="8" borderId="74" xfId="0" applyNumberFormat="1" applyFont="1" applyFill="1" applyBorder="1" applyAlignment="1">
      <alignment horizontal="center" vertical="center"/>
    </xf>
    <xf numFmtId="164" fontId="2" fillId="21" borderId="60" xfId="0" applyNumberFormat="1" applyFont="1" applyFill="1" applyBorder="1" applyAlignment="1">
      <alignment horizontal="center" vertical="center"/>
    </xf>
    <xf numFmtId="164" fontId="2" fillId="20" borderId="61" xfId="0" applyNumberFormat="1" applyFont="1" applyFill="1" applyBorder="1" applyAlignment="1">
      <alignment horizontal="center" vertical="center"/>
    </xf>
    <xf numFmtId="164" fontId="2" fillId="20" borderId="80" xfId="0" applyNumberFormat="1" applyFont="1" applyFill="1" applyBorder="1" applyAlignment="1">
      <alignment horizontal="center" vertical="center"/>
    </xf>
    <xf numFmtId="0" fontId="4" fillId="15" borderId="71" xfId="0" applyFont="1" applyFill="1" applyBorder="1" applyAlignment="1">
      <alignment horizontal="left" vertical="center" wrapText="1"/>
    </xf>
    <xf numFmtId="0" fontId="6" fillId="14" borderId="74" xfId="0" applyFont="1" applyFill="1" applyBorder="1" applyAlignment="1">
      <alignment horizontal="left" vertical="center" wrapText="1"/>
    </xf>
    <xf numFmtId="0" fontId="6" fillId="14" borderId="92" xfId="0" applyFont="1" applyFill="1" applyBorder="1" applyAlignment="1">
      <alignment horizontal="left" vertical="center" wrapText="1"/>
    </xf>
    <xf numFmtId="0" fontId="6" fillId="13" borderId="93" xfId="0" applyFont="1" applyFill="1" applyBorder="1" applyAlignment="1">
      <alignment horizontal="left" vertical="center" wrapText="1"/>
    </xf>
    <xf numFmtId="0" fontId="6" fillId="7" borderId="94" xfId="0" applyFont="1" applyFill="1" applyBorder="1" applyAlignment="1">
      <alignment horizontal="left" vertical="center" wrapText="1"/>
    </xf>
    <xf numFmtId="0" fontId="6" fillId="18" borderId="95" xfId="0" applyFont="1" applyFill="1" applyBorder="1" applyAlignment="1">
      <alignment horizontal="left" vertical="center" wrapText="1"/>
    </xf>
    <xf numFmtId="164" fontId="4" fillId="21" borderId="60" xfId="0" applyNumberFormat="1" applyFont="1" applyFill="1" applyBorder="1" applyAlignment="1">
      <alignment vertical="center"/>
    </xf>
    <xf numFmtId="0" fontId="3" fillId="0" borderId="19" xfId="0" applyNumberFormat="1" applyFont="1" applyFill="1" applyBorder="1" applyAlignment="1">
      <alignment horizontal="center" vertical="center"/>
    </xf>
    <xf numFmtId="0" fontId="13" fillId="19" borderId="51" xfId="0" applyFont="1" applyFill="1" applyBorder="1" applyAlignment="1">
      <alignment horizontal="center" vertical="center" wrapText="1"/>
    </xf>
    <xf numFmtId="0" fontId="13" fillId="19" borderId="52" xfId="0" applyFont="1" applyFill="1" applyBorder="1" applyAlignment="1">
      <alignment horizontal="center" vertical="center" wrapText="1"/>
    </xf>
    <xf numFmtId="164" fontId="13" fillId="8" borderId="57" xfId="0" applyNumberFormat="1" applyFont="1" applyFill="1" applyBorder="1" applyAlignment="1">
      <alignment horizontal="center" vertical="center"/>
    </xf>
    <xf numFmtId="164" fontId="13" fillId="8" borderId="58" xfId="0" applyNumberFormat="1" applyFont="1" applyFill="1" applyBorder="1" applyAlignment="1">
      <alignment horizontal="center" vertical="center"/>
    </xf>
    <xf numFmtId="0" fontId="13" fillId="3" borderId="28" xfId="0" applyFont="1" applyFill="1" applyBorder="1" applyAlignment="1">
      <alignment horizontal="center" vertical="center"/>
    </xf>
    <xf numFmtId="0" fontId="19" fillId="23" borderId="0" xfId="0" applyFont="1" applyFill="1" applyAlignment="1">
      <alignment horizontal="center" vertical="center"/>
    </xf>
    <xf numFmtId="0" fontId="13" fillId="3" borderId="97" xfId="0" applyFont="1" applyFill="1" applyBorder="1" applyAlignment="1">
      <alignment horizontal="center" vertical="center"/>
    </xf>
    <xf numFmtId="0" fontId="13" fillId="3" borderId="2" xfId="0" applyFont="1" applyFill="1" applyBorder="1" applyAlignment="1">
      <alignment horizontal="center" vertical="center"/>
    </xf>
    <xf numFmtId="0" fontId="19" fillId="23" borderId="96" xfId="0" applyFont="1" applyFill="1" applyBorder="1" applyAlignment="1">
      <alignment horizontal="center" vertical="center"/>
    </xf>
    <xf numFmtId="0" fontId="19" fillId="23" borderId="99" xfId="0" applyFont="1" applyFill="1" applyBorder="1" applyAlignment="1">
      <alignment horizontal="center" vertical="center"/>
    </xf>
    <xf numFmtId="0" fontId="17" fillId="17" borderId="61" xfId="0" applyFont="1" applyFill="1" applyBorder="1" applyAlignment="1">
      <alignment horizontal="left" vertical="center" wrapText="1" indent="1"/>
    </xf>
    <xf numFmtId="0" fontId="4" fillId="17" borderId="19" xfId="0" applyNumberFormat="1" applyFont="1" applyFill="1" applyBorder="1" applyAlignment="1">
      <alignment horizontal="center" vertical="center"/>
    </xf>
    <xf numFmtId="0" fontId="4" fillId="17" borderId="13" xfId="0" applyNumberFormat="1" applyFont="1" applyFill="1" applyBorder="1" applyAlignment="1">
      <alignment horizontal="center" vertical="center"/>
    </xf>
    <xf numFmtId="0" fontId="4" fillId="17" borderId="14" xfId="0" applyNumberFormat="1" applyFont="1" applyFill="1" applyBorder="1" applyAlignment="1">
      <alignment horizontal="center" vertical="center"/>
    </xf>
    <xf numFmtId="0" fontId="4" fillId="17" borderId="77" xfId="0" applyNumberFormat="1" applyFont="1" applyFill="1" applyBorder="1" applyAlignment="1">
      <alignment horizontal="center" vertical="center"/>
    </xf>
    <xf numFmtId="0" fontId="19" fillId="0" borderId="96" xfId="0" applyFont="1" applyFill="1" applyBorder="1" applyAlignment="1">
      <alignment horizontal="center" vertical="center"/>
    </xf>
    <xf numFmtId="0" fontId="19" fillId="0" borderId="17" xfId="0" applyFont="1" applyFill="1" applyBorder="1" applyAlignment="1">
      <alignment horizontal="center" vertical="center"/>
    </xf>
    <xf numFmtId="0" fontId="17" fillId="2" borderId="102" xfId="0" applyFont="1" applyFill="1" applyBorder="1" applyAlignment="1">
      <alignment horizontal="left" vertical="center" wrapText="1" indent="1"/>
    </xf>
    <xf numFmtId="0" fontId="17" fillId="2" borderId="103" xfId="0" applyFont="1" applyFill="1" applyBorder="1" applyAlignment="1">
      <alignment horizontal="left" vertical="center" wrapText="1" indent="1"/>
    </xf>
    <xf numFmtId="0" fontId="17" fillId="17" borderId="103" xfId="0" applyFont="1" applyFill="1" applyBorder="1" applyAlignment="1">
      <alignment horizontal="left" vertical="center" wrapText="1" indent="1"/>
    </xf>
    <xf numFmtId="0" fontId="13" fillId="3" borderId="2"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24" borderId="0" xfId="0" applyFont="1" applyFill="1" applyBorder="1" applyAlignment="1">
      <alignment horizontal="center" vertical="center"/>
    </xf>
    <xf numFmtId="0" fontId="4" fillId="24" borderId="6" xfId="0" applyNumberFormat="1" applyFont="1" applyFill="1" applyBorder="1" applyAlignment="1">
      <alignment horizontal="center" vertical="center"/>
    </xf>
    <xf numFmtId="0" fontId="4" fillId="24" borderId="19" xfId="0" applyNumberFormat="1" applyFont="1" applyFill="1" applyBorder="1" applyAlignment="1">
      <alignment horizontal="center" vertical="center"/>
    </xf>
    <xf numFmtId="0" fontId="4" fillId="24" borderId="14" xfId="0" applyNumberFormat="1" applyFont="1" applyFill="1" applyBorder="1" applyAlignment="1">
      <alignment horizontal="center" vertical="center"/>
    </xf>
    <xf numFmtId="0" fontId="4" fillId="24" borderId="77" xfId="0" applyNumberFormat="1" applyFont="1" applyFill="1" applyBorder="1" applyAlignment="1">
      <alignment horizontal="center" vertical="center"/>
    </xf>
    <xf numFmtId="0" fontId="4" fillId="24" borderId="104" xfId="0" applyFont="1" applyFill="1" applyBorder="1" applyAlignment="1">
      <alignment horizontal="center" vertical="center"/>
    </xf>
    <xf numFmtId="0" fontId="4" fillId="24" borderId="19" xfId="0" applyNumberFormat="1" applyFont="1" applyFill="1" applyBorder="1" applyAlignment="1">
      <alignment horizontal="left" vertical="center"/>
    </xf>
    <xf numFmtId="0" fontId="4" fillId="24" borderId="105" xfId="0" applyNumberFormat="1" applyFont="1" applyFill="1" applyBorder="1" applyAlignment="1">
      <alignment horizontal="left" vertical="center"/>
    </xf>
    <xf numFmtId="0" fontId="19" fillId="24" borderId="23" xfId="0" applyFont="1" applyFill="1" applyBorder="1" applyAlignment="1">
      <alignment horizontal="center" vertical="center"/>
    </xf>
    <xf numFmtId="0" fontId="19" fillId="23" borderId="107" xfId="0" applyFont="1" applyFill="1" applyBorder="1" applyAlignment="1">
      <alignment horizontal="left" vertical="center"/>
    </xf>
    <xf numFmtId="0" fontId="19" fillId="24" borderId="106" xfId="0" applyFont="1" applyFill="1" applyBorder="1" applyAlignment="1">
      <alignment horizontal="center" vertical="center"/>
    </xf>
    <xf numFmtId="0" fontId="19" fillId="24" borderId="108" xfId="0" applyFont="1" applyFill="1" applyBorder="1" applyAlignment="1">
      <alignment horizontal="center" vertical="center"/>
    </xf>
    <xf numFmtId="0" fontId="19" fillId="0" borderId="0" xfId="0" applyFont="1" applyFill="1" applyAlignment="1">
      <alignment horizontal="center" vertical="center"/>
    </xf>
    <xf numFmtId="0" fontId="19" fillId="24" borderId="110" xfId="0" applyFont="1" applyFill="1" applyBorder="1" applyAlignment="1">
      <alignment horizontal="left" vertical="center"/>
    </xf>
    <xf numFmtId="0" fontId="3" fillId="0" borderId="84" xfId="0" applyNumberFormat="1" applyFont="1" applyFill="1" applyBorder="1" applyAlignment="1">
      <alignment horizontal="center" vertical="center"/>
    </xf>
    <xf numFmtId="0" fontId="3" fillId="0" borderId="85" xfId="0" applyNumberFormat="1" applyFont="1" applyFill="1" applyBorder="1" applyAlignment="1">
      <alignment horizontal="center" vertical="center"/>
    </xf>
    <xf numFmtId="0" fontId="18" fillId="0" borderId="61" xfId="0" applyFont="1" applyFill="1" applyBorder="1" applyAlignment="1">
      <alignment horizontal="left" vertical="center" wrapText="1" indent="1"/>
    </xf>
    <xf numFmtId="0" fontId="18" fillId="2" borderId="0" xfId="0" applyFont="1" applyFill="1" applyAlignment="1">
      <alignment wrapText="1"/>
    </xf>
    <xf numFmtId="0" fontId="6" fillId="0" borderId="61" xfId="0" applyFont="1" applyFill="1" applyBorder="1" applyAlignment="1">
      <alignment horizontal="left" vertical="center" wrapText="1" indent="1"/>
    </xf>
    <xf numFmtId="0" fontId="7" fillId="0" borderId="61" xfId="0" applyFont="1" applyFill="1" applyBorder="1" applyAlignment="1">
      <alignment horizontal="left" vertical="center" wrapText="1" indent="1"/>
    </xf>
    <xf numFmtId="0" fontId="2" fillId="0" borderId="0" xfId="0" applyFont="1" applyFill="1" applyBorder="1"/>
    <xf numFmtId="0" fontId="2" fillId="0" borderId="0" xfId="0" applyFont="1" applyFill="1"/>
    <xf numFmtId="0" fontId="4" fillId="17" borderId="20" xfId="0" applyNumberFormat="1" applyFont="1" applyFill="1" applyBorder="1" applyAlignment="1">
      <alignment horizontal="center" vertical="center"/>
    </xf>
    <xf numFmtId="0" fontId="14" fillId="17" borderId="64" xfId="0" applyFont="1" applyFill="1" applyBorder="1" applyAlignment="1">
      <alignment horizontal="left" vertical="center" wrapText="1" indent="1"/>
    </xf>
    <xf numFmtId="0" fontId="17" fillId="17" borderId="111" xfId="0" applyFont="1" applyFill="1" applyBorder="1" applyAlignment="1">
      <alignment horizontal="left" vertical="center" wrapText="1" indent="1"/>
    </xf>
    <xf numFmtId="0" fontId="13" fillId="19" borderId="51" xfId="0" applyFont="1" applyFill="1" applyBorder="1" applyAlignment="1">
      <alignment horizontal="center" vertical="center" wrapText="1"/>
    </xf>
    <xf numFmtId="0" fontId="13" fillId="19" borderId="52" xfId="0" applyFont="1" applyFill="1" applyBorder="1" applyAlignment="1">
      <alignment horizontal="center" vertical="center" wrapText="1"/>
    </xf>
    <xf numFmtId="164" fontId="13" fillId="8" borderId="57" xfId="0" applyNumberFormat="1" applyFont="1" applyFill="1" applyBorder="1" applyAlignment="1">
      <alignment horizontal="center" vertical="center"/>
    </xf>
    <xf numFmtId="164" fontId="13" fillId="8" borderId="58" xfId="0" applyNumberFormat="1" applyFont="1" applyFill="1" applyBorder="1" applyAlignment="1">
      <alignment horizontal="center" vertical="center"/>
    </xf>
    <xf numFmtId="0" fontId="23" fillId="0" borderId="0" xfId="1" applyFont="1" applyAlignment="1">
      <alignment wrapText="1"/>
    </xf>
    <xf numFmtId="0" fontId="23" fillId="0" borderId="0" xfId="1" applyFont="1"/>
    <xf numFmtId="0" fontId="12" fillId="0" borderId="0" xfId="1"/>
    <xf numFmtId="0" fontId="12" fillId="0" borderId="0" xfId="1" applyAlignment="1">
      <alignment wrapText="1"/>
    </xf>
    <xf numFmtId="9" fontId="22" fillId="25" borderId="113" xfId="8" applyNumberFormat="1" applyFont="1"/>
    <xf numFmtId="165" fontId="0" fillId="0" borderId="0" xfId="9" applyNumberFormat="1" applyFont="1"/>
    <xf numFmtId="165" fontId="23" fillId="0" borderId="0" xfId="1" applyNumberFormat="1" applyFont="1"/>
    <xf numFmtId="9" fontId="0" fillId="0" borderId="0" xfId="10" applyFont="1"/>
    <xf numFmtId="0" fontId="12" fillId="0" borderId="0" xfId="1" applyAlignment="1">
      <alignment horizontal="right"/>
    </xf>
    <xf numFmtId="9" fontId="4" fillId="0" borderId="6" xfId="6" applyFont="1" applyFill="1" applyBorder="1" applyAlignment="1">
      <alignment horizontal="center" vertical="center"/>
    </xf>
    <xf numFmtId="9" fontId="19" fillId="24" borderId="96" xfId="6" applyFont="1" applyFill="1" applyBorder="1" applyAlignment="1">
      <alignment horizontal="center" vertical="center"/>
    </xf>
    <xf numFmtId="9" fontId="24" fillId="0" borderId="6" xfId="6" applyFont="1" applyFill="1" applyBorder="1" applyAlignment="1">
      <alignment horizontal="center" vertical="center"/>
    </xf>
    <xf numFmtId="9" fontId="19" fillId="24" borderId="98" xfId="6" applyFont="1" applyFill="1" applyBorder="1" applyAlignment="1">
      <alignment horizontal="center" vertical="center"/>
    </xf>
    <xf numFmtId="9" fontId="19" fillId="24" borderId="99" xfId="6" applyFont="1" applyFill="1" applyBorder="1" applyAlignment="1">
      <alignment horizontal="center" vertical="center"/>
    </xf>
    <xf numFmtId="9" fontId="19" fillId="24" borderId="100" xfId="6" applyFont="1" applyFill="1" applyBorder="1" applyAlignment="1">
      <alignment horizontal="center" vertical="center"/>
    </xf>
    <xf numFmtId="9" fontId="24" fillId="0" borderId="13" xfId="6" applyFont="1" applyFill="1" applyBorder="1" applyAlignment="1">
      <alignment horizontal="center" vertical="center"/>
    </xf>
    <xf numFmtId="9" fontId="24" fillId="0" borderId="114" xfId="6" applyFont="1" applyFill="1" applyBorder="1" applyAlignment="1">
      <alignment horizontal="center" vertical="center"/>
    </xf>
    <xf numFmtId="9" fontId="24" fillId="0" borderId="115" xfId="6" applyFont="1" applyFill="1" applyBorder="1" applyAlignment="1">
      <alignment horizontal="center" vertical="center"/>
    </xf>
    <xf numFmtId="9" fontId="24" fillId="0" borderId="116" xfId="6" applyFont="1" applyFill="1" applyBorder="1" applyAlignment="1">
      <alignment horizontal="center" vertical="center"/>
    </xf>
    <xf numFmtId="9" fontId="24" fillId="0" borderId="14" xfId="6" applyFont="1" applyFill="1" applyBorder="1" applyAlignment="1">
      <alignment horizontal="center" vertical="center"/>
    </xf>
    <xf numFmtId="0" fontId="20" fillId="26" borderId="61" xfId="0" applyFont="1" applyFill="1" applyBorder="1" applyAlignment="1">
      <alignment horizontal="left" vertical="center" wrapText="1" indent="1"/>
    </xf>
    <xf numFmtId="0" fontId="2" fillId="26" borderId="109" xfId="0" applyFont="1" applyFill="1" applyBorder="1" applyAlignment="1">
      <alignment wrapText="1"/>
    </xf>
    <xf numFmtId="0" fontId="25" fillId="0" borderId="0" xfId="1" applyFont="1"/>
    <xf numFmtId="0" fontId="13" fillId="19" borderId="50" xfId="0" applyFont="1" applyFill="1" applyBorder="1" applyAlignment="1">
      <alignment horizontal="left" vertical="center"/>
    </xf>
    <xf numFmtId="164" fontId="13" fillId="8" borderId="56" xfId="0" applyNumberFormat="1" applyFont="1" applyFill="1" applyBorder="1" applyAlignment="1">
      <alignment horizontal="left" vertical="center"/>
    </xf>
    <xf numFmtId="0" fontId="26" fillId="0" borderId="0" xfId="1" applyFont="1"/>
    <xf numFmtId="0" fontId="27" fillId="2" borderId="7" xfId="0" applyFont="1" applyFill="1" applyBorder="1" applyAlignment="1">
      <alignment horizontal="center" vertical="center"/>
    </xf>
    <xf numFmtId="0" fontId="6" fillId="27" borderId="60" xfId="0" applyFont="1" applyFill="1" applyBorder="1" applyAlignment="1">
      <alignment horizontal="left" vertical="center" wrapText="1"/>
    </xf>
    <xf numFmtId="0" fontId="7" fillId="27" borderId="26" xfId="0" applyFont="1" applyFill="1" applyBorder="1" applyAlignment="1">
      <alignment horizontal="center" vertical="center" wrapText="1"/>
    </xf>
    <xf numFmtId="14" fontId="7" fillId="27" borderId="34" xfId="0" applyNumberFormat="1" applyFont="1" applyFill="1" applyBorder="1" applyAlignment="1">
      <alignment horizontal="center" vertical="center"/>
    </xf>
    <xf numFmtId="0" fontId="3" fillId="27" borderId="54" xfId="0" applyNumberFormat="1" applyFont="1" applyFill="1" applyBorder="1" applyAlignment="1">
      <alignment horizontal="center" vertical="center"/>
    </xf>
    <xf numFmtId="0" fontId="3" fillId="27" borderId="35" xfId="0" applyNumberFormat="1" applyFont="1" applyFill="1" applyBorder="1" applyAlignment="1">
      <alignment horizontal="center" vertical="center"/>
    </xf>
    <xf numFmtId="0" fontId="3" fillId="27" borderId="36" xfId="0" applyNumberFormat="1" applyFont="1" applyFill="1" applyBorder="1" applyAlignment="1">
      <alignment horizontal="center" vertical="center"/>
    </xf>
    <xf numFmtId="0" fontId="3" fillId="27" borderId="37" xfId="0" applyNumberFormat="1" applyFont="1" applyFill="1" applyBorder="1" applyAlignment="1">
      <alignment horizontal="center" vertical="center"/>
    </xf>
    <xf numFmtId="0" fontId="3" fillId="27" borderId="38" xfId="0" applyNumberFormat="1" applyFont="1" applyFill="1" applyBorder="1" applyAlignment="1">
      <alignment horizontal="center" vertical="center"/>
    </xf>
    <xf numFmtId="0" fontId="3" fillId="27" borderId="78" xfId="0" applyNumberFormat="1" applyFont="1" applyFill="1" applyBorder="1" applyAlignment="1">
      <alignment horizontal="center" vertical="center"/>
    </xf>
    <xf numFmtId="0" fontId="15" fillId="0" borderId="0" xfId="1" applyFont="1" applyAlignment="1">
      <alignment horizontal="right"/>
    </xf>
    <xf numFmtId="0" fontId="28" fillId="2" borderId="0" xfId="0" applyFont="1" applyFill="1" applyAlignment="1">
      <alignment horizontal="center" vertical="center" textRotation="90"/>
    </xf>
    <xf numFmtId="14" fontId="7" fillId="18" borderId="0" xfId="0" applyNumberFormat="1" applyFont="1" applyFill="1" applyBorder="1" applyAlignment="1">
      <alignment horizontal="center" vertical="center"/>
    </xf>
    <xf numFmtId="0" fontId="14" fillId="0" borderId="117" xfId="0" applyFont="1" applyFill="1" applyBorder="1" applyAlignment="1">
      <alignment horizontal="left" vertical="center" wrapText="1" indent="1"/>
    </xf>
    <xf numFmtId="0" fontId="6" fillId="8" borderId="0" xfId="0" applyFont="1" applyFill="1" applyBorder="1" applyAlignment="1">
      <alignment horizontal="center" vertical="center" wrapText="1"/>
    </xf>
    <xf numFmtId="0" fontId="13" fillId="8" borderId="0"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53" xfId="0" applyFont="1" applyFill="1" applyBorder="1" applyAlignment="1">
      <alignment horizontal="center" vertical="center"/>
    </xf>
    <xf numFmtId="0" fontId="13" fillId="8" borderId="0" xfId="0" applyFont="1" applyFill="1" applyBorder="1" applyAlignment="1">
      <alignment vertical="center"/>
    </xf>
    <xf numFmtId="0" fontId="13" fillId="8" borderId="17" xfId="0" applyFont="1" applyFill="1" applyBorder="1" applyAlignment="1">
      <alignment vertical="center"/>
    </xf>
    <xf numFmtId="0" fontId="14" fillId="26" borderId="112" xfId="0" applyFont="1" applyFill="1" applyBorder="1" applyAlignment="1">
      <alignment horizontal="left" vertical="center" wrapText="1" indent="2"/>
    </xf>
    <xf numFmtId="0" fontId="14" fillId="17" borderId="112" xfId="0" applyFont="1" applyFill="1" applyBorder="1" applyAlignment="1">
      <alignment horizontal="left" vertical="center" wrapText="1" indent="1"/>
    </xf>
    <xf numFmtId="0" fontId="17" fillId="17" borderId="92" xfId="0" applyFont="1" applyFill="1" applyBorder="1" applyAlignment="1">
      <alignment horizontal="left" vertical="center" wrapText="1"/>
    </xf>
    <xf numFmtId="0" fontId="17" fillId="26" borderId="92" xfId="0" applyFont="1" applyFill="1" applyBorder="1" applyAlignment="1">
      <alignment horizontal="left" vertical="center" wrapText="1" indent="1"/>
    </xf>
    <xf numFmtId="0" fontId="14" fillId="26" borderId="92" xfId="0" applyFont="1" applyFill="1" applyBorder="1" applyAlignment="1">
      <alignment horizontal="left" vertical="center" wrapText="1" indent="1"/>
    </xf>
    <xf numFmtId="0" fontId="17" fillId="26" borderId="92" xfId="0" applyFont="1" applyFill="1" applyBorder="1" applyAlignment="1">
      <alignment horizontal="left" vertical="center" wrapText="1"/>
    </xf>
    <xf numFmtId="0" fontId="10" fillId="2" borderId="0" xfId="0" applyFont="1" applyFill="1" applyBorder="1" applyAlignment="1">
      <alignment vertical="center" wrapText="1"/>
    </xf>
    <xf numFmtId="0" fontId="11" fillId="0" borderId="0" xfId="0" applyFont="1" applyBorder="1" applyAlignment="1">
      <alignment vertical="center"/>
    </xf>
    <xf numFmtId="0" fontId="12" fillId="0" borderId="119" xfId="1" applyBorder="1"/>
    <xf numFmtId="0" fontId="12" fillId="0" borderId="120" xfId="1" applyBorder="1"/>
    <xf numFmtId="0" fontId="12" fillId="0" borderId="121" xfId="1" applyBorder="1"/>
    <xf numFmtId="0" fontId="12" fillId="0" borderId="122" xfId="1" applyBorder="1"/>
    <xf numFmtId="0" fontId="12" fillId="0" borderId="0" xfId="1" applyBorder="1"/>
    <xf numFmtId="0" fontId="12" fillId="0" borderId="123" xfId="1" applyBorder="1"/>
    <xf numFmtId="0" fontId="12" fillId="0" borderId="124" xfId="1" applyBorder="1"/>
    <xf numFmtId="0" fontId="12" fillId="0" borderId="125" xfId="1" applyBorder="1"/>
    <xf numFmtId="0" fontId="12" fillId="0" borderId="126" xfId="1" applyBorder="1"/>
    <xf numFmtId="0" fontId="12" fillId="0" borderId="128" xfId="1" applyBorder="1"/>
    <xf numFmtId="0" fontId="12" fillId="0" borderId="133" xfId="1" applyBorder="1"/>
    <xf numFmtId="0" fontId="23" fillId="0" borderId="118" xfId="1" applyFont="1" applyBorder="1" applyAlignment="1">
      <alignment wrapText="1"/>
    </xf>
    <xf numFmtId="0" fontId="23" fillId="0" borderId="135" xfId="1" applyFont="1" applyBorder="1" applyAlignment="1">
      <alignment wrapText="1"/>
    </xf>
    <xf numFmtId="0" fontId="25" fillId="0" borderId="0" xfId="1" applyFont="1" applyAlignment="1">
      <alignment wrapText="1"/>
    </xf>
    <xf numFmtId="0" fontId="23" fillId="0" borderId="136" xfId="1" applyFont="1" applyBorder="1" applyAlignment="1">
      <alignment wrapText="1"/>
    </xf>
    <xf numFmtId="0" fontId="12" fillId="0" borderId="0" xfId="1" applyBorder="1" applyAlignment="1">
      <alignment wrapText="1"/>
    </xf>
    <xf numFmtId="0" fontId="12" fillId="0" borderId="123" xfId="1" applyBorder="1" applyAlignment="1">
      <alignment wrapText="1"/>
    </xf>
    <xf numFmtId="0" fontId="12" fillId="0" borderId="122" xfId="1" applyBorder="1" applyAlignment="1">
      <alignment wrapText="1"/>
    </xf>
    <xf numFmtId="0" fontId="29" fillId="0" borderId="0" xfId="1" applyFont="1"/>
    <xf numFmtId="0" fontId="30" fillId="0" borderId="0" xfId="1" applyFont="1"/>
    <xf numFmtId="0" fontId="31" fillId="0" borderId="0" xfId="1" applyFont="1"/>
    <xf numFmtId="0" fontId="32" fillId="2" borderId="0" xfId="0" applyFont="1" applyFill="1" applyBorder="1" applyAlignment="1">
      <alignment vertical="center" wrapText="1"/>
    </xf>
    <xf numFmtId="0" fontId="32" fillId="2" borderId="0" xfId="0" applyFont="1" applyFill="1" applyBorder="1" applyAlignment="1">
      <alignment vertical="center"/>
    </xf>
    <xf numFmtId="0" fontId="33" fillId="0" borderId="0" xfId="1" applyFont="1" applyAlignment="1">
      <alignment horizontal="right"/>
    </xf>
    <xf numFmtId="0" fontId="34" fillId="25" borderId="113" xfId="8" applyFont="1"/>
    <xf numFmtId="0" fontId="34" fillId="25" borderId="113" xfId="7" applyFont="1"/>
    <xf numFmtId="0" fontId="4" fillId="28" borderId="30" xfId="0" applyNumberFormat="1" applyFont="1" applyFill="1" applyBorder="1" applyAlignment="1">
      <alignment horizontal="center" vertical="center"/>
    </xf>
    <xf numFmtId="0" fontId="7" fillId="2" borderId="139" xfId="0" applyFont="1" applyFill="1" applyBorder="1" applyAlignment="1">
      <alignment horizontal="center"/>
    </xf>
    <xf numFmtId="0" fontId="7" fillId="12" borderId="137" xfId="0" applyFont="1" applyFill="1" applyBorder="1" applyAlignment="1">
      <alignment horizontal="center"/>
    </xf>
    <xf numFmtId="0" fontId="7" fillId="11" borderId="137" xfId="0" applyFont="1" applyFill="1" applyBorder="1" applyAlignment="1">
      <alignment horizontal="center"/>
    </xf>
    <xf numFmtId="0" fontId="35" fillId="2" borderId="138" xfId="0" applyFont="1" applyFill="1" applyBorder="1" applyAlignment="1">
      <alignment horizontal="left"/>
    </xf>
    <xf numFmtId="0" fontId="7" fillId="2" borderId="138" xfId="0" applyFont="1" applyFill="1" applyBorder="1" applyAlignment="1">
      <alignment horizontal="right"/>
    </xf>
    <xf numFmtId="0" fontId="14" fillId="26" borderId="69" xfId="0" applyFont="1" applyFill="1" applyBorder="1" applyAlignment="1">
      <alignment horizontal="left" vertical="center" wrapText="1" indent="1"/>
    </xf>
    <xf numFmtId="0" fontId="14" fillId="26" borderId="61" xfId="0" applyFont="1" applyFill="1" applyBorder="1" applyAlignment="1">
      <alignment horizontal="left" vertical="center" wrapText="1" indent="1"/>
    </xf>
    <xf numFmtId="0" fontId="16" fillId="26" borderId="70" xfId="0" applyFont="1" applyFill="1" applyBorder="1" applyAlignment="1">
      <alignment horizontal="left" vertical="center" wrapText="1" indent="1"/>
    </xf>
    <xf numFmtId="0" fontId="14" fillId="26" borderId="64" xfId="0" applyFont="1" applyFill="1" applyBorder="1" applyAlignment="1">
      <alignment horizontal="left" vertical="center" wrapText="1" indent="1"/>
    </xf>
    <xf numFmtId="0" fontId="16" fillId="26" borderId="72" xfId="0" applyFont="1" applyFill="1" applyBorder="1" applyAlignment="1">
      <alignment horizontal="left" vertical="center" wrapText="1" indent="1"/>
    </xf>
    <xf numFmtId="0" fontId="14" fillId="26" borderId="63" xfId="0" applyFont="1" applyFill="1" applyBorder="1" applyAlignment="1">
      <alignment horizontal="left" vertical="center" wrapText="1" indent="1"/>
    </xf>
    <xf numFmtId="0" fontId="16" fillId="26" borderId="64" xfId="0" applyFont="1" applyFill="1" applyBorder="1" applyAlignment="1">
      <alignment horizontal="left" vertical="center" wrapText="1" indent="1"/>
    </xf>
    <xf numFmtId="0" fontId="16" fillId="26" borderId="61" xfId="0" applyFont="1" applyFill="1" applyBorder="1" applyAlignment="1">
      <alignment horizontal="left" vertical="center" wrapText="1" indent="1"/>
    </xf>
    <xf numFmtId="0" fontId="4" fillId="27" borderId="35" xfId="0" applyNumberFormat="1" applyFont="1" applyFill="1" applyBorder="1" applyAlignment="1">
      <alignment horizontal="center" vertical="center"/>
    </xf>
    <xf numFmtId="0" fontId="34" fillId="0" borderId="132" xfId="1" applyFont="1" applyBorder="1" applyAlignment="1">
      <alignment wrapText="1"/>
    </xf>
    <xf numFmtId="0" fontId="34" fillId="0" borderId="130" xfId="1" applyFont="1" applyBorder="1" applyAlignment="1">
      <alignment wrapText="1"/>
    </xf>
    <xf numFmtId="0" fontId="34" fillId="0" borderId="131" xfId="1" applyFont="1" applyBorder="1" applyAlignment="1">
      <alignment wrapText="1"/>
    </xf>
    <xf numFmtId="9" fontId="34" fillId="0" borderId="134" xfId="10" applyFont="1" applyBorder="1"/>
    <xf numFmtId="9" fontId="34" fillId="0" borderId="127" xfId="10" applyFont="1" applyBorder="1"/>
    <xf numFmtId="9" fontId="34" fillId="0" borderId="129" xfId="10" applyFont="1" applyBorder="1"/>
    <xf numFmtId="9" fontId="13" fillId="0" borderId="6" xfId="6" applyFont="1" applyFill="1" applyBorder="1" applyAlignment="1">
      <alignment horizontal="center" vertical="center"/>
    </xf>
    <xf numFmtId="0" fontId="24" fillId="22" borderId="41" xfId="0" applyNumberFormat="1" applyFont="1" applyFill="1" applyBorder="1" applyAlignment="1">
      <alignment horizontal="center" vertical="center"/>
    </xf>
    <xf numFmtId="0" fontId="3" fillId="24" borderId="6" xfId="0" applyNumberFormat="1" applyFont="1" applyFill="1" applyBorder="1" applyAlignment="1">
      <alignment horizontal="center" vertical="center"/>
    </xf>
    <xf numFmtId="0" fontId="4" fillId="24" borderId="13" xfId="0" applyNumberFormat="1" applyFont="1" applyFill="1" applyBorder="1" applyAlignment="1">
      <alignment horizontal="center" vertical="center"/>
    </xf>
    <xf numFmtId="0" fontId="2" fillId="31" borderId="137" xfId="0" applyFont="1" applyFill="1" applyBorder="1" applyAlignment="1">
      <alignment horizontal="center"/>
    </xf>
    <xf numFmtId="9" fontId="24" fillId="23" borderId="13" xfId="6" applyFont="1" applyFill="1" applyBorder="1" applyAlignment="1">
      <alignment horizontal="center" vertical="center"/>
    </xf>
    <xf numFmtId="0" fontId="4" fillId="32" borderId="30" xfId="0" applyNumberFormat="1" applyFont="1" applyFill="1" applyBorder="1" applyAlignment="1">
      <alignment horizontal="center" vertical="center"/>
    </xf>
    <xf numFmtId="0" fontId="4" fillId="33" borderId="30" xfId="0" applyNumberFormat="1" applyFont="1" applyFill="1" applyBorder="1" applyAlignment="1">
      <alignment horizontal="center" vertical="center"/>
    </xf>
    <xf numFmtId="0" fontId="14" fillId="22" borderId="64" xfId="0" applyFont="1" applyFill="1" applyBorder="1" applyAlignment="1">
      <alignment horizontal="left" vertical="center" wrapText="1"/>
    </xf>
    <xf numFmtId="0" fontId="4" fillId="34" borderId="30" xfId="0" applyNumberFormat="1" applyFont="1" applyFill="1" applyBorder="1" applyAlignment="1">
      <alignment horizontal="center" vertical="center"/>
    </xf>
    <xf numFmtId="9" fontId="36" fillId="14" borderId="4" xfId="6" applyNumberFormat="1" applyFont="1" applyFill="1" applyBorder="1" applyAlignment="1">
      <alignment horizontal="center" vertical="center"/>
    </xf>
    <xf numFmtId="9" fontId="37" fillId="24" borderId="96" xfId="6" applyFont="1" applyFill="1" applyBorder="1" applyAlignment="1">
      <alignment horizontal="center" vertical="center"/>
    </xf>
    <xf numFmtId="9" fontId="37" fillId="24" borderId="98" xfId="6" applyFont="1" applyFill="1" applyBorder="1" applyAlignment="1">
      <alignment horizontal="center" vertical="center"/>
    </xf>
    <xf numFmtId="9" fontId="37" fillId="24" borderId="99" xfId="6" applyFont="1" applyFill="1" applyBorder="1" applyAlignment="1">
      <alignment horizontal="center" vertical="center"/>
    </xf>
    <xf numFmtId="9" fontId="37" fillId="24" borderId="100" xfId="6" applyFont="1" applyFill="1" applyBorder="1" applyAlignment="1">
      <alignment horizontal="center" vertical="center"/>
    </xf>
    <xf numFmtId="9" fontId="38" fillId="14" borderId="4" xfId="6" applyFont="1" applyFill="1" applyBorder="1" applyAlignment="1">
      <alignment horizontal="center" vertical="center"/>
    </xf>
    <xf numFmtId="9" fontId="38" fillId="14" borderId="6" xfId="6" applyFont="1" applyFill="1" applyBorder="1" applyAlignment="1">
      <alignment horizontal="center" vertical="center"/>
    </xf>
    <xf numFmtId="9" fontId="38" fillId="14" borderId="13" xfId="6" applyFont="1" applyFill="1" applyBorder="1" applyAlignment="1">
      <alignment horizontal="center" vertical="center"/>
    </xf>
    <xf numFmtId="9" fontId="38" fillId="14" borderId="14" xfId="6" applyFont="1" applyFill="1" applyBorder="1" applyAlignment="1">
      <alignment horizontal="center" vertical="center"/>
    </xf>
    <xf numFmtId="0" fontId="14" fillId="23" borderId="61" xfId="0" applyFont="1" applyFill="1" applyBorder="1" applyAlignment="1">
      <alignment horizontal="left" vertical="center" wrapText="1" indent="1"/>
    </xf>
    <xf numFmtId="0" fontId="17" fillId="23" borderId="92" xfId="0" applyFont="1" applyFill="1" applyBorder="1" applyAlignment="1">
      <alignment horizontal="left" vertical="center" wrapText="1" indent="1"/>
    </xf>
    <xf numFmtId="0" fontId="14" fillId="23" borderId="63" xfId="0" applyFont="1" applyFill="1" applyBorder="1" applyAlignment="1">
      <alignment horizontal="left" vertical="center" wrapText="1" indent="1"/>
    </xf>
    <xf numFmtId="0" fontId="14" fillId="23" borderId="62" xfId="0" applyFont="1" applyFill="1" applyBorder="1" applyAlignment="1">
      <alignment horizontal="left" vertical="center" wrapText="1" indent="1"/>
    </xf>
    <xf numFmtId="9" fontId="36" fillId="14" borderId="4" xfId="6" applyFont="1" applyFill="1" applyBorder="1" applyAlignment="1">
      <alignment horizontal="center" vertical="center"/>
    </xf>
    <xf numFmtId="9" fontId="36" fillId="14" borderId="6" xfId="6" applyFont="1" applyFill="1" applyBorder="1" applyAlignment="1">
      <alignment horizontal="center" vertical="center"/>
    </xf>
    <xf numFmtId="9" fontId="36" fillId="14" borderId="13" xfId="6" applyFont="1" applyFill="1" applyBorder="1" applyAlignment="1">
      <alignment horizontal="center" vertical="center"/>
    </xf>
    <xf numFmtId="9" fontId="36" fillId="14" borderId="14" xfId="6" applyFont="1" applyFill="1" applyBorder="1" applyAlignment="1">
      <alignment horizontal="center" vertical="center"/>
    </xf>
    <xf numFmtId="9" fontId="36" fillId="14" borderId="77" xfId="6" applyFont="1" applyFill="1" applyBorder="1" applyAlignment="1">
      <alignment horizontal="center" vertical="center"/>
    </xf>
    <xf numFmtId="9" fontId="39" fillId="18" borderId="4" xfId="6" applyFont="1" applyFill="1" applyBorder="1" applyAlignment="1">
      <alignment horizontal="center" vertical="center"/>
    </xf>
    <xf numFmtId="9" fontId="39" fillId="18" borderId="6" xfId="6" applyFont="1" applyFill="1" applyBorder="1" applyAlignment="1">
      <alignment horizontal="center" vertical="center"/>
    </xf>
    <xf numFmtId="9" fontId="39" fillId="18" borderId="13" xfId="6" applyFont="1" applyFill="1" applyBorder="1" applyAlignment="1">
      <alignment horizontal="center" vertical="center"/>
    </xf>
    <xf numFmtId="9" fontId="39" fillId="18" borderId="14" xfId="6" applyFont="1" applyFill="1" applyBorder="1" applyAlignment="1">
      <alignment horizontal="center" vertical="center"/>
    </xf>
    <xf numFmtId="9" fontId="39" fillId="18" borderId="77" xfId="6" applyFont="1" applyFill="1" applyBorder="1" applyAlignment="1">
      <alignment horizontal="center" vertical="center"/>
    </xf>
    <xf numFmtId="9" fontId="40" fillId="7" borderId="4" xfId="6" applyFont="1" applyFill="1" applyBorder="1" applyAlignment="1">
      <alignment horizontal="center" vertical="center"/>
    </xf>
    <xf numFmtId="9" fontId="40" fillId="7" borderId="6" xfId="6" applyFont="1" applyFill="1" applyBorder="1" applyAlignment="1">
      <alignment horizontal="center" vertical="center"/>
    </xf>
    <xf numFmtId="9" fontId="40" fillId="7" borderId="13" xfId="6" applyFont="1" applyFill="1" applyBorder="1" applyAlignment="1">
      <alignment horizontal="center" vertical="center"/>
    </xf>
    <xf numFmtId="9" fontId="40" fillId="7" borderId="14" xfId="6" applyFont="1" applyFill="1" applyBorder="1" applyAlignment="1">
      <alignment horizontal="center" vertical="center"/>
    </xf>
    <xf numFmtId="9" fontId="40" fillId="7" borderId="77" xfId="6" applyFont="1" applyFill="1" applyBorder="1" applyAlignment="1">
      <alignment horizontal="center" vertical="center"/>
    </xf>
    <xf numFmtId="0" fontId="19" fillId="35" borderId="23" xfId="0" applyFont="1" applyFill="1" applyBorder="1" applyAlignment="1">
      <alignment horizontal="center" vertical="center"/>
    </xf>
    <xf numFmtId="0" fontId="19" fillId="35" borderId="101" xfId="0" applyFont="1" applyFill="1" applyBorder="1" applyAlignment="1">
      <alignment horizontal="left" vertical="center"/>
    </xf>
    <xf numFmtId="0" fontId="41" fillId="35" borderId="0" xfId="0" applyFont="1" applyFill="1" applyBorder="1" applyAlignment="1">
      <alignment horizontal="center" vertical="center" wrapText="1"/>
    </xf>
    <xf numFmtId="9" fontId="41" fillId="35" borderId="96" xfId="6" applyFont="1" applyFill="1" applyBorder="1" applyAlignment="1">
      <alignment horizontal="center" vertical="center"/>
    </xf>
    <xf numFmtId="9" fontId="41" fillId="35" borderId="98" xfId="6" applyFont="1" applyFill="1" applyBorder="1" applyAlignment="1">
      <alignment horizontal="center" vertical="center"/>
    </xf>
    <xf numFmtId="9" fontId="41" fillId="35" borderId="99" xfId="6" applyFont="1" applyFill="1" applyBorder="1" applyAlignment="1">
      <alignment horizontal="center" vertical="center"/>
    </xf>
    <xf numFmtId="9" fontId="41" fillId="35" borderId="100" xfId="6" applyFont="1" applyFill="1" applyBorder="1" applyAlignment="1">
      <alignment horizontal="center" vertical="center"/>
    </xf>
    <xf numFmtId="9" fontId="41" fillId="35" borderId="96" xfId="6" applyFont="1" applyFill="1" applyBorder="1" applyAlignment="1">
      <alignment vertical="center"/>
    </xf>
    <xf numFmtId="0" fontId="35" fillId="2" borderId="139" xfId="0" applyFont="1" applyFill="1" applyBorder="1" applyAlignment="1">
      <alignment horizontal="left"/>
    </xf>
    <xf numFmtId="0" fontId="2" fillId="31" borderId="140" xfId="0" applyFont="1" applyFill="1" applyBorder="1" applyAlignment="1">
      <alignment horizontal="center"/>
    </xf>
    <xf numFmtId="0" fontId="7" fillId="29" borderId="141" xfId="0" applyFont="1" applyFill="1" applyBorder="1" applyAlignment="1">
      <alignment horizontal="center"/>
    </xf>
    <xf numFmtId="0" fontId="7" fillId="30" borderId="141" xfId="0" applyFont="1" applyFill="1" applyBorder="1" applyAlignment="1">
      <alignment horizontal="center"/>
    </xf>
    <xf numFmtId="0" fontId="7" fillId="29" borderId="142" xfId="0" applyFont="1" applyFill="1" applyBorder="1" applyAlignment="1">
      <alignment horizontal="center"/>
    </xf>
    <xf numFmtId="0" fontId="2" fillId="31" borderId="143" xfId="0" applyFont="1" applyFill="1" applyBorder="1" applyAlignment="1">
      <alignment horizontal="center"/>
    </xf>
    <xf numFmtId="0" fontId="7" fillId="30" borderId="144" xfId="0" applyFont="1" applyFill="1" applyBorder="1" applyAlignment="1">
      <alignment horizontal="center"/>
    </xf>
    <xf numFmtId="0" fontId="4" fillId="28" borderId="145" xfId="0" applyNumberFormat="1" applyFont="1" applyFill="1" applyBorder="1" applyAlignment="1">
      <alignment horizontal="center" vertical="center"/>
    </xf>
    <xf numFmtId="0" fontId="7" fillId="30" borderId="146" xfId="0" applyFont="1" applyFill="1" applyBorder="1" applyAlignment="1">
      <alignment horizontal="center"/>
    </xf>
    <xf numFmtId="0" fontId="17" fillId="26" borderId="61" xfId="0" applyFont="1" applyFill="1" applyBorder="1" applyAlignment="1">
      <alignment horizontal="left" vertical="center" wrapText="1" indent="1"/>
    </xf>
    <xf numFmtId="0" fontId="4" fillId="28" borderId="35" xfId="0" applyNumberFormat="1" applyFont="1" applyFill="1" applyBorder="1" applyAlignment="1">
      <alignment horizontal="center" vertical="center"/>
    </xf>
    <xf numFmtId="0" fontId="14" fillId="26" borderId="112" xfId="0" applyFont="1" applyFill="1" applyBorder="1" applyAlignment="1">
      <alignment horizontal="left" vertical="center" wrapText="1" indent="1"/>
    </xf>
    <xf numFmtId="9" fontId="0" fillId="0" borderId="0" xfId="10" applyNumberFormat="1" applyFont="1"/>
    <xf numFmtId="0" fontId="6" fillId="35" borderId="0" xfId="0" applyFont="1" applyFill="1" applyBorder="1" applyAlignment="1">
      <alignment horizontal="center" vertical="center" wrapText="1"/>
    </xf>
    <xf numFmtId="9" fontId="19" fillId="35" borderId="96" xfId="6" applyFont="1" applyFill="1" applyBorder="1" applyAlignment="1">
      <alignment horizontal="center" vertical="center"/>
    </xf>
    <xf numFmtId="9" fontId="19" fillId="35" borderId="98" xfId="6" applyFont="1" applyFill="1" applyBorder="1" applyAlignment="1">
      <alignment horizontal="center" vertical="center"/>
    </xf>
    <xf numFmtId="9" fontId="19" fillId="35" borderId="100" xfId="6" applyFont="1" applyFill="1" applyBorder="1" applyAlignment="1">
      <alignment horizontal="center" vertical="center"/>
    </xf>
    <xf numFmtId="9" fontId="19" fillId="35" borderId="99" xfId="6" applyFont="1" applyFill="1" applyBorder="1" applyAlignment="1">
      <alignment horizontal="center" vertical="center"/>
    </xf>
    <xf numFmtId="0" fontId="19" fillId="35" borderId="108" xfId="0" applyFont="1" applyFill="1" applyBorder="1" applyAlignment="1">
      <alignment horizontal="center" vertical="center"/>
    </xf>
    <xf numFmtId="0" fontId="13" fillId="35" borderId="28" xfId="0" applyFont="1" applyFill="1" applyBorder="1" applyAlignment="1">
      <alignment horizontal="center" vertical="center"/>
    </xf>
    <xf numFmtId="9" fontId="37" fillId="24" borderId="6" xfId="6" applyFont="1" applyFill="1" applyBorder="1" applyAlignment="1">
      <alignment horizontal="center" vertical="center"/>
    </xf>
    <xf numFmtId="9" fontId="37" fillId="24" borderId="19" xfId="6" applyFont="1" applyFill="1" applyBorder="1" applyAlignment="1">
      <alignment horizontal="center" vertical="center"/>
    </xf>
    <xf numFmtId="9" fontId="37" fillId="24" borderId="13" xfId="6" applyFont="1" applyFill="1" applyBorder="1" applyAlignment="1">
      <alignment horizontal="center" vertical="center"/>
    </xf>
    <xf numFmtId="9" fontId="37" fillId="24" borderId="14" xfId="6" applyFont="1" applyFill="1" applyBorder="1" applyAlignment="1">
      <alignment horizontal="center" vertical="center"/>
    </xf>
    <xf numFmtId="0" fontId="19" fillId="35" borderId="96" xfId="0" applyFont="1" applyFill="1" applyBorder="1" applyAlignment="1">
      <alignment horizontal="center" vertical="center"/>
    </xf>
    <xf numFmtId="0" fontId="19" fillId="35" borderId="98" xfId="0" applyFont="1" applyFill="1" applyBorder="1" applyAlignment="1">
      <alignment horizontal="center" vertical="center"/>
    </xf>
    <xf numFmtId="0" fontId="19" fillId="35" borderId="100" xfId="0" applyFont="1" applyFill="1" applyBorder="1" applyAlignment="1">
      <alignment horizontal="center" vertical="center"/>
    </xf>
    <xf numFmtId="0" fontId="19" fillId="35" borderId="99" xfId="0" applyFont="1" applyFill="1" applyBorder="1" applyAlignment="1">
      <alignment horizontal="center" vertical="center"/>
    </xf>
    <xf numFmtId="0" fontId="19" fillId="35" borderId="96" xfId="0" applyFont="1" applyFill="1" applyBorder="1" applyAlignment="1">
      <alignment vertical="center"/>
    </xf>
    <xf numFmtId="0" fontId="2" fillId="31" borderId="147" xfId="0" applyFont="1" applyFill="1" applyBorder="1" applyAlignment="1">
      <alignment horizontal="center"/>
    </xf>
    <xf numFmtId="0" fontId="3" fillId="17" borderId="148" xfId="0" applyNumberFormat="1" applyFont="1" applyFill="1" applyBorder="1" applyAlignment="1">
      <alignment horizontal="center" vertical="center"/>
    </xf>
    <xf numFmtId="0" fontId="19" fillId="13" borderId="35" xfId="0" applyNumberFormat="1" applyFont="1" applyFill="1" applyBorder="1" applyAlignment="1">
      <alignment horizontal="center" vertical="center"/>
    </xf>
    <xf numFmtId="0" fontId="14" fillId="26" borderId="62" xfId="0" applyFont="1" applyFill="1" applyBorder="1" applyAlignment="1">
      <alignment horizontal="left" vertical="center" wrapText="1" indent="1"/>
    </xf>
    <xf numFmtId="9" fontId="24" fillId="0" borderId="149" xfId="6" applyFont="1" applyFill="1" applyBorder="1" applyAlignment="1">
      <alignment horizontal="center" vertical="center"/>
    </xf>
    <xf numFmtId="0" fontId="16" fillId="26" borderId="68" xfId="0" applyFont="1" applyFill="1" applyBorder="1" applyAlignment="1">
      <alignment horizontal="left" vertical="center" wrapText="1" indent="1"/>
    </xf>
    <xf numFmtId="9" fontId="36" fillId="14" borderId="105" xfId="6" applyFont="1" applyFill="1" applyBorder="1" applyAlignment="1">
      <alignment horizontal="center" vertical="center"/>
    </xf>
    <xf numFmtId="9" fontId="24" fillId="0" borderId="20" xfId="6" applyFont="1" applyFill="1" applyBorder="1" applyAlignment="1">
      <alignment horizontal="center" vertical="center"/>
    </xf>
    <xf numFmtId="9" fontId="36" fillId="14" borderId="150" xfId="6" applyFont="1" applyFill="1" applyBorder="1" applyAlignment="1">
      <alignment horizontal="center" vertical="center"/>
    </xf>
    <xf numFmtId="9" fontId="24" fillId="0" borderId="105" xfId="6" applyFont="1" applyFill="1" applyBorder="1" applyAlignment="1">
      <alignment horizontal="center" vertical="center"/>
    </xf>
    <xf numFmtId="9" fontId="24" fillId="0" borderId="151" xfId="6" applyFont="1" applyFill="1" applyBorder="1" applyAlignment="1">
      <alignment horizontal="center" vertical="center"/>
    </xf>
    <xf numFmtId="9" fontId="24" fillId="0" borderId="152" xfId="6" applyFont="1" applyFill="1" applyBorder="1" applyAlignment="1">
      <alignment horizontal="center" vertical="center"/>
    </xf>
    <xf numFmtId="9" fontId="24" fillId="0" borderId="47" xfId="6" applyFont="1" applyFill="1" applyBorder="1" applyAlignment="1">
      <alignment horizontal="center" vertical="center"/>
    </xf>
    <xf numFmtId="9" fontId="24" fillId="0" borderId="19" xfId="6" applyFont="1" applyFill="1" applyBorder="1" applyAlignment="1">
      <alignment horizontal="center" vertical="center"/>
    </xf>
    <xf numFmtId="9" fontId="24" fillId="0" borderId="153" xfId="6" applyFont="1" applyFill="1" applyBorder="1" applyAlignment="1">
      <alignment horizontal="center" vertical="center"/>
    </xf>
    <xf numFmtId="0" fontId="42" fillId="0" borderId="0" xfId="0" applyFont="1"/>
    <xf numFmtId="0" fontId="44" fillId="14" borderId="137" xfId="0" applyFont="1" applyFill="1" applyBorder="1"/>
    <xf numFmtId="0" fontId="43" fillId="14" borderId="137" xfId="0" applyFont="1" applyFill="1" applyBorder="1"/>
    <xf numFmtId="0" fontId="44" fillId="14" borderId="156" xfId="0" applyFont="1" applyFill="1" applyBorder="1"/>
    <xf numFmtId="0" fontId="44" fillId="14" borderId="157" xfId="0" applyFont="1" applyFill="1" applyBorder="1"/>
    <xf numFmtId="0" fontId="43" fillId="14" borderId="157" xfId="0" applyFont="1" applyFill="1" applyBorder="1"/>
    <xf numFmtId="0" fontId="43" fillId="14" borderId="158" xfId="0" applyFont="1" applyFill="1" applyBorder="1"/>
    <xf numFmtId="0" fontId="43" fillId="14" borderId="159" xfId="0" applyFont="1" applyFill="1" applyBorder="1"/>
    <xf numFmtId="0" fontId="43" fillId="18" borderId="137" xfId="0" applyFont="1" applyFill="1" applyBorder="1"/>
    <xf numFmtId="0" fontId="43" fillId="18" borderId="137" xfId="0" applyFont="1" applyFill="1" applyBorder="1" applyAlignment="1">
      <alignment horizontal="center"/>
    </xf>
    <xf numFmtId="0" fontId="0" fillId="18" borderId="0" xfId="0" applyFill="1"/>
    <xf numFmtId="0" fontId="43" fillId="14" borderId="160" xfId="0" applyFont="1" applyFill="1" applyBorder="1"/>
    <xf numFmtId="0" fontId="43" fillId="18" borderId="160" xfId="0" applyFont="1" applyFill="1" applyBorder="1"/>
    <xf numFmtId="0" fontId="43" fillId="14" borderId="161" xfId="0" applyFont="1" applyFill="1" applyBorder="1"/>
    <xf numFmtId="17" fontId="44" fillId="14" borderId="160" xfId="0" applyNumberFormat="1" applyFont="1" applyFill="1" applyBorder="1"/>
    <xf numFmtId="0" fontId="44" fillId="14" borderId="160" xfId="0" applyFont="1" applyFill="1" applyBorder="1"/>
    <xf numFmtId="0" fontId="44" fillId="14" borderId="161" xfId="0" applyFont="1" applyFill="1" applyBorder="1"/>
    <xf numFmtId="0" fontId="43" fillId="14" borderId="154" xfId="0" applyFont="1" applyFill="1" applyBorder="1"/>
    <xf numFmtId="0" fontId="43" fillId="14" borderId="155" xfId="0" applyFont="1" applyFill="1" applyBorder="1"/>
    <xf numFmtId="0" fontId="43" fillId="18" borderId="160" xfId="0" applyFont="1" applyFill="1" applyBorder="1" applyAlignment="1">
      <alignment horizontal="center"/>
    </xf>
    <xf numFmtId="0" fontId="43" fillId="14" borderId="162" xfId="0" applyFont="1" applyFill="1" applyBorder="1"/>
    <xf numFmtId="0" fontId="45" fillId="36" borderId="163" xfId="0" applyFont="1" applyFill="1" applyBorder="1" applyAlignment="1">
      <alignment horizontal="center"/>
    </xf>
    <xf numFmtId="0" fontId="45" fillId="36" borderId="164" xfId="0" applyFont="1" applyFill="1" applyBorder="1" applyAlignment="1">
      <alignment horizontal="center"/>
    </xf>
    <xf numFmtId="0" fontId="45" fillId="36" borderId="165" xfId="0" applyFont="1" applyFill="1" applyBorder="1" applyAlignment="1">
      <alignment horizontal="center"/>
    </xf>
    <xf numFmtId="14" fontId="45" fillId="36" borderId="170" xfId="0" applyNumberFormat="1" applyFont="1" applyFill="1" applyBorder="1" applyAlignment="1">
      <alignment horizontal="center"/>
    </xf>
    <xf numFmtId="14" fontId="45" fillId="36" borderId="164" xfId="0" applyNumberFormat="1" applyFont="1" applyFill="1" applyBorder="1" applyAlignment="1">
      <alignment horizontal="center"/>
    </xf>
    <xf numFmtId="14" fontId="45" fillId="36" borderId="171" xfId="0" applyNumberFormat="1" applyFont="1" applyFill="1" applyBorder="1" applyAlignment="1">
      <alignment horizontal="center"/>
    </xf>
    <xf numFmtId="0" fontId="17" fillId="17" borderId="92" xfId="0" applyFont="1" applyFill="1" applyBorder="1" applyAlignment="1">
      <alignment horizontal="left" vertical="center" wrapText="1" indent="1"/>
    </xf>
    <xf numFmtId="0" fontId="2" fillId="5" borderId="10" xfId="0" applyNumberFormat="1" applyFont="1" applyFill="1" applyBorder="1" applyAlignment="1">
      <alignment horizontal="center" vertical="center"/>
    </xf>
    <xf numFmtId="0" fontId="2" fillId="5" borderId="11" xfId="0" applyNumberFormat="1" applyFont="1" applyFill="1" applyBorder="1" applyAlignment="1">
      <alignment horizontal="center" vertical="center"/>
    </xf>
    <xf numFmtId="0" fontId="2" fillId="5" borderId="12" xfId="0" applyNumberFormat="1" applyFont="1" applyFill="1" applyBorder="1" applyAlignment="1">
      <alignment horizontal="center" vertical="center"/>
    </xf>
    <xf numFmtId="0" fontId="47" fillId="36" borderId="172" xfId="0" applyFont="1" applyFill="1" applyBorder="1" applyAlignment="1">
      <alignment horizontal="center" vertical="center" wrapText="1"/>
    </xf>
    <xf numFmtId="0" fontId="48" fillId="36" borderId="172"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13" fillId="3" borderId="173" xfId="0" applyFont="1" applyFill="1" applyBorder="1" applyAlignment="1">
      <alignment vertical="center"/>
    </xf>
    <xf numFmtId="0" fontId="13" fillId="3" borderId="174" xfId="0" applyFont="1" applyFill="1" applyBorder="1" applyAlignment="1">
      <alignment vertical="center"/>
    </xf>
    <xf numFmtId="0" fontId="13" fillId="3" borderId="174" xfId="0" applyFont="1" applyFill="1" applyBorder="1" applyAlignment="1">
      <alignment vertical="center" wrapText="1"/>
    </xf>
    <xf numFmtId="17" fontId="4" fillId="0" borderId="6" xfId="10" applyNumberFormat="1" applyFont="1" applyFill="1" applyBorder="1" applyAlignment="1">
      <alignment horizontal="center" vertical="center" wrapText="1"/>
    </xf>
    <xf numFmtId="9" fontId="50" fillId="37" borderId="6" xfId="10" applyFont="1" applyFill="1" applyBorder="1" applyAlignment="1">
      <alignment horizontal="center" vertical="center"/>
    </xf>
    <xf numFmtId="17" fontId="4" fillId="0" borderId="0" xfId="10" applyNumberFormat="1" applyFont="1" applyFill="1" applyBorder="1" applyAlignment="1">
      <alignment horizontal="center" vertical="center" wrapText="1"/>
    </xf>
    <xf numFmtId="9" fontId="50" fillId="37" borderId="0" xfId="10" applyFont="1" applyFill="1" applyBorder="1" applyAlignment="1">
      <alignment horizontal="center" vertical="center"/>
    </xf>
    <xf numFmtId="0" fontId="4" fillId="9" borderId="14" xfId="0" applyNumberFormat="1" applyFont="1" applyFill="1" applyBorder="1" applyAlignment="1">
      <alignment horizontal="center" vertical="center"/>
    </xf>
    <xf numFmtId="0" fontId="14" fillId="22" borderId="64" xfId="0" applyFont="1" applyFill="1" applyBorder="1" applyAlignment="1">
      <alignment vertical="center" wrapText="1"/>
    </xf>
    <xf numFmtId="17" fontId="4" fillId="0" borderId="148" xfId="10" applyNumberFormat="1" applyFont="1" applyFill="1" applyBorder="1" applyAlignment="1">
      <alignment horizontal="center" vertical="center" wrapText="1"/>
    </xf>
    <xf numFmtId="9" fontId="50" fillId="37" borderId="148" xfId="10" applyFont="1" applyFill="1" applyBorder="1" applyAlignment="1">
      <alignment horizontal="center" vertical="center"/>
    </xf>
    <xf numFmtId="0" fontId="14" fillId="17" borderId="64" xfId="0" applyFont="1" applyFill="1" applyBorder="1" applyAlignment="1">
      <alignment horizontal="left" vertical="center" wrapText="1"/>
    </xf>
    <xf numFmtId="0" fontId="17" fillId="17" borderId="61" xfId="0" applyFont="1" applyFill="1" applyBorder="1" applyAlignment="1">
      <alignment horizontal="left" vertical="center" wrapText="1"/>
    </xf>
    <xf numFmtId="0" fontId="4" fillId="9" borderId="13" xfId="0" applyNumberFormat="1" applyFont="1" applyFill="1" applyBorder="1" applyAlignment="1">
      <alignment horizontal="center" vertical="center"/>
    </xf>
    <xf numFmtId="0" fontId="3" fillId="9" borderId="37" xfId="0" applyNumberFormat="1" applyFont="1" applyFill="1" applyBorder="1" applyAlignment="1">
      <alignment horizontal="center" vertical="center"/>
    </xf>
    <xf numFmtId="0" fontId="3" fillId="9" borderId="35" xfId="0" applyNumberFormat="1" applyFont="1" applyFill="1" applyBorder="1" applyAlignment="1">
      <alignment horizontal="center" vertical="center"/>
    </xf>
    <xf numFmtId="0" fontId="3" fillId="9" borderId="38" xfId="0" applyNumberFormat="1" applyFont="1" applyFill="1" applyBorder="1" applyAlignment="1">
      <alignment horizontal="center" vertical="center"/>
    </xf>
    <xf numFmtId="0" fontId="2" fillId="9" borderId="0" xfId="0" applyFont="1" applyFill="1"/>
    <xf numFmtId="0" fontId="4" fillId="9" borderId="38" xfId="0" applyNumberFormat="1" applyFont="1" applyFill="1" applyBorder="1" applyAlignment="1">
      <alignment horizontal="center" vertical="center"/>
    </xf>
    <xf numFmtId="0" fontId="17" fillId="17" borderId="111" xfId="0" applyFont="1" applyFill="1" applyBorder="1" applyAlignment="1">
      <alignment vertical="center" wrapText="1"/>
    </xf>
    <xf numFmtId="0" fontId="2" fillId="26" borderId="109" xfId="0" applyFont="1" applyFill="1" applyBorder="1" applyAlignment="1">
      <alignment horizontal="left" wrapText="1" indent="1"/>
    </xf>
    <xf numFmtId="0" fontId="17" fillId="17" borderId="61" xfId="0" applyFont="1" applyFill="1" applyBorder="1" applyAlignment="1">
      <alignment vertical="center" wrapText="1"/>
    </xf>
    <xf numFmtId="0" fontId="13" fillId="3" borderId="175" xfId="0" applyFont="1" applyFill="1" applyBorder="1" applyAlignment="1">
      <alignment vertical="center"/>
    </xf>
    <xf numFmtId="0" fontId="13" fillId="3" borderId="175" xfId="0" applyFont="1" applyFill="1" applyBorder="1" applyAlignment="1">
      <alignment horizontal="center" vertical="center" wrapText="1"/>
    </xf>
    <xf numFmtId="17" fontId="4" fillId="17" borderId="6" xfId="10" applyNumberFormat="1" applyFont="1" applyFill="1" applyBorder="1" applyAlignment="1">
      <alignment horizontal="center" vertical="center" wrapText="1"/>
    </xf>
    <xf numFmtId="9" fontId="50" fillId="17" borderId="6" xfId="10" applyFont="1" applyFill="1" applyBorder="1" applyAlignment="1">
      <alignment horizontal="center" vertical="center"/>
    </xf>
    <xf numFmtId="9" fontId="4" fillId="17" borderId="6" xfId="6" applyFont="1" applyFill="1" applyBorder="1" applyAlignment="1">
      <alignment horizontal="center" vertical="center"/>
    </xf>
    <xf numFmtId="0" fontId="17" fillId="17" borderId="111" xfId="0" applyFont="1" applyFill="1" applyBorder="1" applyAlignment="1">
      <alignment horizontal="left" vertical="center" wrapText="1"/>
    </xf>
    <xf numFmtId="0" fontId="14" fillId="22" borderId="92" xfId="0" applyFont="1" applyFill="1" applyBorder="1" applyAlignment="1">
      <alignment horizontal="left" vertical="center" wrapText="1"/>
    </xf>
    <xf numFmtId="0" fontId="45" fillId="36" borderId="176" xfId="0" applyFont="1" applyFill="1" applyBorder="1"/>
    <xf numFmtId="0" fontId="44" fillId="14" borderId="177" xfId="0" applyFont="1" applyFill="1" applyBorder="1"/>
    <xf numFmtId="0" fontId="43" fillId="14" borderId="176" xfId="1" applyFont="1" applyFill="1" applyBorder="1" applyAlignment="1">
      <alignment horizontal="left" wrapText="1" indent="1"/>
    </xf>
    <xf numFmtId="0" fontId="43" fillId="14" borderId="177" xfId="1" applyFont="1" applyFill="1" applyBorder="1" applyAlignment="1">
      <alignment horizontal="left" wrapText="1" indent="1"/>
    </xf>
    <xf numFmtId="0" fontId="43" fillId="14" borderId="176" xfId="0" applyFont="1" applyFill="1" applyBorder="1" applyAlignment="1">
      <alignment horizontal="left" indent="1"/>
    </xf>
    <xf numFmtId="0" fontId="43" fillId="14" borderId="177" xfId="0" applyFont="1" applyFill="1" applyBorder="1" applyAlignment="1">
      <alignment horizontal="left" indent="1"/>
    </xf>
    <xf numFmtId="0" fontId="46" fillId="14" borderId="178" xfId="0" applyFont="1" applyFill="1" applyBorder="1" applyAlignment="1">
      <alignment horizontal="left" vertical="center" wrapText="1" indent="1"/>
    </xf>
    <xf numFmtId="0" fontId="43" fillId="14" borderId="177" xfId="0" applyFont="1" applyFill="1" applyBorder="1" applyAlignment="1">
      <alignment horizontal="left" wrapText="1" indent="1"/>
    </xf>
    <xf numFmtId="0" fontId="43" fillId="14" borderId="179" xfId="0" applyFont="1" applyFill="1" applyBorder="1" applyAlignment="1">
      <alignment horizontal="left" indent="1"/>
    </xf>
    <xf numFmtId="0" fontId="44" fillId="14" borderId="169" xfId="0" applyFont="1" applyFill="1" applyBorder="1"/>
    <xf numFmtId="0" fontId="44" fillId="14" borderId="180" xfId="0" applyFont="1" applyFill="1" applyBorder="1"/>
    <xf numFmtId="0" fontId="43" fillId="14" borderId="165" xfId="0" applyFont="1" applyFill="1" applyBorder="1"/>
    <xf numFmtId="0" fontId="43" fillId="14" borderId="180" xfId="0" applyFont="1" applyFill="1" applyBorder="1"/>
    <xf numFmtId="17" fontId="44" fillId="14" borderId="182" xfId="0" applyNumberFormat="1" applyFont="1" applyFill="1" applyBorder="1"/>
    <xf numFmtId="17" fontId="44" fillId="14" borderId="183" xfId="0" applyNumberFormat="1" applyFont="1" applyFill="1" applyBorder="1"/>
    <xf numFmtId="17" fontId="44" fillId="14" borderId="184" xfId="0" applyNumberFormat="1" applyFont="1" applyFill="1" applyBorder="1"/>
    <xf numFmtId="17" fontId="44" fillId="14" borderId="185" xfId="0" applyNumberFormat="1" applyFont="1" applyFill="1" applyBorder="1"/>
    <xf numFmtId="17" fontId="44" fillId="14" borderId="186" xfId="0" applyNumberFormat="1" applyFont="1" applyFill="1" applyBorder="1"/>
    <xf numFmtId="0" fontId="43" fillId="14" borderId="187" xfId="0" applyFont="1" applyFill="1" applyBorder="1" applyAlignment="1">
      <alignment horizontal="center"/>
    </xf>
    <xf numFmtId="0" fontId="43" fillId="14" borderId="188" xfId="0" applyFont="1" applyFill="1" applyBorder="1"/>
    <xf numFmtId="0" fontId="43" fillId="18" borderId="189" xfId="0" applyFont="1" applyFill="1" applyBorder="1" applyAlignment="1">
      <alignment horizontal="center"/>
    </xf>
    <xf numFmtId="0" fontId="43" fillId="18" borderId="190" xfId="0" applyFont="1" applyFill="1" applyBorder="1"/>
    <xf numFmtId="0" fontId="43" fillId="14" borderId="185" xfId="0" applyFont="1" applyFill="1" applyBorder="1" applyAlignment="1">
      <alignment horizontal="center"/>
    </xf>
    <xf numFmtId="0" fontId="43" fillId="18" borderId="186" xfId="0" applyFont="1" applyFill="1" applyBorder="1"/>
    <xf numFmtId="0" fontId="43" fillId="14" borderId="187" xfId="0" applyFont="1" applyFill="1" applyBorder="1"/>
    <xf numFmtId="0" fontId="43" fillId="18" borderId="189" xfId="0" applyFont="1" applyFill="1" applyBorder="1"/>
    <xf numFmtId="0" fontId="43" fillId="14" borderId="185" xfId="0" applyFont="1" applyFill="1" applyBorder="1"/>
    <xf numFmtId="0" fontId="43" fillId="14" borderId="186" xfId="0" applyFont="1" applyFill="1" applyBorder="1"/>
    <xf numFmtId="0" fontId="43" fillId="18" borderId="190" xfId="0" applyFont="1" applyFill="1" applyBorder="1" applyAlignment="1">
      <alignment horizontal="center"/>
    </xf>
    <xf numFmtId="0" fontId="43" fillId="18" borderId="185" xfId="0" applyFont="1" applyFill="1" applyBorder="1" applyAlignment="1">
      <alignment horizontal="center"/>
    </xf>
    <xf numFmtId="0" fontId="43" fillId="18" borderId="186" xfId="0" applyFont="1" applyFill="1" applyBorder="1" applyAlignment="1">
      <alignment horizontal="center"/>
    </xf>
    <xf numFmtId="0" fontId="43" fillId="14" borderId="189" xfId="0" applyFont="1" applyFill="1" applyBorder="1" applyAlignment="1">
      <alignment horizontal="center"/>
    </xf>
    <xf numFmtId="0" fontId="43" fillId="14" borderId="190" xfId="0" applyFont="1" applyFill="1" applyBorder="1"/>
    <xf numFmtId="0" fontId="43" fillId="18" borderId="191" xfId="0" applyFont="1" applyFill="1" applyBorder="1" applyAlignment="1">
      <alignment horizontal="center"/>
    </xf>
    <xf numFmtId="0" fontId="43" fillId="18" borderId="192" xfId="0" applyFont="1" applyFill="1" applyBorder="1" applyAlignment="1">
      <alignment horizontal="center"/>
    </xf>
    <xf numFmtId="0" fontId="43" fillId="18" borderId="193" xfId="0" applyFont="1" applyFill="1" applyBorder="1" applyAlignment="1">
      <alignment horizontal="center"/>
    </xf>
    <xf numFmtId="0" fontId="43" fillId="14" borderId="169" xfId="0" applyFont="1" applyFill="1" applyBorder="1"/>
    <xf numFmtId="0" fontId="44" fillId="14" borderId="182" xfId="0" applyFont="1" applyFill="1" applyBorder="1"/>
    <xf numFmtId="0" fontId="44" fillId="14" borderId="183" xfId="0" applyFont="1" applyFill="1" applyBorder="1"/>
    <xf numFmtId="0" fontId="44" fillId="14" borderId="184" xfId="0" applyFont="1" applyFill="1" applyBorder="1"/>
    <xf numFmtId="0" fontId="44" fillId="14" borderId="185" xfId="0" applyFont="1" applyFill="1" applyBorder="1"/>
    <xf numFmtId="0" fontId="44" fillId="14" borderId="186" xfId="0" applyFont="1" applyFill="1" applyBorder="1"/>
    <xf numFmtId="0" fontId="43" fillId="18" borderId="185" xfId="0" applyFont="1" applyFill="1" applyBorder="1"/>
    <xf numFmtId="0" fontId="43" fillId="14" borderId="181" xfId="0" applyFont="1" applyFill="1" applyBorder="1"/>
    <xf numFmtId="0" fontId="43" fillId="14" borderId="189" xfId="0" applyFont="1" applyFill="1" applyBorder="1"/>
    <xf numFmtId="0" fontId="43" fillId="14" borderId="192" xfId="0" applyFont="1" applyFill="1" applyBorder="1"/>
    <xf numFmtId="0" fontId="43" fillId="14" borderId="193" xfId="0" applyFont="1" applyFill="1" applyBorder="1"/>
    <xf numFmtId="0" fontId="43" fillId="14" borderId="191" xfId="0" applyFont="1" applyFill="1" applyBorder="1"/>
    <xf numFmtId="0" fontId="0" fillId="27" borderId="0" xfId="0" applyFill="1"/>
    <xf numFmtId="0" fontId="43" fillId="27" borderId="187" xfId="0" applyFont="1" applyFill="1" applyBorder="1"/>
    <xf numFmtId="0" fontId="43" fillId="27" borderId="154" xfId="0" applyFont="1" applyFill="1" applyBorder="1"/>
    <xf numFmtId="0" fontId="43" fillId="27" borderId="188" xfId="0" applyFont="1" applyFill="1" applyBorder="1"/>
    <xf numFmtId="0" fontId="7" fillId="9" borderId="137" xfId="0" applyFont="1" applyFill="1" applyBorder="1" applyAlignment="1">
      <alignment horizontal="center"/>
    </xf>
    <xf numFmtId="0" fontId="35" fillId="9" borderId="139" xfId="0" applyFont="1" applyFill="1" applyBorder="1" applyAlignment="1">
      <alignment horizontal="left"/>
    </xf>
    <xf numFmtId="0" fontId="7" fillId="9" borderId="139" xfId="0" applyFont="1" applyFill="1" applyBorder="1" applyAlignment="1">
      <alignment horizontal="center"/>
    </xf>
    <xf numFmtId="0" fontId="7" fillId="9" borderId="0" xfId="0" applyFont="1" applyFill="1" applyBorder="1" applyAlignment="1">
      <alignment horizontal="center"/>
    </xf>
    <xf numFmtId="0" fontId="4" fillId="9" borderId="35" xfId="0" applyNumberFormat="1" applyFont="1" applyFill="1" applyBorder="1" applyAlignment="1">
      <alignment horizontal="center" vertical="center"/>
    </xf>
    <xf numFmtId="0" fontId="3" fillId="17" borderId="41" xfId="0" applyNumberFormat="1" applyFont="1" applyFill="1" applyBorder="1" applyAlignment="1">
      <alignment horizontal="center" vertical="center"/>
    </xf>
    <xf numFmtId="0" fontId="3" fillId="17" borderId="42" xfId="0" applyNumberFormat="1" applyFont="1" applyFill="1" applyBorder="1" applyAlignment="1">
      <alignment horizontal="center" vertical="center"/>
    </xf>
    <xf numFmtId="0" fontId="3" fillId="17" borderId="43" xfId="0" applyNumberFormat="1" applyFont="1" applyFill="1" applyBorder="1" applyAlignment="1">
      <alignment horizontal="center" vertical="center"/>
    </xf>
    <xf numFmtId="9" fontId="24" fillId="0" borderId="6" xfId="10" applyFont="1" applyFill="1" applyBorder="1" applyAlignment="1">
      <alignment horizontal="center" vertical="center"/>
    </xf>
    <xf numFmtId="9" fontId="24" fillId="0" borderId="114" xfId="10" applyFont="1" applyFill="1" applyBorder="1" applyAlignment="1">
      <alignment horizontal="center" vertical="center"/>
    </xf>
    <xf numFmtId="14" fontId="23" fillId="4" borderId="7" xfId="0" applyNumberFormat="1" applyFont="1" applyFill="1" applyBorder="1" applyAlignment="1">
      <alignment horizontal="center" vertical="center"/>
    </xf>
    <xf numFmtId="0" fontId="47" fillId="36" borderId="194" xfId="0" applyFont="1" applyFill="1" applyBorder="1" applyAlignment="1">
      <alignment horizontal="center" vertical="center" wrapText="1"/>
    </xf>
    <xf numFmtId="0" fontId="24" fillId="3" borderId="15" xfId="0" applyFont="1" applyFill="1" applyBorder="1" applyAlignment="1">
      <alignment horizontal="left" vertical="top"/>
    </xf>
    <xf numFmtId="0" fontId="24" fillId="3" borderId="2" xfId="0" applyFont="1" applyFill="1" applyBorder="1" applyAlignment="1">
      <alignment horizontal="left" vertical="top" wrapText="1"/>
    </xf>
    <xf numFmtId="0" fontId="13" fillId="3" borderId="195" xfId="0" applyFont="1" applyFill="1" applyBorder="1" applyAlignment="1">
      <alignment vertical="center" wrapText="1"/>
    </xf>
    <xf numFmtId="9" fontId="20" fillId="24" borderId="100" xfId="10" applyFont="1" applyFill="1" applyBorder="1" applyAlignment="1">
      <alignment horizontal="left" vertical="top"/>
    </xf>
    <xf numFmtId="9" fontId="19" fillId="24" borderId="100" xfId="10" applyFont="1" applyFill="1" applyBorder="1" applyAlignment="1">
      <alignment horizontal="center" vertical="center"/>
    </xf>
    <xf numFmtId="17" fontId="2" fillId="0" borderId="6" xfId="10" applyNumberFormat="1" applyFont="1" applyFill="1" applyBorder="1" applyAlignment="1">
      <alignment horizontal="left" vertical="top" wrapText="1"/>
    </xf>
    <xf numFmtId="17" fontId="2" fillId="10" borderId="6" xfId="10" applyNumberFormat="1" applyFont="1" applyFill="1" applyBorder="1" applyAlignment="1">
      <alignment horizontal="left" vertical="top" wrapText="1"/>
    </xf>
    <xf numFmtId="17" fontId="4" fillId="10" borderId="6" xfId="10" applyNumberFormat="1" applyFont="1" applyFill="1" applyBorder="1" applyAlignment="1">
      <alignment horizontal="center" vertical="center" wrapText="1"/>
    </xf>
    <xf numFmtId="17" fontId="4" fillId="0" borderId="196" xfId="10" applyNumberFormat="1" applyFont="1" applyFill="1" applyBorder="1" applyAlignment="1">
      <alignment horizontal="center" vertical="center" wrapText="1"/>
    </xf>
    <xf numFmtId="6" fontId="4" fillId="0" borderId="6" xfId="10" applyNumberFormat="1" applyFont="1" applyFill="1" applyBorder="1" applyAlignment="1">
      <alignment horizontal="center" vertical="center" wrapText="1"/>
    </xf>
    <xf numFmtId="0" fontId="2" fillId="17" borderId="14" xfId="0" applyNumberFormat="1" applyFont="1" applyFill="1" applyBorder="1" applyAlignment="1">
      <alignment horizontal="left" vertical="top"/>
    </xf>
    <xf numFmtId="0" fontId="20" fillId="35" borderId="101" xfId="0" applyFont="1" applyFill="1" applyBorder="1" applyAlignment="1">
      <alignment horizontal="left" vertical="top"/>
    </xf>
    <xf numFmtId="9" fontId="51" fillId="35" borderId="197" xfId="10" applyFont="1" applyFill="1" applyBorder="1" applyAlignment="1">
      <alignment horizontal="left" vertical="top"/>
    </xf>
    <xf numFmtId="0" fontId="24" fillId="16" borderId="26" xfId="0" applyFont="1" applyFill="1" applyBorder="1" applyAlignment="1">
      <alignment horizontal="left" vertical="top"/>
    </xf>
    <xf numFmtId="0" fontId="2" fillId="15" borderId="33" xfId="0" applyNumberFormat="1" applyFont="1" applyFill="1" applyBorder="1" applyAlignment="1">
      <alignment horizontal="left" vertical="top" wrapText="1"/>
    </xf>
    <xf numFmtId="9" fontId="2" fillId="14" borderId="3" xfId="10" applyFont="1" applyFill="1" applyBorder="1" applyAlignment="1">
      <alignment horizontal="left" vertical="top" wrapText="1"/>
    </xf>
    <xf numFmtId="0" fontId="7" fillId="14" borderId="74" xfId="0" applyFont="1" applyFill="1" applyBorder="1" applyAlignment="1">
      <alignment horizontal="left" vertical="top" wrapText="1"/>
    </xf>
    <xf numFmtId="0" fontId="14" fillId="22" borderId="64" xfId="0" applyFont="1" applyFill="1" applyBorder="1" applyAlignment="1">
      <alignment horizontal="left" vertical="top" wrapText="1"/>
    </xf>
    <xf numFmtId="0" fontId="2" fillId="15" borderId="38" xfId="0" applyNumberFormat="1" applyFont="1" applyFill="1" applyBorder="1" applyAlignment="1">
      <alignment horizontal="left" vertical="top" wrapText="1"/>
    </xf>
    <xf numFmtId="0" fontId="2" fillId="14" borderId="38" xfId="0" applyNumberFormat="1" applyFont="1" applyFill="1" applyBorder="1" applyAlignment="1">
      <alignment horizontal="left" vertical="top" wrapText="1"/>
    </xf>
    <xf numFmtId="0" fontId="17" fillId="17" borderId="92" xfId="0" applyFont="1" applyFill="1" applyBorder="1" applyAlignment="1">
      <alignment horizontal="left" vertical="top" wrapText="1"/>
    </xf>
    <xf numFmtId="0" fontId="2" fillId="9" borderId="38" xfId="0" applyNumberFormat="1" applyFont="1" applyFill="1" applyBorder="1" applyAlignment="1">
      <alignment horizontal="left" vertical="top" wrapText="1"/>
    </xf>
    <xf numFmtId="0" fontId="2" fillId="13" borderId="33" xfId="0" applyNumberFormat="1" applyFont="1" applyFill="1" applyBorder="1" applyAlignment="1">
      <alignment horizontal="left" vertical="top" wrapText="1"/>
    </xf>
    <xf numFmtId="0" fontId="2" fillId="14" borderId="33" xfId="0" applyNumberFormat="1" applyFont="1" applyFill="1" applyBorder="1" applyAlignment="1">
      <alignment horizontal="left" vertical="top" wrapText="1"/>
    </xf>
    <xf numFmtId="0" fontId="7" fillId="14" borderId="74" xfId="0" applyFont="1" applyFill="1" applyBorder="1" applyAlignment="1">
      <alignment horizontal="left" vertical="top"/>
    </xf>
    <xf numFmtId="0" fontId="6" fillId="14" borderId="74" xfId="0" applyFont="1" applyFill="1" applyBorder="1" applyAlignment="1">
      <alignment horizontal="left" vertical="center"/>
    </xf>
    <xf numFmtId="17" fontId="2" fillId="0" borderId="6" xfId="10" applyNumberFormat="1" applyFont="1" applyFill="1" applyBorder="1" applyAlignment="1">
      <alignment horizontal="left" vertical="top"/>
    </xf>
    <xf numFmtId="17" fontId="4" fillId="0" borderId="196" xfId="10" applyNumberFormat="1" applyFont="1" applyFill="1" applyBorder="1" applyAlignment="1">
      <alignment horizontal="center" vertical="center"/>
    </xf>
    <xf numFmtId="17" fontId="4" fillId="0" borderId="6" xfId="10" applyNumberFormat="1" applyFont="1" applyFill="1" applyBorder="1" applyAlignment="1">
      <alignment horizontal="center" vertical="center"/>
    </xf>
    <xf numFmtId="0" fontId="2" fillId="22" borderId="14" xfId="0" applyNumberFormat="1" applyFont="1" applyFill="1" applyBorder="1" applyAlignment="1">
      <alignment horizontal="left" vertical="top"/>
    </xf>
    <xf numFmtId="0" fontId="2" fillId="22" borderId="0" xfId="0" applyNumberFormat="1" applyFont="1" applyFill="1" applyBorder="1" applyAlignment="1">
      <alignment horizontal="left" vertical="top"/>
    </xf>
    <xf numFmtId="0" fontId="7" fillId="22" borderId="64" xfId="0" applyFont="1" applyFill="1" applyBorder="1" applyAlignment="1">
      <alignment horizontal="left" vertical="top"/>
    </xf>
    <xf numFmtId="0" fontId="14" fillId="22" borderId="64" xfId="0" applyFont="1" applyFill="1" applyBorder="1" applyAlignment="1">
      <alignment vertical="center"/>
    </xf>
    <xf numFmtId="0" fontId="2" fillId="13" borderId="38" xfId="0" applyNumberFormat="1" applyFont="1" applyFill="1" applyBorder="1" applyAlignment="1">
      <alignment horizontal="left" vertical="top" wrapText="1"/>
    </xf>
    <xf numFmtId="0" fontId="14" fillId="22" borderId="64" xfId="0" applyFont="1" applyFill="1" applyBorder="1" applyAlignment="1">
      <alignment horizontal="left" vertical="top"/>
    </xf>
    <xf numFmtId="0" fontId="24" fillId="19" borderId="0" xfId="0" applyFont="1" applyFill="1" applyBorder="1" applyAlignment="1">
      <alignment horizontal="left" vertical="top"/>
    </xf>
    <xf numFmtId="0" fontId="2" fillId="27" borderId="38" xfId="0" applyNumberFormat="1" applyFont="1" applyFill="1" applyBorder="1" applyAlignment="1">
      <alignment horizontal="left" vertical="top" wrapText="1"/>
    </xf>
    <xf numFmtId="0" fontId="2" fillId="7" borderId="38" xfId="0" applyNumberFormat="1" applyFont="1" applyFill="1" applyBorder="1" applyAlignment="1">
      <alignment horizontal="left" vertical="top" wrapText="1"/>
    </xf>
    <xf numFmtId="0" fontId="7" fillId="7" borderId="74" xfId="0" applyFont="1" applyFill="1" applyBorder="1" applyAlignment="1">
      <alignment horizontal="left" vertical="top"/>
    </xf>
    <xf numFmtId="0" fontId="6" fillId="7" borderId="74" xfId="0" applyFont="1" applyFill="1" applyBorder="1" applyAlignment="1">
      <alignment horizontal="left" vertical="center"/>
    </xf>
    <xf numFmtId="17" fontId="4" fillId="0" borderId="198" xfId="10" applyNumberFormat="1" applyFont="1" applyFill="1" applyBorder="1" applyAlignment="1">
      <alignment horizontal="center" vertical="center"/>
    </xf>
    <xf numFmtId="17" fontId="2" fillId="0" borderId="0" xfId="10" applyNumberFormat="1" applyFont="1" applyFill="1" applyBorder="1" applyAlignment="1">
      <alignment horizontal="left" vertical="top" wrapText="1"/>
    </xf>
    <xf numFmtId="6" fontId="4" fillId="0" borderId="0" xfId="10" applyNumberFormat="1" applyFont="1" applyFill="1" applyBorder="1" applyAlignment="1">
      <alignment horizontal="center" vertical="center"/>
    </xf>
    <xf numFmtId="17" fontId="4" fillId="0" borderId="0" xfId="10" applyNumberFormat="1" applyFont="1" applyFill="1" applyBorder="1" applyAlignment="1">
      <alignment horizontal="center" vertical="center"/>
    </xf>
    <xf numFmtId="0" fontId="2" fillId="0" borderId="38" xfId="0" applyNumberFormat="1" applyFont="1" applyFill="1" applyBorder="1" applyAlignment="1">
      <alignment horizontal="left" vertical="top" wrapText="1"/>
    </xf>
    <xf numFmtId="17" fontId="2" fillId="0" borderId="0" xfId="10" applyNumberFormat="1" applyFont="1" applyFill="1" applyBorder="1" applyAlignment="1">
      <alignment horizontal="left" vertical="top"/>
    </xf>
    <xf numFmtId="0" fontId="2" fillId="22" borderId="3" xfId="0" applyNumberFormat="1" applyFont="1" applyFill="1" applyBorder="1" applyAlignment="1">
      <alignment horizontal="left" vertical="top"/>
    </xf>
    <xf numFmtId="0" fontId="2" fillId="22" borderId="13" xfId="0" applyNumberFormat="1" applyFont="1" applyFill="1" applyBorder="1" applyAlignment="1">
      <alignment horizontal="left" vertical="top"/>
    </xf>
    <xf numFmtId="0" fontId="4" fillId="22" borderId="6" xfId="0" applyNumberFormat="1" applyFont="1" applyFill="1" applyBorder="1" applyAlignment="1">
      <alignment horizontal="center" vertical="center" wrapText="1"/>
    </xf>
    <xf numFmtId="0" fontId="2" fillId="27" borderId="32" xfId="0" applyNumberFormat="1" applyFont="1" applyFill="1" applyBorder="1" applyAlignment="1">
      <alignment horizontal="left" vertical="top" wrapText="1"/>
    </xf>
    <xf numFmtId="0" fontId="2" fillId="27" borderId="37" xfId="0" applyNumberFormat="1" applyFont="1" applyFill="1" applyBorder="1" applyAlignment="1">
      <alignment horizontal="left" vertical="top" wrapText="1"/>
    </xf>
    <xf numFmtId="0" fontId="3" fillId="27" borderId="35" xfId="0" applyNumberFormat="1" applyFont="1" applyFill="1" applyBorder="1" applyAlignment="1">
      <alignment horizontal="center" vertical="center" wrapText="1"/>
    </xf>
    <xf numFmtId="0" fontId="2" fillId="7" borderId="32" xfId="0" applyNumberFormat="1" applyFont="1" applyFill="1" applyBorder="1" applyAlignment="1">
      <alignment horizontal="left" vertical="top" wrapText="1"/>
    </xf>
    <xf numFmtId="9" fontId="52" fillId="7" borderId="6" xfId="10" applyFont="1" applyFill="1" applyBorder="1" applyAlignment="1">
      <alignment horizontal="left" vertical="top"/>
    </xf>
    <xf numFmtId="9" fontId="40" fillId="7" borderId="6" xfId="10" applyFont="1" applyFill="1" applyBorder="1" applyAlignment="1">
      <alignment horizontal="center" vertical="center"/>
    </xf>
    <xf numFmtId="9" fontId="40" fillId="7" borderId="6" xfId="10" applyFont="1" applyFill="1" applyBorder="1" applyAlignment="1">
      <alignment horizontal="center" vertical="center" wrapText="1"/>
    </xf>
    <xf numFmtId="0" fontId="2" fillId="27" borderId="26" xfId="0" applyNumberFormat="1" applyFont="1" applyFill="1" applyBorder="1" applyAlignment="1">
      <alignment horizontal="left" vertical="top" wrapText="1"/>
    </xf>
    <xf numFmtId="0" fontId="2" fillId="7" borderId="26" xfId="0" applyNumberFormat="1" applyFont="1" applyFill="1" applyBorder="1" applyAlignment="1">
      <alignment horizontal="left" vertical="top" wrapText="1"/>
    </xf>
    <xf numFmtId="0" fontId="24" fillId="8" borderId="0" xfId="0" applyFont="1" applyFill="1" applyBorder="1" applyAlignment="1">
      <alignment horizontal="left" vertical="top"/>
    </xf>
    <xf numFmtId="0" fontId="13" fillId="8" borderId="0" xfId="0" applyFont="1" applyFill="1" applyBorder="1" applyAlignment="1">
      <alignment horizontal="center" vertical="center" wrapText="1"/>
    </xf>
    <xf numFmtId="0" fontId="2" fillId="8" borderId="26" xfId="0" applyNumberFormat="1" applyFont="1" applyFill="1" applyBorder="1" applyAlignment="1">
      <alignment horizontal="left" vertical="top" wrapText="1"/>
    </xf>
    <xf numFmtId="0" fontId="2" fillId="8" borderId="37" xfId="0" applyNumberFormat="1" applyFont="1" applyFill="1" applyBorder="1" applyAlignment="1">
      <alignment horizontal="left" vertical="top" wrapText="1"/>
    </xf>
    <xf numFmtId="0" fontId="3" fillId="8" borderId="35" xfId="0" applyNumberFormat="1" applyFont="1" applyFill="1" applyBorder="1" applyAlignment="1">
      <alignment horizontal="center" vertical="center" wrapText="1"/>
    </xf>
    <xf numFmtId="0" fontId="2" fillId="18" borderId="26" xfId="0" applyNumberFormat="1" applyFont="1" applyFill="1" applyBorder="1" applyAlignment="1">
      <alignment horizontal="left" vertical="top" wrapText="1"/>
    </xf>
    <xf numFmtId="9" fontId="53" fillId="18" borderId="6" xfId="10" applyFont="1" applyFill="1" applyBorder="1" applyAlignment="1">
      <alignment horizontal="left" vertical="top"/>
    </xf>
    <xf numFmtId="9" fontId="39" fillId="18" borderId="6" xfId="10" applyFont="1" applyFill="1" applyBorder="1" applyAlignment="1">
      <alignment horizontal="center" vertical="center"/>
    </xf>
    <xf numFmtId="9" fontId="39" fillId="18" borderId="6" xfId="10" applyFont="1" applyFill="1" applyBorder="1" applyAlignment="1">
      <alignment horizontal="center" vertical="center" wrapText="1"/>
    </xf>
    <xf numFmtId="0" fontId="2" fillId="8" borderId="32" xfId="0" applyNumberFormat="1" applyFont="1" applyFill="1" applyBorder="1" applyAlignment="1">
      <alignment horizontal="left" vertical="top" wrapText="1"/>
    </xf>
    <xf numFmtId="0" fontId="2" fillId="18" borderId="32" xfId="0" applyNumberFormat="1" applyFont="1" applyFill="1" applyBorder="1" applyAlignment="1">
      <alignment horizontal="left" vertical="top" wrapText="1"/>
    </xf>
    <xf numFmtId="9" fontId="39" fillId="18" borderId="14" xfId="10" applyFont="1" applyFill="1" applyBorder="1" applyAlignment="1">
      <alignment horizontal="center" vertical="center"/>
    </xf>
    <xf numFmtId="0" fontId="2" fillId="9" borderId="32" xfId="0" applyNumberFormat="1" applyFont="1" applyFill="1" applyBorder="1" applyAlignment="1">
      <alignment horizontal="left" vertical="top" wrapText="1"/>
    </xf>
    <xf numFmtId="17" fontId="2" fillId="0" borderId="6" xfId="10" applyNumberFormat="1" applyFont="1" applyFill="1" applyBorder="1" applyAlignment="1">
      <alignment horizontal="center" vertical="center" wrapText="1"/>
    </xf>
    <xf numFmtId="17" fontId="2" fillId="0" borderId="6" xfId="10" applyNumberFormat="1" applyFont="1" applyFill="1" applyBorder="1" applyAlignment="1">
      <alignment horizontal="left" vertical="center" wrapText="1"/>
    </xf>
    <xf numFmtId="9" fontId="40" fillId="7" borderId="14" xfId="10" applyFont="1" applyFill="1" applyBorder="1" applyAlignment="1">
      <alignment horizontal="center" vertical="center"/>
    </xf>
    <xf numFmtId="17" fontId="2" fillId="0" borderId="0" xfId="10" applyNumberFormat="1" applyFont="1" applyFill="1" applyBorder="1" applyAlignment="1">
      <alignment horizontal="center" vertical="center" wrapText="1"/>
    </xf>
    <xf numFmtId="0" fontId="2" fillId="9" borderId="13" xfId="0" applyNumberFormat="1" applyFont="1" applyFill="1" applyBorder="1" applyAlignment="1">
      <alignment horizontal="center" vertical="center" wrapText="1"/>
    </xf>
    <xf numFmtId="0" fontId="4" fillId="0" borderId="0" xfId="0" applyFont="1" applyFill="1" applyAlignment="1">
      <alignment horizontal="center"/>
    </xf>
    <xf numFmtId="0" fontId="2" fillId="9" borderId="13" xfId="0" applyNumberFormat="1" applyFont="1" applyFill="1" applyBorder="1" applyAlignment="1">
      <alignment horizontal="center" vertical="center"/>
    </xf>
    <xf numFmtId="0" fontId="2" fillId="2" borderId="0" xfId="0" applyFont="1" applyFill="1" applyAlignment="1">
      <alignment wrapText="1"/>
    </xf>
    <xf numFmtId="9" fontId="4" fillId="17" borderId="6" xfId="10" applyFont="1" applyFill="1" applyBorder="1" applyAlignment="1">
      <alignment horizontal="center" vertical="center"/>
    </xf>
    <xf numFmtId="0" fontId="4" fillId="9" borderId="14" xfId="0" applyNumberFormat="1" applyFont="1" applyFill="1" applyBorder="1" applyAlignment="1">
      <alignment horizontal="center" vertical="center" wrapText="1"/>
    </xf>
    <xf numFmtId="17" fontId="4" fillId="0" borderId="6" xfId="10" applyNumberFormat="1" applyFont="1" applyFill="1" applyBorder="1" applyAlignment="1">
      <alignment horizontal="left" vertical="center" wrapText="1"/>
    </xf>
    <xf numFmtId="0" fontId="4" fillId="17" borderId="14" xfId="0" applyNumberFormat="1" applyFont="1" applyFill="1" applyBorder="1" applyAlignment="1">
      <alignment horizontal="center" vertical="center" wrapText="1"/>
    </xf>
    <xf numFmtId="0" fontId="19" fillId="35" borderId="101" xfId="0" applyFont="1" applyFill="1" applyBorder="1" applyAlignment="1">
      <alignment horizontal="left" vertical="center" wrapText="1"/>
    </xf>
    <xf numFmtId="0" fontId="13" fillId="16" borderId="26" xfId="0" applyFont="1" applyFill="1" applyBorder="1" applyAlignment="1">
      <alignment horizontal="center" vertical="center" wrapText="1"/>
    </xf>
    <xf numFmtId="0" fontId="4" fillId="15" borderId="33" xfId="0" applyNumberFormat="1" applyFont="1" applyFill="1" applyBorder="1" applyAlignment="1">
      <alignment horizontal="center" vertical="center" wrapText="1"/>
    </xf>
    <xf numFmtId="0" fontId="4" fillId="22" borderId="14" xfId="0" applyNumberFormat="1" applyFont="1" applyFill="1" applyBorder="1" applyAlignment="1">
      <alignment horizontal="center" vertical="center" wrapText="1"/>
    </xf>
    <xf numFmtId="0" fontId="4" fillId="15" borderId="38" xfId="0" applyNumberFormat="1" applyFont="1" applyFill="1" applyBorder="1" applyAlignment="1">
      <alignment horizontal="center" vertical="center" wrapText="1"/>
    </xf>
    <xf numFmtId="17" fontId="4" fillId="0" borderId="6" xfId="10" applyNumberFormat="1" applyFont="1" applyFill="1" applyBorder="1" applyAlignment="1">
      <alignment vertical="center" wrapText="1"/>
    </xf>
    <xf numFmtId="0" fontId="13" fillId="19" borderId="0" xfId="0" applyFont="1" applyFill="1" applyBorder="1" applyAlignment="1">
      <alignment horizontal="center" vertical="center" wrapText="1"/>
    </xf>
    <xf numFmtId="0" fontId="3" fillId="27" borderId="38" xfId="0" applyNumberFormat="1" applyFont="1" applyFill="1" applyBorder="1" applyAlignment="1">
      <alignment horizontal="center" vertical="center" wrapText="1"/>
    </xf>
    <xf numFmtId="9" fontId="40" fillId="7" borderId="14" xfId="10" applyFont="1" applyFill="1" applyBorder="1" applyAlignment="1">
      <alignment horizontal="center" vertical="center" wrapText="1"/>
    </xf>
    <xf numFmtId="17" fontId="4" fillId="0" borderId="0" xfId="10" applyNumberFormat="1" applyFont="1" applyFill="1" applyBorder="1" applyAlignment="1">
      <alignment horizontal="left" vertical="center" wrapText="1"/>
    </xf>
    <xf numFmtId="0" fontId="4" fillId="9" borderId="13" xfId="0" applyNumberFormat="1" applyFont="1" applyFill="1" applyBorder="1" applyAlignment="1">
      <alignment horizontal="center" vertical="center" wrapText="1"/>
    </xf>
    <xf numFmtId="0" fontId="4" fillId="22" borderId="13" xfId="0" applyNumberFormat="1" applyFont="1" applyFill="1" applyBorder="1" applyAlignment="1">
      <alignment horizontal="center" vertical="center" wrapText="1"/>
    </xf>
    <xf numFmtId="0" fontId="4" fillId="9" borderId="13" xfId="0" applyNumberFormat="1" applyFont="1" applyFill="1" applyBorder="1" applyAlignment="1">
      <alignment horizontal="left" vertical="center" wrapText="1"/>
    </xf>
    <xf numFmtId="0" fontId="3" fillId="27" borderId="37" xfId="0" applyNumberFormat="1" applyFont="1" applyFill="1" applyBorder="1" applyAlignment="1">
      <alignment horizontal="center" vertical="center" wrapText="1"/>
    </xf>
    <xf numFmtId="0" fontId="4" fillId="2" borderId="0" xfId="0" applyFont="1" applyFill="1" applyAlignment="1">
      <alignment wrapText="1"/>
    </xf>
    <xf numFmtId="0" fontId="3" fillId="8" borderId="37" xfId="0" applyNumberFormat="1" applyFont="1" applyFill="1" applyBorder="1" applyAlignment="1">
      <alignment horizontal="center" vertical="center" wrapText="1"/>
    </xf>
    <xf numFmtId="0" fontId="4" fillId="8" borderId="38" xfId="0" applyNumberFormat="1" applyFont="1" applyFill="1" applyBorder="1" applyAlignment="1">
      <alignment horizontal="center" vertical="center" wrapText="1"/>
    </xf>
    <xf numFmtId="9" fontId="39" fillId="18" borderId="14" xfId="10" applyFont="1" applyFill="1" applyBorder="1" applyAlignment="1">
      <alignment horizontal="center" vertical="center" wrapText="1"/>
    </xf>
    <xf numFmtId="0" fontId="2" fillId="0" borderId="0" xfId="0" applyFont="1" applyFill="1" applyAlignment="1">
      <alignment wrapText="1"/>
    </xf>
    <xf numFmtId="17" fontId="2" fillId="9" borderId="6" xfId="10" applyNumberFormat="1" applyFont="1" applyFill="1" applyBorder="1" applyAlignment="1">
      <alignment horizontal="left" vertical="center" wrapText="1"/>
    </xf>
    <xf numFmtId="17" fontId="2" fillId="0" borderId="0" xfId="10" applyNumberFormat="1" applyFont="1" applyFill="1" applyBorder="1" applyAlignment="1">
      <alignment horizontal="left" vertical="center" wrapText="1"/>
    </xf>
    <xf numFmtId="17" fontId="2" fillId="9" borderId="0" xfId="10" applyNumberFormat="1" applyFont="1" applyFill="1" applyBorder="1" applyAlignment="1">
      <alignment horizontal="left" vertical="center" wrapText="1"/>
    </xf>
    <xf numFmtId="0" fontId="2" fillId="2" borderId="7" xfId="0" applyFont="1" applyFill="1" applyBorder="1" applyAlignment="1">
      <alignment horizontal="left" vertical="center"/>
    </xf>
    <xf numFmtId="0" fontId="7" fillId="2" borderId="139" xfId="0" applyFont="1" applyFill="1" applyBorder="1" applyAlignment="1">
      <alignment horizontal="left"/>
    </xf>
    <xf numFmtId="0" fontId="7" fillId="2" borderId="0" xfId="0" applyFont="1" applyFill="1" applyBorder="1" applyAlignment="1">
      <alignment horizontal="left"/>
    </xf>
    <xf numFmtId="17" fontId="4" fillId="9" borderId="6" xfId="10" applyNumberFormat="1" applyFont="1" applyFill="1" applyBorder="1" applyAlignment="1">
      <alignment horizontal="left" vertical="center" wrapText="1"/>
    </xf>
    <xf numFmtId="0" fontId="13" fillId="16" borderId="26" xfId="0" applyFont="1" applyFill="1" applyBorder="1" applyAlignment="1">
      <alignment horizontal="left" vertical="center"/>
    </xf>
    <xf numFmtId="0" fontId="4" fillId="15" borderId="33" xfId="0" applyNumberFormat="1" applyFont="1" applyFill="1" applyBorder="1" applyAlignment="1">
      <alignment horizontal="left" vertical="center"/>
    </xf>
    <xf numFmtId="0" fontId="4" fillId="15" borderId="38" xfId="0" applyNumberFormat="1" applyFont="1" applyFill="1" applyBorder="1" applyAlignment="1">
      <alignment horizontal="left" vertical="center"/>
    </xf>
    <xf numFmtId="0" fontId="13" fillId="19" borderId="0" xfId="0" applyFont="1" applyFill="1" applyBorder="1" applyAlignment="1">
      <alignment horizontal="left" vertical="center"/>
    </xf>
    <xf numFmtId="0" fontId="3" fillId="27" borderId="38" xfId="0" applyNumberFormat="1" applyFont="1" applyFill="1" applyBorder="1" applyAlignment="1">
      <alignment horizontal="left" vertical="center"/>
    </xf>
    <xf numFmtId="9" fontId="40" fillId="7" borderId="14" xfId="10" applyFont="1" applyFill="1" applyBorder="1" applyAlignment="1">
      <alignment horizontal="left" vertical="center"/>
    </xf>
    <xf numFmtId="0" fontId="3" fillId="27" borderId="35" xfId="0" applyNumberFormat="1" applyFont="1" applyFill="1" applyBorder="1" applyAlignment="1">
      <alignment horizontal="left" vertical="center"/>
    </xf>
    <xf numFmtId="0" fontId="3" fillId="27" borderId="37" xfId="0" applyNumberFormat="1" applyFont="1" applyFill="1" applyBorder="1" applyAlignment="1">
      <alignment horizontal="left" vertical="center"/>
    </xf>
    <xf numFmtId="9" fontId="40" fillId="7" borderId="6" xfId="10" applyFont="1" applyFill="1" applyBorder="1" applyAlignment="1">
      <alignment horizontal="left" vertical="center"/>
    </xf>
    <xf numFmtId="17" fontId="4" fillId="9" borderId="0" xfId="10" applyNumberFormat="1" applyFont="1" applyFill="1" applyBorder="1" applyAlignment="1">
      <alignment horizontal="left" vertical="center" wrapText="1"/>
    </xf>
    <xf numFmtId="0" fontId="3" fillId="8" borderId="37" xfId="0" applyNumberFormat="1" applyFont="1" applyFill="1" applyBorder="1" applyAlignment="1">
      <alignment horizontal="left" vertical="center"/>
    </xf>
    <xf numFmtId="0" fontId="4" fillId="8" borderId="38" xfId="0" applyNumberFormat="1" applyFont="1" applyFill="1" applyBorder="1" applyAlignment="1">
      <alignment horizontal="left" vertical="center"/>
    </xf>
    <xf numFmtId="9" fontId="39" fillId="18" borderId="14" xfId="10" applyFont="1" applyFill="1" applyBorder="1" applyAlignment="1">
      <alignment horizontal="left" vertical="center"/>
    </xf>
    <xf numFmtId="0" fontId="2" fillId="2" borderId="0" xfId="0" applyFont="1" applyFill="1" applyAlignment="1">
      <alignment horizontal="left"/>
    </xf>
    <xf numFmtId="0" fontId="2" fillId="0" borderId="0" xfId="0" applyFont="1" applyFill="1" applyAlignment="1">
      <alignment horizontal="left"/>
    </xf>
    <xf numFmtId="9" fontId="39" fillId="18" borderId="6" xfId="10" applyFont="1" applyFill="1" applyBorder="1" applyAlignment="1">
      <alignment horizontal="left" vertical="center"/>
    </xf>
    <xf numFmtId="0" fontId="3" fillId="8" borderId="35" xfId="0" applyNumberFormat="1" applyFont="1" applyFill="1" applyBorder="1" applyAlignment="1">
      <alignment horizontal="left" vertical="center"/>
    </xf>
    <xf numFmtId="0" fontId="35" fillId="9" borderId="0" xfId="0" applyFont="1" applyFill="1" applyBorder="1" applyAlignment="1">
      <alignment horizontal="left"/>
    </xf>
    <xf numFmtId="0" fontId="4" fillId="9" borderId="145" xfId="0" applyNumberFormat="1" applyFont="1" applyFill="1" applyBorder="1" applyAlignment="1">
      <alignment horizontal="center" vertical="center"/>
    </xf>
    <xf numFmtId="0" fontId="2" fillId="0" borderId="143" xfId="0" applyFont="1" applyFill="1" applyBorder="1" applyAlignment="1">
      <alignment horizontal="center"/>
    </xf>
    <xf numFmtId="0" fontId="4" fillId="9" borderId="0" xfId="0" applyNumberFormat="1" applyFont="1" applyFill="1" applyBorder="1" applyAlignment="1">
      <alignment horizontal="center" vertical="center"/>
    </xf>
    <xf numFmtId="0" fontId="2" fillId="9" borderId="0" xfId="0" applyFont="1" applyFill="1" applyBorder="1"/>
    <xf numFmtId="0" fontId="10" fillId="9" borderId="0" xfId="0" applyFont="1" applyFill="1" applyBorder="1" applyAlignment="1">
      <alignment horizontal="center" vertical="center" wrapText="1"/>
    </xf>
    <xf numFmtId="0" fontId="10" fillId="9" borderId="0" xfId="0" applyFont="1" applyFill="1" applyBorder="1" applyAlignment="1">
      <alignment vertical="center" wrapText="1"/>
    </xf>
    <xf numFmtId="0" fontId="2" fillId="14" borderId="199" xfId="0" applyNumberFormat="1" applyFont="1" applyFill="1" applyBorder="1" applyAlignment="1">
      <alignment horizontal="left" vertical="top" wrapText="1"/>
    </xf>
    <xf numFmtId="0" fontId="2" fillId="9" borderId="200" xfId="0" applyNumberFormat="1" applyFont="1" applyFill="1" applyBorder="1" applyAlignment="1">
      <alignment horizontal="left" vertical="top" wrapText="1"/>
    </xf>
    <xf numFmtId="0" fontId="2" fillId="14" borderId="0" xfId="0" applyNumberFormat="1" applyFont="1" applyFill="1" applyBorder="1" applyAlignment="1">
      <alignment horizontal="left" vertical="top" wrapText="1"/>
    </xf>
    <xf numFmtId="0" fontId="2" fillId="7" borderId="199" xfId="0" applyNumberFormat="1" applyFont="1" applyFill="1" applyBorder="1" applyAlignment="1">
      <alignment horizontal="left" vertical="top" wrapText="1"/>
    </xf>
    <xf numFmtId="0" fontId="2" fillId="9"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200" xfId="0" applyNumberFormat="1" applyFont="1" applyFill="1" applyBorder="1" applyAlignment="1">
      <alignment horizontal="left" vertical="top" wrapText="1"/>
    </xf>
    <xf numFmtId="0" fontId="2" fillId="7" borderId="201" xfId="0" applyNumberFormat="1" applyFont="1" applyFill="1" applyBorder="1" applyAlignment="1">
      <alignment horizontal="left" vertical="top" wrapText="1"/>
    </xf>
    <xf numFmtId="0" fontId="2" fillId="7" borderId="0" xfId="0" applyNumberFormat="1" applyFont="1" applyFill="1" applyBorder="1" applyAlignment="1">
      <alignment horizontal="left" vertical="top" wrapText="1"/>
    </xf>
    <xf numFmtId="0" fontId="2" fillId="18" borderId="0" xfId="0" applyNumberFormat="1" applyFont="1" applyFill="1" applyBorder="1" applyAlignment="1">
      <alignment horizontal="left" vertical="top" wrapText="1"/>
    </xf>
    <xf numFmtId="0" fontId="2" fillId="18" borderId="201" xfId="0" applyNumberFormat="1" applyFont="1" applyFill="1" applyBorder="1" applyAlignment="1">
      <alignment horizontal="left" vertical="top" wrapText="1"/>
    </xf>
    <xf numFmtId="9" fontId="39" fillId="18" borderId="202" xfId="10" applyFont="1" applyFill="1" applyBorder="1" applyAlignment="1">
      <alignment horizontal="center" vertical="center"/>
    </xf>
    <xf numFmtId="0" fontId="24" fillId="3" borderId="15" xfId="0" applyFont="1" applyFill="1" applyBorder="1" applyAlignment="1">
      <alignment horizontal="left" vertical="top"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9" fontId="50" fillId="37" borderId="6" xfId="10" applyFont="1" applyFill="1" applyBorder="1" applyAlignment="1">
      <alignment horizontal="center" vertical="center" wrapText="1"/>
    </xf>
    <xf numFmtId="0" fontId="3" fillId="9" borderId="0" xfId="0" applyNumberFormat="1" applyFont="1" applyFill="1" applyBorder="1" applyAlignment="1">
      <alignment horizontal="center" vertical="center"/>
    </xf>
    <xf numFmtId="0" fontId="7" fillId="2" borderId="0" xfId="0" applyFont="1" applyFill="1" applyBorder="1" applyAlignment="1">
      <alignment vertical="center" wrapText="1"/>
    </xf>
    <xf numFmtId="0" fontId="2" fillId="26" borderId="109" xfId="0" applyFont="1" applyFill="1" applyBorder="1" applyAlignment="1">
      <alignment vertical="center" wrapText="1"/>
    </xf>
    <xf numFmtId="0" fontId="20" fillId="26" borderId="61" xfId="0" applyFont="1" applyFill="1" applyBorder="1" applyAlignment="1">
      <alignment horizontal="left" vertical="center" wrapText="1"/>
    </xf>
    <xf numFmtId="0" fontId="14" fillId="26" borderId="112" xfId="0" applyFont="1" applyFill="1" applyBorder="1" applyAlignment="1">
      <alignment horizontal="left" vertical="center" wrapText="1"/>
    </xf>
    <xf numFmtId="0" fontId="14" fillId="17" borderId="112" xfId="0" applyFont="1" applyFill="1" applyBorder="1" applyAlignment="1">
      <alignment horizontal="left" vertical="center" wrapText="1"/>
    </xf>
    <xf numFmtId="0" fontId="16" fillId="26" borderId="68" xfId="0" applyFont="1" applyFill="1" applyBorder="1" applyAlignment="1">
      <alignment horizontal="left" vertical="center" wrapText="1"/>
    </xf>
    <xf numFmtId="0" fontId="16" fillId="26" borderId="70" xfId="0" applyFont="1" applyFill="1" applyBorder="1" applyAlignment="1">
      <alignment horizontal="left" vertical="center" wrapText="1"/>
    </xf>
    <xf numFmtId="0" fontId="14" fillId="26" borderId="69" xfId="0" applyFont="1" applyFill="1" applyBorder="1" applyAlignment="1">
      <alignment horizontal="left" vertical="center" wrapText="1"/>
    </xf>
    <xf numFmtId="0" fontId="16" fillId="26" borderId="72" xfId="0" applyFont="1" applyFill="1" applyBorder="1" applyAlignment="1">
      <alignment horizontal="left" vertical="center" wrapText="1"/>
    </xf>
    <xf numFmtId="0" fontId="14" fillId="26" borderId="64" xfId="0" applyFont="1" applyFill="1" applyBorder="1" applyAlignment="1">
      <alignment horizontal="left" vertical="center" wrapText="1"/>
    </xf>
    <xf numFmtId="0" fontId="14" fillId="26" borderId="63" xfId="0" applyFont="1" applyFill="1" applyBorder="1" applyAlignment="1">
      <alignment horizontal="left" vertical="center" wrapText="1"/>
    </xf>
    <xf numFmtId="0" fontId="14" fillId="26" borderId="61" xfId="0" applyFont="1" applyFill="1" applyBorder="1" applyAlignment="1">
      <alignment horizontal="left" vertical="center" wrapText="1"/>
    </xf>
    <xf numFmtId="0" fontId="16" fillId="26" borderId="64" xfId="0" applyFont="1" applyFill="1" applyBorder="1" applyAlignment="1">
      <alignment horizontal="left" vertical="center" wrapText="1"/>
    </xf>
    <xf numFmtId="0" fontId="14" fillId="26" borderId="62" xfId="0" applyFont="1" applyFill="1" applyBorder="1" applyAlignment="1">
      <alignment horizontal="left" vertical="center" wrapText="1"/>
    </xf>
    <xf numFmtId="0" fontId="17" fillId="26" borderId="61" xfId="0" applyFont="1" applyFill="1" applyBorder="1" applyAlignment="1">
      <alignment horizontal="left" vertical="center" wrapText="1"/>
    </xf>
    <xf numFmtId="0" fontId="7" fillId="2" borderId="0" xfId="0" applyFont="1" applyFill="1" applyAlignment="1">
      <alignment vertical="center" wrapText="1"/>
    </xf>
    <xf numFmtId="0" fontId="7" fillId="2" borderId="13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2" borderId="0" xfId="0" applyFont="1" applyFill="1" applyAlignment="1">
      <alignment vertical="center" wrapText="1"/>
    </xf>
    <xf numFmtId="0" fontId="13" fillId="16" borderId="26" xfId="0" applyFont="1" applyFill="1" applyBorder="1" applyAlignment="1">
      <alignment horizontal="left" vertical="center" wrapText="1"/>
    </xf>
    <xf numFmtId="0" fontId="4" fillId="15" borderId="33" xfId="0" applyNumberFormat="1" applyFont="1" applyFill="1" applyBorder="1" applyAlignment="1">
      <alignment horizontal="left" vertical="center" wrapText="1"/>
    </xf>
    <xf numFmtId="0" fontId="4" fillId="15" borderId="38" xfId="0" applyNumberFormat="1" applyFont="1" applyFill="1" applyBorder="1" applyAlignment="1">
      <alignment horizontal="left" vertical="center" wrapText="1"/>
    </xf>
    <xf numFmtId="0" fontId="13" fillId="19" borderId="0" xfId="0" applyFont="1" applyFill="1" applyBorder="1" applyAlignment="1">
      <alignment horizontal="left" vertical="center" wrapText="1"/>
    </xf>
    <xf numFmtId="0" fontId="3" fillId="27" borderId="38" xfId="0" applyNumberFormat="1" applyFont="1" applyFill="1" applyBorder="1" applyAlignment="1">
      <alignment horizontal="left" vertical="center" wrapText="1"/>
    </xf>
    <xf numFmtId="9" fontId="40" fillId="7" borderId="14" xfId="10" applyFont="1" applyFill="1" applyBorder="1" applyAlignment="1">
      <alignment horizontal="left" vertical="center" wrapText="1"/>
    </xf>
    <xf numFmtId="0" fontId="4" fillId="9" borderId="6" xfId="0" applyNumberFormat="1" applyFont="1" applyFill="1" applyBorder="1" applyAlignment="1">
      <alignment horizontal="left" vertical="center" wrapText="1"/>
    </xf>
    <xf numFmtId="0" fontId="3" fillId="27" borderId="35" xfId="0" applyNumberFormat="1" applyFont="1" applyFill="1" applyBorder="1" applyAlignment="1">
      <alignment horizontal="left" vertical="center" wrapText="1"/>
    </xf>
    <xf numFmtId="9" fontId="40" fillId="7" borderId="6" xfId="10" applyFont="1" applyFill="1" applyBorder="1" applyAlignment="1">
      <alignment horizontal="left" vertical="center" wrapText="1"/>
    </xf>
    <xf numFmtId="0" fontId="3" fillId="8" borderId="35" xfId="0" applyNumberFormat="1" applyFont="1" applyFill="1" applyBorder="1" applyAlignment="1">
      <alignment horizontal="left" vertical="center" wrapText="1"/>
    </xf>
    <xf numFmtId="0" fontId="4" fillId="8" borderId="38" xfId="0" applyNumberFormat="1" applyFont="1" applyFill="1" applyBorder="1" applyAlignment="1">
      <alignment horizontal="left" vertical="center" wrapText="1"/>
    </xf>
    <xf numFmtId="0" fontId="2" fillId="2" borderId="0" xfId="0" applyFont="1" applyFill="1" applyAlignment="1">
      <alignment horizontal="left" vertical="center" wrapText="1"/>
    </xf>
    <xf numFmtId="0" fontId="2" fillId="0" borderId="0" xfId="0" applyFont="1" applyFill="1" applyAlignment="1">
      <alignment horizontal="left" vertical="center" wrapText="1"/>
    </xf>
    <xf numFmtId="9" fontId="39" fillId="18" borderId="6" xfId="10" applyFont="1" applyFill="1" applyBorder="1" applyAlignment="1">
      <alignment horizontal="left" vertical="center" wrapText="1"/>
    </xf>
    <xf numFmtId="0" fontId="3" fillId="8" borderId="37" xfId="0" applyNumberFormat="1" applyFont="1" applyFill="1" applyBorder="1" applyAlignment="1">
      <alignment horizontal="left" vertical="center" wrapText="1"/>
    </xf>
    <xf numFmtId="0" fontId="3" fillId="9" borderId="35" xfId="0" applyNumberFormat="1" applyFont="1" applyFill="1" applyBorder="1" applyAlignment="1">
      <alignment horizontal="left" vertical="center" wrapText="1"/>
    </xf>
    <xf numFmtId="9" fontId="24" fillId="0" borderId="203" xfId="6" applyFont="1" applyFill="1" applyBorder="1" applyAlignment="1">
      <alignment horizontal="center" vertical="center"/>
    </xf>
    <xf numFmtId="17" fontId="4" fillId="0" borderId="202" xfId="10" applyNumberFormat="1" applyFont="1" applyFill="1" applyBorder="1" applyAlignment="1">
      <alignment horizontal="center" vertical="center" wrapText="1"/>
    </xf>
    <xf numFmtId="17" fontId="4" fillId="0" borderId="204" xfId="10" applyNumberFormat="1" applyFont="1" applyFill="1" applyBorder="1" applyAlignment="1">
      <alignment horizontal="center" vertical="center" wrapText="1"/>
    </xf>
    <xf numFmtId="14" fontId="8" fillId="4" borderId="10" xfId="0" applyNumberFormat="1" applyFont="1" applyFill="1" applyBorder="1" applyAlignment="1">
      <alignment horizontal="center" vertical="center" textRotation="90"/>
    </xf>
    <xf numFmtId="0" fontId="13" fillId="3" borderId="0" xfId="0" applyFont="1" applyFill="1" applyBorder="1" applyAlignment="1">
      <alignment vertical="center" wrapText="1"/>
    </xf>
    <xf numFmtId="0" fontId="13" fillId="3" borderId="28" xfId="0" applyFont="1" applyFill="1" applyBorder="1" applyAlignment="1">
      <alignment vertical="center" wrapText="1"/>
    </xf>
    <xf numFmtId="0" fontId="13" fillId="3" borderId="0" xfId="0" applyFont="1" applyFill="1" applyBorder="1" applyAlignment="1">
      <alignment vertical="center"/>
    </xf>
    <xf numFmtId="0" fontId="13" fillId="3" borderId="206" xfId="0" applyFont="1" applyFill="1" applyBorder="1" applyAlignment="1">
      <alignment horizontal="left" vertical="center" wrapText="1"/>
    </xf>
    <xf numFmtId="0" fontId="13" fillId="3" borderId="28" xfId="0" applyFont="1" applyFill="1" applyBorder="1" applyAlignment="1">
      <alignment vertical="center"/>
    </xf>
    <xf numFmtId="0" fontId="2" fillId="5" borderId="205" xfId="0" applyNumberFormat="1" applyFont="1" applyFill="1" applyBorder="1" applyAlignment="1">
      <alignment horizontal="center" vertical="center"/>
    </xf>
    <xf numFmtId="14" fontId="55" fillId="36" borderId="205" xfId="0" applyNumberFormat="1" applyFont="1" applyFill="1" applyBorder="1" applyAlignment="1">
      <alignment horizontal="center" vertical="center" textRotation="90"/>
    </xf>
    <xf numFmtId="14" fontId="8" fillId="4" borderId="205" xfId="0" applyNumberFormat="1" applyFont="1" applyFill="1" applyBorder="1" applyAlignment="1">
      <alignment horizontal="center" vertical="center" textRotation="90"/>
    </xf>
    <xf numFmtId="0" fontId="48" fillId="36" borderId="205" xfId="0" applyFont="1" applyFill="1" applyBorder="1" applyAlignment="1">
      <alignment horizontal="center" vertical="center" wrapText="1"/>
    </xf>
    <xf numFmtId="0" fontId="47" fillId="36" borderId="205" xfId="0" applyFont="1" applyFill="1" applyBorder="1" applyAlignment="1">
      <alignment horizontal="center" vertical="center" wrapText="1"/>
    </xf>
    <xf numFmtId="0" fontId="19" fillId="35" borderId="207" xfId="0" applyFont="1" applyFill="1" applyBorder="1" applyAlignment="1">
      <alignment horizontal="left" vertical="center" wrapText="1"/>
    </xf>
    <xf numFmtId="0" fontId="19" fillId="35" borderId="107" xfId="0" applyFont="1" applyFill="1" applyBorder="1" applyAlignment="1">
      <alignment horizontal="left" vertical="center"/>
    </xf>
    <xf numFmtId="0" fontId="20" fillId="35" borderId="94" xfId="0" applyFont="1" applyFill="1" applyBorder="1" applyAlignment="1">
      <alignment horizontal="left" vertical="center" wrapText="1"/>
    </xf>
    <xf numFmtId="17" fontId="4" fillId="35" borderId="148" xfId="10" applyNumberFormat="1" applyFont="1" applyFill="1" applyBorder="1" applyAlignment="1">
      <alignment horizontal="center" vertical="center" wrapText="1"/>
    </xf>
    <xf numFmtId="0" fontId="19" fillId="26" borderId="110" xfId="0" applyFont="1" applyFill="1" applyBorder="1" applyAlignment="1">
      <alignment horizontal="left" vertical="center"/>
    </xf>
    <xf numFmtId="0" fontId="19" fillId="26" borderId="99" xfId="0" applyFont="1" applyFill="1" applyBorder="1" applyAlignment="1">
      <alignment horizontal="center" vertical="center"/>
    </xf>
    <xf numFmtId="0" fontId="19" fillId="26" borderId="96" xfId="0" applyFont="1" applyFill="1" applyBorder="1" applyAlignment="1">
      <alignment horizontal="center" vertical="center"/>
    </xf>
    <xf numFmtId="9" fontId="19" fillId="26" borderId="96" xfId="6" applyFont="1" applyFill="1" applyBorder="1" applyAlignment="1">
      <alignment horizontal="center" vertical="center"/>
    </xf>
    <xf numFmtId="0" fontId="2" fillId="39" borderId="143" xfId="0" applyFont="1" applyFill="1" applyBorder="1" applyAlignment="1">
      <alignment horizontal="center"/>
    </xf>
    <xf numFmtId="9" fontId="19" fillId="26" borderId="98" xfId="6" applyFont="1" applyFill="1" applyBorder="1" applyAlignment="1">
      <alignment horizontal="center" vertical="center"/>
    </xf>
    <xf numFmtId="9" fontId="19" fillId="26" borderId="99" xfId="6" applyFont="1" applyFill="1" applyBorder="1" applyAlignment="1">
      <alignment horizontal="center" vertical="center"/>
    </xf>
    <xf numFmtId="9" fontId="19" fillId="26" borderId="100" xfId="6" applyFont="1" applyFill="1" applyBorder="1" applyAlignment="1">
      <alignment horizontal="center" vertical="center"/>
    </xf>
    <xf numFmtId="9" fontId="19" fillId="26" borderId="100" xfId="6" applyFont="1" applyFill="1" applyBorder="1" applyAlignment="1">
      <alignment horizontal="center" vertical="center" wrapText="1"/>
    </xf>
    <xf numFmtId="9" fontId="19" fillId="26" borderId="100" xfId="6" applyFont="1" applyFill="1" applyBorder="1" applyAlignment="1">
      <alignment horizontal="left" vertical="center"/>
    </xf>
    <xf numFmtId="9" fontId="37" fillId="26" borderId="96" xfId="6" applyFont="1" applyFill="1" applyBorder="1" applyAlignment="1">
      <alignment horizontal="center" vertical="center"/>
    </xf>
    <xf numFmtId="9" fontId="37" fillId="26" borderId="99" xfId="6" applyFont="1" applyFill="1" applyBorder="1" applyAlignment="1">
      <alignment horizontal="center" vertical="center"/>
    </xf>
    <xf numFmtId="9" fontId="37" fillId="26" borderId="100" xfId="6" applyFont="1" applyFill="1" applyBorder="1" applyAlignment="1">
      <alignment horizontal="center" vertical="center"/>
    </xf>
    <xf numFmtId="9" fontId="50" fillId="26" borderId="6" xfId="10" applyFont="1" applyFill="1" applyBorder="1" applyAlignment="1">
      <alignment horizontal="center" vertical="center" wrapText="1"/>
    </xf>
    <xf numFmtId="9" fontId="20" fillId="26" borderId="100" xfId="6" applyFont="1" applyFill="1" applyBorder="1" applyAlignment="1">
      <alignment horizontal="left" vertical="center" wrapText="1"/>
    </xf>
    <xf numFmtId="0" fontId="13" fillId="35" borderId="0" xfId="0" applyFont="1" applyFill="1" applyBorder="1" applyAlignment="1">
      <alignment horizontal="center" vertical="center" wrapText="1"/>
    </xf>
    <xf numFmtId="9" fontId="13" fillId="35" borderId="96" xfId="6" applyFont="1" applyFill="1" applyBorder="1" applyAlignment="1">
      <alignment horizontal="center" vertical="center"/>
    </xf>
    <xf numFmtId="9" fontId="13" fillId="35" borderId="98" xfId="6" applyFont="1" applyFill="1" applyBorder="1" applyAlignment="1">
      <alignment horizontal="center" vertical="center"/>
    </xf>
    <xf numFmtId="9" fontId="13" fillId="35" borderId="99" xfId="6" applyFont="1" applyFill="1" applyBorder="1" applyAlignment="1">
      <alignment horizontal="center" vertical="center"/>
    </xf>
    <xf numFmtId="9" fontId="13" fillId="35" borderId="100" xfId="6" applyFont="1" applyFill="1" applyBorder="1" applyAlignment="1">
      <alignment horizontal="center" vertical="center"/>
    </xf>
    <xf numFmtId="9" fontId="13" fillId="26" borderId="96" xfId="6" applyFont="1" applyFill="1" applyBorder="1" applyAlignment="1">
      <alignment horizontal="center" vertical="center"/>
    </xf>
    <xf numFmtId="9" fontId="13" fillId="26" borderId="98" xfId="6" applyFont="1" applyFill="1" applyBorder="1" applyAlignment="1">
      <alignment horizontal="center" vertical="center"/>
    </xf>
    <xf numFmtId="9" fontId="13" fillId="26" borderId="99" xfId="6" applyFont="1" applyFill="1" applyBorder="1" applyAlignment="1">
      <alignment horizontal="center" vertical="center"/>
    </xf>
    <xf numFmtId="9" fontId="13" fillId="26" borderId="100" xfId="6" applyFont="1" applyFill="1" applyBorder="1" applyAlignment="1">
      <alignment horizontal="center" vertical="center"/>
    </xf>
    <xf numFmtId="14" fontId="13" fillId="14" borderId="4" xfId="0" applyNumberFormat="1" applyFont="1" applyFill="1" applyBorder="1" applyAlignment="1">
      <alignment horizontal="center" vertical="center"/>
    </xf>
    <xf numFmtId="9" fontId="13" fillId="14" borderId="4" xfId="6" applyFont="1" applyFill="1" applyBorder="1" applyAlignment="1">
      <alignment horizontal="center" vertical="center"/>
    </xf>
    <xf numFmtId="9" fontId="13" fillId="14" borderId="6" xfId="6" applyFont="1" applyFill="1" applyBorder="1" applyAlignment="1">
      <alignment horizontal="center" vertical="center"/>
    </xf>
    <xf numFmtId="9" fontId="13" fillId="14" borderId="13" xfId="6" applyFont="1" applyFill="1" applyBorder="1" applyAlignment="1">
      <alignment horizontal="center" vertical="center"/>
    </xf>
    <xf numFmtId="9" fontId="13" fillId="14" borderId="14" xfId="6" applyFont="1" applyFill="1" applyBorder="1" applyAlignment="1">
      <alignment horizontal="center" vertical="center"/>
    </xf>
    <xf numFmtId="9" fontId="13" fillId="7" borderId="13" xfId="6" applyFont="1" applyFill="1" applyBorder="1" applyAlignment="1">
      <alignment horizontal="center" vertical="center"/>
    </xf>
    <xf numFmtId="9" fontId="13" fillId="7" borderId="6" xfId="6" applyFont="1" applyFill="1" applyBorder="1" applyAlignment="1">
      <alignment horizontal="center" vertical="center"/>
    </xf>
    <xf numFmtId="9" fontId="13" fillId="7" borderId="14" xfId="6" applyFont="1" applyFill="1" applyBorder="1" applyAlignment="1">
      <alignment horizontal="center" vertical="center"/>
    </xf>
    <xf numFmtId="0" fontId="7" fillId="14" borderId="74" xfId="0" applyFont="1" applyFill="1" applyBorder="1" applyAlignment="1">
      <alignment horizontal="left" vertical="center" wrapText="1"/>
    </xf>
    <xf numFmtId="14" fontId="24" fillId="7" borderId="4" xfId="0" applyNumberFormat="1" applyFont="1" applyFill="1" applyBorder="1" applyAlignment="1">
      <alignment horizontal="center" vertical="center"/>
    </xf>
    <xf numFmtId="9" fontId="13" fillId="7" borderId="4" xfId="6" applyFont="1" applyFill="1" applyBorder="1" applyAlignment="1">
      <alignment horizontal="center" vertical="center"/>
    </xf>
    <xf numFmtId="0" fontId="24" fillId="3" borderId="28" xfId="0" applyFont="1" applyFill="1" applyBorder="1" applyAlignment="1">
      <alignment vertical="center" wrapText="1"/>
    </xf>
    <xf numFmtId="9" fontId="20" fillId="26" borderId="100" xfId="6" applyFont="1" applyFill="1" applyBorder="1" applyAlignment="1">
      <alignment horizontal="center" vertical="center"/>
    </xf>
    <xf numFmtId="0" fontId="20" fillId="35" borderId="101" xfId="0" applyFont="1" applyFill="1" applyBorder="1" applyAlignment="1">
      <alignment horizontal="left" vertical="center"/>
    </xf>
    <xf numFmtId="0" fontId="24" fillId="16" borderId="26" xfId="0" applyFont="1" applyFill="1" applyBorder="1" applyAlignment="1">
      <alignment horizontal="center" vertical="center"/>
    </xf>
    <xf numFmtId="0" fontId="2" fillId="15" borderId="33" xfId="0" applyNumberFormat="1" applyFont="1" applyFill="1" applyBorder="1" applyAlignment="1">
      <alignment horizontal="center" vertical="center"/>
    </xf>
    <xf numFmtId="0" fontId="2" fillId="15" borderId="38" xfId="0" applyNumberFormat="1" applyFont="1" applyFill="1" applyBorder="1" applyAlignment="1">
      <alignment horizontal="center" vertical="center"/>
    </xf>
    <xf numFmtId="0" fontId="24" fillId="19" borderId="0" xfId="0" applyFont="1" applyFill="1" applyBorder="1" applyAlignment="1">
      <alignment horizontal="center" vertical="center"/>
    </xf>
    <xf numFmtId="9" fontId="52" fillId="7" borderId="14" xfId="10" applyFont="1" applyFill="1" applyBorder="1" applyAlignment="1">
      <alignment horizontal="center" vertical="center"/>
    </xf>
    <xf numFmtId="0" fontId="2" fillId="9" borderId="6" xfId="0" applyNumberFormat="1" applyFont="1" applyFill="1" applyBorder="1" applyAlignment="1">
      <alignment horizontal="center" vertical="center"/>
    </xf>
    <xf numFmtId="9" fontId="52" fillId="7" borderId="6" xfId="10" applyFont="1" applyFill="1" applyBorder="1" applyAlignment="1">
      <alignment horizontal="center" vertical="center"/>
    </xf>
    <xf numFmtId="0" fontId="2" fillId="8" borderId="38" xfId="0" applyNumberFormat="1" applyFont="1" applyFill="1" applyBorder="1" applyAlignment="1">
      <alignment horizontal="center" vertical="center"/>
    </xf>
    <xf numFmtId="9" fontId="53" fillId="18" borderId="14" xfId="10" applyFont="1" applyFill="1" applyBorder="1" applyAlignment="1">
      <alignment horizontal="center" vertical="center"/>
    </xf>
    <xf numFmtId="9" fontId="53" fillId="18" borderId="6" xfId="10" applyFont="1" applyFill="1" applyBorder="1" applyAlignment="1">
      <alignment horizontal="center" vertical="center"/>
    </xf>
    <xf numFmtId="164" fontId="4" fillId="8" borderId="56" xfId="0" applyNumberFormat="1" applyFont="1" applyFill="1" applyBorder="1" applyAlignment="1">
      <alignment horizontal="left" vertical="center"/>
    </xf>
    <xf numFmtId="9" fontId="13" fillId="18" borderId="13" xfId="6" applyFont="1" applyFill="1" applyBorder="1" applyAlignment="1">
      <alignment horizontal="center" vertical="center"/>
    </xf>
    <xf numFmtId="9" fontId="13" fillId="18" borderId="6" xfId="6" applyFont="1" applyFill="1" applyBorder="1" applyAlignment="1">
      <alignment horizontal="center" vertical="center"/>
    </xf>
    <xf numFmtId="9" fontId="13" fillId="18" borderId="14" xfId="6" applyFont="1" applyFill="1" applyBorder="1" applyAlignment="1">
      <alignment horizontal="center" vertical="center"/>
    </xf>
    <xf numFmtId="0" fontId="13" fillId="7" borderId="61" xfId="0" applyFont="1" applyFill="1" applyBorder="1" applyAlignment="1">
      <alignment horizontal="left" vertical="center" wrapText="1"/>
    </xf>
    <xf numFmtId="0" fontId="24" fillId="7" borderId="3" xfId="0" applyFont="1" applyFill="1" applyBorder="1" applyAlignment="1">
      <alignment horizontal="center" vertical="center" wrapText="1"/>
    </xf>
    <xf numFmtId="0" fontId="13" fillId="18" borderId="95" xfId="0" applyFont="1" applyFill="1" applyBorder="1" applyAlignment="1">
      <alignment horizontal="left" vertical="center" wrapText="1"/>
    </xf>
    <xf numFmtId="0" fontId="24" fillId="18" borderId="0" xfId="0" applyFont="1" applyFill="1" applyBorder="1" applyAlignment="1">
      <alignment horizontal="center" vertical="center" wrapText="1"/>
    </xf>
    <xf numFmtId="14" fontId="24" fillId="18" borderId="18" xfId="0" applyNumberFormat="1" applyFont="1" applyFill="1" applyBorder="1" applyAlignment="1">
      <alignment horizontal="center" vertical="center"/>
    </xf>
    <xf numFmtId="9" fontId="13" fillId="18" borderId="4" xfId="6" applyFont="1" applyFill="1" applyBorder="1" applyAlignment="1">
      <alignment horizontal="center" vertical="center"/>
    </xf>
    <xf numFmtId="0" fontId="13" fillId="7" borderId="94" xfId="0" applyFont="1" applyFill="1" applyBorder="1" applyAlignment="1">
      <alignment horizontal="left" vertical="center" wrapText="1"/>
    </xf>
    <xf numFmtId="0" fontId="13" fillId="7" borderId="74" xfId="0" applyFont="1" applyFill="1" applyBorder="1" applyAlignment="1">
      <alignment horizontal="left" vertical="center" wrapText="1"/>
    </xf>
    <xf numFmtId="0" fontId="13" fillId="14" borderId="92" xfId="0" applyFont="1" applyFill="1" applyBorder="1" applyAlignment="1">
      <alignment horizontal="left" vertical="center" wrapText="1"/>
    </xf>
    <xf numFmtId="0" fontId="13" fillId="14" borderId="3" xfId="0" applyFont="1" applyFill="1" applyBorder="1" applyAlignment="1">
      <alignment horizontal="left" vertical="center" wrapText="1"/>
    </xf>
    <xf numFmtId="0" fontId="13" fillId="14" borderId="70" xfId="0" applyFont="1" applyFill="1" applyBorder="1" applyAlignment="1">
      <alignment horizontal="left" vertical="center" wrapText="1"/>
    </xf>
    <xf numFmtId="0" fontId="13" fillId="9" borderId="3" xfId="0" applyFont="1" applyFill="1" applyBorder="1" applyAlignment="1">
      <alignment horizontal="left" vertical="center" wrapText="1"/>
    </xf>
    <xf numFmtId="14" fontId="13" fillId="9" borderId="4" xfId="0" applyNumberFormat="1" applyFont="1" applyFill="1" applyBorder="1" applyAlignment="1">
      <alignment horizontal="center" vertical="center"/>
    </xf>
    <xf numFmtId="0" fontId="13" fillId="14" borderId="74" xfId="0" applyFont="1" applyFill="1" applyBorder="1" applyAlignment="1">
      <alignment horizontal="left" vertical="center" wrapText="1"/>
    </xf>
    <xf numFmtId="0" fontId="13" fillId="18" borderId="62" xfId="0" applyFont="1" applyFill="1" applyBorder="1" applyAlignment="1">
      <alignment horizontal="left" vertical="center" wrapText="1"/>
    </xf>
    <xf numFmtId="0" fontId="24" fillId="18" borderId="3" xfId="0" applyFont="1" applyFill="1" applyBorder="1" applyAlignment="1">
      <alignment horizontal="center" vertical="center" wrapText="1"/>
    </xf>
    <xf numFmtId="14" fontId="24" fillId="18" borderId="4" xfId="0" applyNumberFormat="1" applyFont="1" applyFill="1" applyBorder="1" applyAlignment="1">
      <alignment horizontal="center" vertical="center"/>
    </xf>
    <xf numFmtId="0" fontId="13" fillId="18" borderId="61" xfId="0" applyFont="1" applyFill="1" applyBorder="1" applyAlignment="1">
      <alignment horizontal="left" vertical="center" wrapText="1"/>
    </xf>
    <xf numFmtId="9" fontId="19" fillId="26" borderId="100" xfId="6" applyFont="1" applyFill="1" applyBorder="1" applyAlignment="1">
      <alignment horizontal="left" vertical="center" wrapText="1"/>
    </xf>
    <xf numFmtId="17" fontId="2" fillId="38" borderId="6" xfId="10" applyNumberFormat="1" applyFont="1" applyFill="1" applyBorder="1" applyAlignment="1">
      <alignment horizontal="left" vertical="center" wrapText="1"/>
    </xf>
    <xf numFmtId="9" fontId="2" fillId="7" borderId="14" xfId="10" applyFont="1" applyFill="1" applyBorder="1" applyAlignment="1">
      <alignment horizontal="left" vertical="center" wrapText="1"/>
    </xf>
    <xf numFmtId="0" fontId="2" fillId="9" borderId="6" xfId="0" applyNumberFormat="1" applyFont="1" applyFill="1" applyBorder="1" applyAlignment="1">
      <alignment horizontal="left" vertical="center" wrapText="1"/>
    </xf>
    <xf numFmtId="9" fontId="53" fillId="18" borderId="14" xfId="10" applyFont="1" applyFill="1" applyBorder="1" applyAlignment="1">
      <alignment horizontal="left" vertical="center" wrapText="1"/>
    </xf>
    <xf numFmtId="9" fontId="2" fillId="18" borderId="6" xfId="10" applyFont="1" applyFill="1" applyBorder="1" applyAlignment="1">
      <alignment horizontal="left" vertical="center" wrapText="1"/>
    </xf>
    <xf numFmtId="0" fontId="2" fillId="9" borderId="0" xfId="0" applyFont="1" applyFill="1" applyAlignment="1">
      <alignment horizontal="left" vertical="center" wrapText="1"/>
    </xf>
    <xf numFmtId="166" fontId="2" fillId="2" borderId="7" xfId="0" applyNumberFormat="1" applyFont="1" applyFill="1" applyBorder="1" applyAlignment="1">
      <alignment horizontal="center" vertical="center"/>
    </xf>
    <xf numFmtId="166" fontId="35" fillId="2" borderId="139" xfId="0" applyNumberFormat="1" applyFont="1" applyFill="1" applyBorder="1" applyAlignment="1">
      <alignment horizontal="left"/>
    </xf>
    <xf numFmtId="166" fontId="47" fillId="36" borderId="205" xfId="0" applyNumberFormat="1" applyFont="1" applyFill="1" applyBorder="1" applyAlignment="1">
      <alignment horizontal="center" vertical="center" wrapText="1"/>
    </xf>
    <xf numFmtId="166" fontId="24" fillId="3" borderId="0" xfId="0" applyNumberFormat="1" applyFont="1" applyFill="1" applyBorder="1" applyAlignment="1">
      <alignment vertical="center"/>
    </xf>
    <xf numFmtId="166" fontId="20" fillId="26" borderId="100" xfId="6" applyNumberFormat="1" applyFont="1" applyFill="1" applyBorder="1" applyAlignment="1">
      <alignment horizontal="center" vertical="center"/>
    </xf>
    <xf numFmtId="166" fontId="2" fillId="0" borderId="6" xfId="10" applyNumberFormat="1" applyFont="1" applyFill="1" applyBorder="1" applyAlignment="1">
      <alignment horizontal="center" vertical="center" wrapText="1"/>
    </xf>
    <xf numFmtId="166" fontId="2" fillId="9" borderId="6" xfId="9" applyNumberFormat="1" applyFont="1" applyFill="1" applyBorder="1" applyAlignment="1">
      <alignment vertical="center" wrapText="1"/>
    </xf>
    <xf numFmtId="166" fontId="2" fillId="0" borderId="6" xfId="9" applyNumberFormat="1" applyFont="1" applyFill="1" applyBorder="1" applyAlignment="1">
      <alignment vertical="center" wrapText="1"/>
    </xf>
    <xf numFmtId="166" fontId="20" fillId="35" borderId="101" xfId="0" applyNumberFormat="1" applyFont="1" applyFill="1" applyBorder="1" applyAlignment="1">
      <alignment horizontal="left" vertical="center"/>
    </xf>
    <xf numFmtId="166" fontId="24" fillId="16" borderId="26" xfId="0" applyNumberFormat="1" applyFont="1" applyFill="1" applyBorder="1" applyAlignment="1">
      <alignment horizontal="center" vertical="center"/>
    </xf>
    <xf numFmtId="166" fontId="2" fillId="15" borderId="33" xfId="0" applyNumberFormat="1" applyFont="1" applyFill="1" applyBorder="1" applyAlignment="1">
      <alignment horizontal="center" vertical="center"/>
    </xf>
    <xf numFmtId="166" fontId="7" fillId="14" borderId="74" xfId="0" applyNumberFormat="1" applyFont="1" applyFill="1" applyBorder="1" applyAlignment="1">
      <alignment horizontal="left" vertical="center" wrapText="1"/>
    </xf>
    <xf numFmtId="166" fontId="2" fillId="0" borderId="6" xfId="11" applyNumberFormat="1" applyFont="1" applyFill="1" applyBorder="1" applyAlignment="1">
      <alignment horizontal="center" vertical="center" wrapText="1"/>
    </xf>
    <xf numFmtId="166" fontId="2" fillId="15" borderId="38" xfId="0" applyNumberFormat="1" applyFont="1" applyFill="1" applyBorder="1" applyAlignment="1">
      <alignment horizontal="center" vertical="center"/>
    </xf>
    <xf numFmtId="166" fontId="17" fillId="17" borderId="92" xfId="0" applyNumberFormat="1" applyFont="1" applyFill="1" applyBorder="1" applyAlignment="1">
      <alignment horizontal="left" vertical="center" wrapText="1"/>
    </xf>
    <xf numFmtId="166" fontId="14" fillId="22" borderId="64" xfId="0" applyNumberFormat="1" applyFont="1" applyFill="1" applyBorder="1" applyAlignment="1">
      <alignment vertical="center" wrapText="1"/>
    </xf>
    <xf numFmtId="166" fontId="24" fillId="19" borderId="0" xfId="0" applyNumberFormat="1" applyFont="1" applyFill="1" applyBorder="1" applyAlignment="1">
      <alignment horizontal="center" vertical="center"/>
    </xf>
    <xf numFmtId="166" fontId="3" fillId="27" borderId="38" xfId="0" applyNumberFormat="1" applyFont="1" applyFill="1" applyBorder="1" applyAlignment="1">
      <alignment horizontal="center" vertical="center"/>
    </xf>
    <xf numFmtId="166" fontId="52" fillId="7" borderId="14" xfId="10" applyNumberFormat="1" applyFont="1" applyFill="1" applyBorder="1" applyAlignment="1">
      <alignment horizontal="center" vertical="center"/>
    </xf>
    <xf numFmtId="166" fontId="2" fillId="0" borderId="0" xfId="10" applyNumberFormat="1" applyFont="1" applyFill="1" applyBorder="1" applyAlignment="1">
      <alignment horizontal="center" vertical="center" wrapText="1"/>
    </xf>
    <xf numFmtId="166" fontId="2" fillId="0" borderId="0" xfId="11" applyNumberFormat="1" applyFont="1" applyFill="1" applyBorder="1" applyAlignment="1">
      <alignment horizontal="center" vertical="center" wrapText="1"/>
    </xf>
    <xf numFmtId="166" fontId="2" fillId="9" borderId="6" xfId="0" applyNumberFormat="1" applyFont="1" applyFill="1" applyBorder="1" applyAlignment="1">
      <alignment horizontal="center" vertical="center"/>
    </xf>
    <xf numFmtId="166" fontId="3" fillId="27" borderId="35" xfId="0" applyNumberFormat="1" applyFont="1" applyFill="1" applyBorder="1" applyAlignment="1">
      <alignment horizontal="center" vertical="center"/>
    </xf>
    <xf numFmtId="166" fontId="52" fillId="7" borderId="6" xfId="10" applyNumberFormat="1" applyFont="1" applyFill="1" applyBorder="1" applyAlignment="1">
      <alignment horizontal="center" vertical="center"/>
    </xf>
    <xf numFmtId="166" fontId="3" fillId="8" borderId="35" xfId="0" applyNumberFormat="1" applyFont="1" applyFill="1" applyBorder="1" applyAlignment="1">
      <alignment horizontal="center" vertical="center"/>
    </xf>
    <xf numFmtId="166" fontId="2" fillId="8" borderId="38" xfId="0" applyNumberFormat="1" applyFont="1" applyFill="1" applyBorder="1" applyAlignment="1">
      <alignment horizontal="center" vertical="center"/>
    </xf>
    <xf numFmtId="166" fontId="53" fillId="18" borderId="14" xfId="10" applyNumberFormat="1" applyFont="1" applyFill="1" applyBorder="1" applyAlignment="1">
      <alignment horizontal="center" vertical="center"/>
    </xf>
    <xf numFmtId="166" fontId="2" fillId="2" borderId="0" xfId="0" applyNumberFormat="1" applyFont="1" applyFill="1"/>
    <xf numFmtId="166" fontId="2" fillId="0" borderId="0" xfId="0" applyNumberFormat="1" applyFont="1" applyFill="1"/>
    <xf numFmtId="166" fontId="53" fillId="18" borderId="6" xfId="10" applyNumberFormat="1" applyFont="1" applyFill="1" applyBorder="1" applyAlignment="1">
      <alignment horizontal="center" vertical="center"/>
    </xf>
    <xf numFmtId="166" fontId="3" fillId="8" borderId="37" xfId="0" applyNumberFormat="1" applyFont="1" applyFill="1" applyBorder="1" applyAlignment="1">
      <alignment horizontal="center" vertical="center"/>
    </xf>
    <xf numFmtId="166" fontId="3" fillId="9" borderId="35" xfId="0" applyNumberFormat="1" applyFont="1" applyFill="1" applyBorder="1" applyAlignment="1">
      <alignment horizontal="center" vertical="center"/>
    </xf>
    <xf numFmtId="0" fontId="2" fillId="9" borderId="208" xfId="0" applyNumberFormat="1" applyFont="1" applyFill="1" applyBorder="1" applyAlignment="1">
      <alignment vertical="center"/>
    </xf>
    <xf numFmtId="0" fontId="2" fillId="9" borderId="209" xfId="0" applyNumberFormat="1" applyFont="1" applyFill="1" applyBorder="1" applyAlignment="1">
      <alignment vertical="center"/>
    </xf>
    <xf numFmtId="0" fontId="44" fillId="14" borderId="138" xfId="0" applyFont="1" applyFill="1" applyBorder="1" applyAlignment="1">
      <alignment horizontal="center"/>
    </xf>
    <xf numFmtId="0" fontId="44" fillId="14" borderId="139" xfId="0" applyFont="1" applyFill="1" applyBorder="1" applyAlignment="1">
      <alignment horizontal="center"/>
    </xf>
    <xf numFmtId="0" fontId="44" fillId="14" borderId="180" xfId="0" applyFont="1" applyFill="1" applyBorder="1" applyAlignment="1">
      <alignment horizontal="center"/>
    </xf>
    <xf numFmtId="0" fontId="44" fillId="14" borderId="166" xfId="0" applyFont="1" applyFill="1" applyBorder="1" applyAlignment="1">
      <alignment horizontal="center"/>
    </xf>
    <xf numFmtId="0" fontId="44" fillId="14" borderId="167" xfId="0" applyFont="1" applyFill="1" applyBorder="1" applyAlignment="1">
      <alignment horizontal="center"/>
    </xf>
    <xf numFmtId="0" fontId="44" fillId="14" borderId="168" xfId="0" applyFont="1" applyFill="1" applyBorder="1" applyAlignment="1">
      <alignment horizontal="center"/>
    </xf>
    <xf numFmtId="0" fontId="10" fillId="2" borderId="0" xfId="0" applyFont="1" applyFill="1" applyBorder="1" applyAlignment="1">
      <alignment horizontal="center" vertical="center" wrapText="1"/>
    </xf>
    <xf numFmtId="0" fontId="2" fillId="5" borderId="10" xfId="0" applyNumberFormat="1" applyFont="1" applyFill="1" applyBorder="1" applyAlignment="1">
      <alignment horizontal="center" vertical="center"/>
    </xf>
    <xf numFmtId="0" fontId="2" fillId="5" borderId="11" xfId="0" applyNumberFormat="1" applyFont="1" applyFill="1" applyBorder="1" applyAlignment="1">
      <alignment horizontal="center" vertical="center"/>
    </xf>
    <xf numFmtId="0" fontId="2" fillId="5" borderId="12" xfId="0" applyNumberFormat="1" applyFont="1" applyFill="1" applyBorder="1" applyAlignment="1">
      <alignment horizontal="center" vertical="center"/>
    </xf>
    <xf numFmtId="0" fontId="13" fillId="16" borderId="23" xfId="0" applyFont="1" applyFill="1" applyBorder="1" applyAlignment="1">
      <alignment horizontal="center" vertical="center"/>
    </xf>
    <xf numFmtId="0" fontId="13" fillId="16" borderId="28" xfId="0" applyFont="1" applyFill="1" applyBorder="1" applyAlignment="1">
      <alignment horizontal="center" vertical="center"/>
    </xf>
    <xf numFmtId="0" fontId="13" fillId="16" borderId="24"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5" xfId="0" applyFont="1" applyFill="1" applyBorder="1" applyAlignment="1">
      <alignment horizontal="center" vertical="center"/>
    </xf>
    <xf numFmtId="0" fontId="10" fillId="2" borderId="0" xfId="0" applyFont="1" applyFill="1" applyBorder="1" applyAlignment="1">
      <alignment horizontal="left" vertical="center" wrapText="1"/>
    </xf>
    <xf numFmtId="0" fontId="11" fillId="0" borderId="0" xfId="0" applyFont="1" applyBorder="1" applyAlignment="1">
      <alignment horizontal="left" vertical="center"/>
    </xf>
    <xf numFmtId="0" fontId="13" fillId="3" borderId="0" xfId="0" applyFont="1" applyFill="1" applyBorder="1" applyAlignment="1">
      <alignment horizontal="center" vertical="center"/>
    </xf>
    <xf numFmtId="0" fontId="24" fillId="36" borderId="205" xfId="0" applyNumberFormat="1" applyFont="1" applyFill="1" applyBorder="1" applyAlignment="1">
      <alignment horizontal="center" vertical="center"/>
    </xf>
    <xf numFmtId="0" fontId="2" fillId="5" borderId="205" xfId="0" applyNumberFormat="1" applyFont="1" applyFill="1" applyBorder="1" applyAlignment="1">
      <alignment horizontal="center" vertical="center"/>
    </xf>
    <xf numFmtId="0" fontId="13" fillId="36" borderId="209" xfId="0" applyNumberFormat="1" applyFont="1" applyFill="1" applyBorder="1" applyAlignment="1">
      <alignment horizontal="center" vertical="center"/>
    </xf>
    <xf numFmtId="0" fontId="13" fillId="36" borderId="210" xfId="0"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cellXfs>
  <cellStyles count="12">
    <cellStyle name="Comma 2" xfId="5"/>
    <cellStyle name="Comma 3" xfId="9"/>
    <cellStyle name="Currency" xfId="11" builtinId="4"/>
    <cellStyle name="Normal" xfId="0" builtinId="0"/>
    <cellStyle name="Normal 2" xfId="3"/>
    <cellStyle name="Normal 2 2" xfId="1"/>
    <cellStyle name="Normal 3 2" xfId="4"/>
    <cellStyle name="Normal 8" xfId="2"/>
    <cellStyle name="Note" xfId="7" builtinId="10"/>
    <cellStyle name="Note 2" xfId="8"/>
    <cellStyle name="Percent" xfId="6" builtinId="5"/>
    <cellStyle name="Percent 2" xfId="10"/>
  </cellStyles>
  <dxfs count="7970">
    <dxf>
      <font>
        <color theme="0"/>
      </font>
    </dxf>
    <dxf>
      <font>
        <color theme="0"/>
      </font>
    </dxf>
    <dxf>
      <font>
        <color theme="0"/>
      </font>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auto="1"/>
      </font>
      <fill>
        <patternFill>
          <bgColor rgb="FF00B050"/>
        </patternFill>
      </fill>
    </dxf>
    <dxf>
      <fill>
        <patternFill>
          <bgColor theme="3" tint="0.79998168889431442"/>
        </patternFill>
      </fill>
    </dxf>
    <dxf>
      <fill>
        <patternFill>
          <bgColor rgb="FFFFC000"/>
        </patternFill>
      </fill>
    </dxf>
    <dxf>
      <fill>
        <patternFill>
          <bgColor rgb="FF92D050"/>
        </patternFill>
      </fill>
    </dxf>
    <dxf>
      <font>
        <color theme="0"/>
      </font>
    </dxf>
    <dxf>
      <fill>
        <patternFill>
          <bgColor theme="9" tint="0.79998168889431442"/>
        </patternFill>
      </fill>
    </dxf>
    <dxf>
      <font>
        <color auto="1"/>
      </font>
      <fill>
        <patternFill>
          <bgColor theme="6" tint="0.79998168889431442"/>
        </patternFill>
      </fill>
    </dxf>
    <dxf>
      <font>
        <color auto="1"/>
      </font>
      <fill>
        <patternFill>
          <bgColor theme="6" tint="0.7999816888943144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indexed="22"/>
        </patternFill>
      </fill>
    </dxf>
    <dxf>
      <fill>
        <patternFill>
          <bgColor indexed="22"/>
        </patternFill>
      </fill>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ont>
        <color theme="0"/>
      </font>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theme="5" tint="0.39994506668294322"/>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theme="1"/>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ont>
        <color theme="0"/>
      </font>
    </dxf>
    <dxf>
      <font>
        <color theme="0"/>
      </font>
    </dxf>
    <dxf>
      <fill>
        <patternFill>
          <bgColor rgb="FF92D050"/>
        </patternFill>
      </fill>
    </dxf>
    <dxf>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theme="5" tint="0.39994506668294322"/>
        </patternFill>
      </fill>
    </dxf>
    <dxf>
      <fill>
        <patternFill>
          <bgColor theme="1"/>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ont>
        <color theme="0"/>
      </font>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ill>
        <patternFill>
          <bgColor indexed="22"/>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rgb="FF00B050"/>
        </patternFill>
      </fill>
    </dxf>
    <dxf>
      <fill>
        <patternFill>
          <bgColor rgb="FFFFC000"/>
        </patternFill>
      </fill>
    </dxf>
    <dxf>
      <fill>
        <patternFill>
          <bgColor theme="5" tint="0.3999450666829432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ill>
        <patternFill>
          <bgColor indexed="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ill>
        <patternFill>
          <bgColor rgb="FF00B050"/>
        </patternFill>
      </fill>
    </dxf>
    <dxf>
      <fill>
        <patternFill>
          <bgColor rgb="FFFFC000"/>
        </patternFill>
      </fill>
    </dxf>
    <dxf>
      <fill>
        <patternFill>
          <bgColor theme="5" tint="0.399945066682943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ont>
        <color theme="1"/>
      </font>
      <fill>
        <patternFill>
          <bgColor rgb="FF92D050"/>
        </patternFill>
      </fill>
    </dxf>
    <dxf>
      <font>
        <color theme="1"/>
      </font>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theme="1"/>
        </patternFill>
      </fill>
    </dxf>
    <dxf>
      <font>
        <color theme="0"/>
      </font>
    </dxf>
    <dxf>
      <fill>
        <patternFill>
          <bgColor indexed="22"/>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indexed="22"/>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1"/>
      </font>
      <fill>
        <patternFill>
          <bgColor rgb="FF92D050"/>
        </patternFill>
      </fill>
    </dxf>
    <dxf>
      <font>
        <color theme="1"/>
      </font>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ont>
        <color theme="0"/>
      </font>
    </dxf>
    <dxf>
      <fill>
        <patternFill>
          <bgColor rgb="FF92D050"/>
        </patternFill>
      </fill>
    </dxf>
    <dxf>
      <fill>
        <patternFill>
          <bgColor rgb="FF00B05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ont>
        <color theme="0"/>
      </font>
    </dxf>
    <dxf>
      <font>
        <color theme="0"/>
      </font>
    </dxf>
    <dxf>
      <fill>
        <patternFill>
          <bgColor rgb="FF92D050"/>
        </patternFill>
      </fill>
    </dxf>
    <dxf>
      <fill>
        <patternFill>
          <bgColor rgb="FF00B050"/>
        </patternFill>
      </fill>
    </dxf>
    <dxf>
      <fill>
        <patternFill>
          <bgColor theme="1"/>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ont>
        <color theme="0"/>
      </font>
    </dxf>
    <dxf>
      <fill>
        <patternFill>
          <bgColor rgb="FF92D050"/>
        </patternFill>
      </fill>
    </dxf>
    <dxf>
      <fill>
        <patternFill>
          <bgColor rgb="FF00B050"/>
        </patternFill>
      </fill>
    </dxf>
    <dxf>
      <font>
        <color theme="0"/>
      </font>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ont>
        <color theme="0"/>
      </font>
    </dxf>
    <dxf>
      <font>
        <color theme="0"/>
      </font>
    </dxf>
    <dxf>
      <fill>
        <patternFill>
          <bgColor rgb="FF92D050"/>
        </patternFill>
      </fill>
    </dxf>
    <dxf>
      <fill>
        <patternFill>
          <bgColor rgb="FF00B050"/>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
      <fill>
        <patternFill>
          <bgColor theme="1"/>
        </patternFill>
      </fill>
    </dxf>
    <dxf>
      <fill>
        <patternFill>
          <bgColor theme="1"/>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FF"/>
      <rgbColor rgb="00000000"/>
      <rgbColor rgb="00727272"/>
      <rgbColor rgb="00061DC8"/>
      <rgbColor rgb="007889FB"/>
      <rgbColor rgb="00C7CDFD"/>
      <rgbColor rgb="00669900"/>
      <rgbColor rgb="008CC800"/>
      <rgbColor rgb="00FF6600"/>
      <rgbColor rgb="00FF9900"/>
      <rgbColor rgb="00FFCC81"/>
      <rgbColor rgb="00FF0000"/>
      <rgbColor rgb="00999999"/>
      <rgbColor rgb="00D9D9D9"/>
      <rgbColor rgb="00FFFFCC"/>
      <rgbColor rgb="00CCE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6C266"/>
      <color rgb="FF0000FF"/>
      <color rgb="FFFFFFCC"/>
      <color rgb="FFFEF08C"/>
      <color rgb="FFF0EA00"/>
      <color rgb="FFFFFB69"/>
      <color rgb="FFFFFA2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Dashboard!$V$6</c:f>
          <c:strCache>
            <c:ptCount val="1"/>
            <c:pt idx="0">
              <c:v>SEL integrated single system leadership and management progress Q1 April 2018</c:v>
            </c:pt>
          </c:strCache>
        </c:strRef>
      </c:tx>
      <c:overlay val="0"/>
      <c:txPr>
        <a:bodyPr/>
        <a:lstStyle/>
        <a:p>
          <a:pPr>
            <a:defRPr sz="1400" b="0"/>
          </a:pPr>
          <a:endParaRPr lang="en-US"/>
        </a:p>
      </c:txPr>
    </c:title>
    <c:autoTitleDeleted val="0"/>
    <c:plotArea>
      <c:layout>
        <c:manualLayout>
          <c:layoutTarget val="inner"/>
          <c:xMode val="edge"/>
          <c:yMode val="edge"/>
          <c:x val="0.12164538045184543"/>
          <c:y val="0.20756285703809307"/>
          <c:w val="0.84326690024990891"/>
          <c:h val="0.58208333841874793"/>
        </c:manualLayout>
      </c:layout>
      <c:barChart>
        <c:barDir val="col"/>
        <c:grouping val="clustered"/>
        <c:varyColors val="0"/>
        <c:ser>
          <c:idx val="0"/>
          <c:order val="0"/>
          <c:invertIfNegative val="0"/>
          <c:dPt>
            <c:idx val="0"/>
            <c:invertIfNegative val="0"/>
            <c:bubble3D val="0"/>
            <c:spPr>
              <a:solidFill>
                <a:srgbClr val="0000FF"/>
              </a:solidFill>
            </c:spPr>
          </c:dPt>
          <c:cat>
            <c:strRef>
              <c:f>'Graph build'!$B$5:$B$11</c:f>
              <c:strCache>
                <c:ptCount val="7"/>
                <c:pt idx="0">
                  <c:v>SEL</c:v>
                </c:pt>
                <c:pt idx="1">
                  <c:v>Bexley</c:v>
                </c:pt>
                <c:pt idx="2">
                  <c:v>Bromley</c:v>
                </c:pt>
                <c:pt idx="3">
                  <c:v>Greenwich</c:v>
                </c:pt>
                <c:pt idx="4">
                  <c:v>Lambeth</c:v>
                </c:pt>
                <c:pt idx="5">
                  <c:v>Lewisham</c:v>
                </c:pt>
                <c:pt idx="6">
                  <c:v>Southwark</c:v>
                </c:pt>
              </c:strCache>
            </c:strRef>
          </c:cat>
          <c:val>
            <c:numRef>
              <c:f>'Graph build'!$C$5:$C$11</c:f>
              <c:numCache>
                <c:formatCode>0%</c:formatCode>
                <c:ptCount val="7"/>
                <c:pt idx="0">
                  <c:v>0.99999999999999989</c:v>
                </c:pt>
                <c:pt idx="1">
                  <c:v>0.99999999999999978</c:v>
                </c:pt>
                <c:pt idx="2">
                  <c:v>0.99999999999999978</c:v>
                </c:pt>
                <c:pt idx="3">
                  <c:v>0.99999999999999978</c:v>
                </c:pt>
                <c:pt idx="4">
                  <c:v>0.99999999999999978</c:v>
                </c:pt>
                <c:pt idx="5">
                  <c:v>0.99999999999999978</c:v>
                </c:pt>
                <c:pt idx="6">
                  <c:v>0.99999999999999978</c:v>
                </c:pt>
              </c:numCache>
            </c:numRef>
          </c:val>
        </c:ser>
        <c:dLbls>
          <c:showLegendKey val="0"/>
          <c:showVal val="0"/>
          <c:showCatName val="0"/>
          <c:showSerName val="0"/>
          <c:showPercent val="0"/>
          <c:showBubbleSize val="0"/>
        </c:dLbls>
        <c:gapWidth val="150"/>
        <c:axId val="782345704"/>
        <c:axId val="782346096"/>
      </c:barChart>
      <c:catAx>
        <c:axId val="782345704"/>
        <c:scaling>
          <c:orientation val="minMax"/>
        </c:scaling>
        <c:delete val="0"/>
        <c:axPos val="b"/>
        <c:numFmt formatCode="General" sourceLinked="0"/>
        <c:majorTickMark val="out"/>
        <c:minorTickMark val="none"/>
        <c:tickLblPos val="nextTo"/>
        <c:txPr>
          <a:bodyPr/>
          <a:lstStyle/>
          <a:p>
            <a:pPr>
              <a:defRPr sz="1050"/>
            </a:pPr>
            <a:endParaRPr lang="en-US"/>
          </a:p>
        </c:txPr>
        <c:crossAx val="782346096"/>
        <c:crosses val="autoZero"/>
        <c:auto val="1"/>
        <c:lblAlgn val="ctr"/>
        <c:lblOffset val="100"/>
        <c:noMultiLvlLbl val="0"/>
      </c:catAx>
      <c:valAx>
        <c:axId val="782346096"/>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782345704"/>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Dashboard!$V$7</c:f>
          <c:strCache>
            <c:ptCount val="1"/>
            <c:pt idx="0">
              <c:v>SEL GP Alliance/Federation progress Q1 April 2018</c:v>
            </c:pt>
          </c:strCache>
        </c:strRef>
      </c:tx>
      <c:overlay val="0"/>
      <c:txPr>
        <a:bodyPr/>
        <a:lstStyle/>
        <a:p>
          <a:pPr>
            <a:defRPr sz="1400" b="0"/>
          </a:pPr>
          <a:endParaRPr lang="en-US"/>
        </a:p>
      </c:txPr>
    </c:title>
    <c:autoTitleDeleted val="0"/>
    <c:plotArea>
      <c:layout>
        <c:manualLayout>
          <c:layoutTarget val="inner"/>
          <c:xMode val="edge"/>
          <c:yMode val="edge"/>
          <c:x val="0.12164538045184543"/>
          <c:y val="0.16202901352172572"/>
          <c:w val="0.84326690024990891"/>
          <c:h val="0.58002236864703194"/>
        </c:manualLayout>
      </c:layout>
      <c:barChart>
        <c:barDir val="col"/>
        <c:grouping val="clustered"/>
        <c:varyColors val="0"/>
        <c:ser>
          <c:idx val="0"/>
          <c:order val="0"/>
          <c:invertIfNegative val="0"/>
          <c:dPt>
            <c:idx val="0"/>
            <c:invertIfNegative val="0"/>
            <c:bubble3D val="0"/>
            <c:spPr>
              <a:solidFill>
                <a:srgbClr val="0000FF"/>
              </a:solidFill>
            </c:spPr>
          </c:dPt>
          <c:cat>
            <c:strRef>
              <c:f>'Graph build'!$B$5:$B$11</c:f>
              <c:strCache>
                <c:ptCount val="7"/>
                <c:pt idx="0">
                  <c:v>SEL</c:v>
                </c:pt>
                <c:pt idx="1">
                  <c:v>Bexley</c:v>
                </c:pt>
                <c:pt idx="2">
                  <c:v>Bromley</c:v>
                </c:pt>
                <c:pt idx="3">
                  <c:v>Greenwich</c:v>
                </c:pt>
                <c:pt idx="4">
                  <c:v>Lambeth</c:v>
                </c:pt>
                <c:pt idx="5">
                  <c:v>Lewisham</c:v>
                </c:pt>
                <c:pt idx="6">
                  <c:v>Southwark</c:v>
                </c:pt>
              </c:strCache>
            </c:strRef>
          </c:cat>
          <c:val>
            <c:numRef>
              <c:f>'Graph build'!$D$5:$D$11</c:f>
              <c:numCache>
                <c:formatCode>0%</c:formatCode>
                <c:ptCount val="7"/>
                <c:pt idx="0">
                  <c:v>1.0000000000000002</c:v>
                </c:pt>
                <c:pt idx="1">
                  <c:v>1.0000000000000002</c:v>
                </c:pt>
                <c:pt idx="2">
                  <c:v>1.0000000000000002</c:v>
                </c:pt>
                <c:pt idx="3">
                  <c:v>1.0000000000000002</c:v>
                </c:pt>
                <c:pt idx="4">
                  <c:v>1.0000000000000002</c:v>
                </c:pt>
                <c:pt idx="5">
                  <c:v>1.0000000000000002</c:v>
                </c:pt>
                <c:pt idx="6">
                  <c:v>1.0000000000000002</c:v>
                </c:pt>
              </c:numCache>
            </c:numRef>
          </c:val>
        </c:ser>
        <c:dLbls>
          <c:showLegendKey val="0"/>
          <c:showVal val="0"/>
          <c:showCatName val="0"/>
          <c:showSerName val="0"/>
          <c:showPercent val="0"/>
          <c:showBubbleSize val="0"/>
        </c:dLbls>
        <c:gapWidth val="150"/>
        <c:axId val="784842984"/>
        <c:axId val="784843376"/>
      </c:barChart>
      <c:catAx>
        <c:axId val="784842984"/>
        <c:scaling>
          <c:orientation val="minMax"/>
        </c:scaling>
        <c:delete val="0"/>
        <c:axPos val="b"/>
        <c:numFmt formatCode="General" sourceLinked="0"/>
        <c:majorTickMark val="out"/>
        <c:minorTickMark val="none"/>
        <c:tickLblPos val="nextTo"/>
        <c:txPr>
          <a:bodyPr/>
          <a:lstStyle/>
          <a:p>
            <a:pPr>
              <a:defRPr sz="1050"/>
            </a:pPr>
            <a:endParaRPr lang="en-US"/>
          </a:p>
        </c:txPr>
        <c:crossAx val="784843376"/>
        <c:crosses val="autoZero"/>
        <c:auto val="1"/>
        <c:lblAlgn val="ctr"/>
        <c:lblOffset val="100"/>
        <c:noMultiLvlLbl val="0"/>
      </c:catAx>
      <c:valAx>
        <c:axId val="784843376"/>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784842984"/>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Dashboard!$V$27</c:f>
          <c:strCache>
            <c:ptCount val="1"/>
            <c:pt idx="0">
              <c:v>Bromley integrated single system leadership and management progress to Q1 April 2018</c:v>
            </c:pt>
          </c:strCache>
        </c:strRef>
      </c:tx>
      <c:overlay val="0"/>
      <c:txPr>
        <a:bodyPr/>
        <a:lstStyle/>
        <a:p>
          <a:pPr>
            <a:defRPr sz="1400" b="0"/>
          </a:pPr>
          <a:endParaRPr lang="en-US"/>
        </a:p>
      </c:txPr>
    </c:title>
    <c:autoTitleDeleted val="0"/>
    <c:plotArea>
      <c:layout>
        <c:manualLayout>
          <c:layoutTarget val="inner"/>
          <c:xMode val="edge"/>
          <c:yMode val="edge"/>
          <c:x val="7.2768413815396643E-2"/>
          <c:y val="0.17465073066952516"/>
          <c:w val="0.87897244233179572"/>
          <c:h val="0.64136144624438052"/>
        </c:manualLayout>
      </c:layout>
      <c:barChart>
        <c:barDir val="col"/>
        <c:grouping val="clustered"/>
        <c:varyColors val="0"/>
        <c:ser>
          <c:idx val="0"/>
          <c:order val="0"/>
          <c:invertIfNegative val="0"/>
          <c:cat>
            <c:strRef>
              <c:f>Dashboard!$D$28:$D$34</c:f>
              <c:strCache>
                <c:ptCount val="7"/>
                <c:pt idx="0">
                  <c:v>LCNs defined</c:v>
                </c:pt>
                <c:pt idx="1">
                  <c:v>Leadership and common voice</c:v>
                </c:pt>
                <c:pt idx="2">
                  <c:v>Access to expertise</c:v>
                </c:pt>
                <c:pt idx="3">
                  <c:v>Direct management support</c:v>
                </c:pt>
                <c:pt idx="4">
                  <c:v>Time and headroom</c:v>
                </c:pt>
                <c:pt idx="5">
                  <c:v>Peer working and support</c:v>
                </c:pt>
                <c:pt idx="6">
                  <c:v>LCN leadership team</c:v>
                </c:pt>
              </c:strCache>
            </c:strRef>
          </c:cat>
          <c:val>
            <c:numRef>
              <c:f>Dashboard!$E$28:$E$34</c:f>
              <c:numCache>
                <c:formatCode>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gapWidth val="150"/>
        <c:axId val="784844160"/>
        <c:axId val="640436424"/>
      </c:barChart>
      <c:catAx>
        <c:axId val="784844160"/>
        <c:scaling>
          <c:orientation val="minMax"/>
        </c:scaling>
        <c:delete val="0"/>
        <c:axPos val="b"/>
        <c:numFmt formatCode="General" sourceLinked="0"/>
        <c:majorTickMark val="out"/>
        <c:minorTickMark val="none"/>
        <c:tickLblPos val="nextTo"/>
        <c:txPr>
          <a:bodyPr/>
          <a:lstStyle/>
          <a:p>
            <a:pPr>
              <a:defRPr sz="1050"/>
            </a:pPr>
            <a:endParaRPr lang="en-US"/>
          </a:p>
        </c:txPr>
        <c:crossAx val="640436424"/>
        <c:crosses val="autoZero"/>
        <c:auto val="1"/>
        <c:lblAlgn val="ctr"/>
        <c:lblOffset val="100"/>
        <c:noMultiLvlLbl val="0"/>
      </c:catAx>
      <c:valAx>
        <c:axId val="640436424"/>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784844160"/>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Dashboard!$V$41</c:f>
          <c:strCache>
            <c:ptCount val="1"/>
            <c:pt idx="0">
              <c:v>Bromley GP Alliance/Federation progress to Q1 April 2018</c:v>
            </c:pt>
          </c:strCache>
        </c:strRef>
      </c:tx>
      <c:overlay val="0"/>
      <c:txPr>
        <a:bodyPr/>
        <a:lstStyle/>
        <a:p>
          <a:pPr>
            <a:defRPr sz="1400" b="0"/>
          </a:pPr>
          <a:endParaRPr lang="en-US"/>
        </a:p>
      </c:txPr>
    </c:title>
    <c:autoTitleDeleted val="0"/>
    <c:plotArea>
      <c:layout>
        <c:manualLayout>
          <c:layoutTarget val="inner"/>
          <c:xMode val="edge"/>
          <c:yMode val="edge"/>
          <c:x val="8.3912345862427559E-2"/>
          <c:y val="0.15613332817216444"/>
          <c:w val="0.88816337657897371"/>
          <c:h val="0.5174025482166118"/>
        </c:manualLayout>
      </c:layout>
      <c:barChart>
        <c:barDir val="col"/>
        <c:grouping val="clustered"/>
        <c:varyColors val="0"/>
        <c:ser>
          <c:idx val="0"/>
          <c:order val="0"/>
          <c:invertIfNegative val="0"/>
          <c:cat>
            <c:strRef>
              <c:f>Dashboard!$D$40:$D$48</c:f>
              <c:strCache>
                <c:ptCount val="9"/>
                <c:pt idx="0">
                  <c:v>All GP practices agreed to alliance</c:v>
                </c:pt>
                <c:pt idx="1">
                  <c:v>Geographical alignment</c:v>
                </c:pt>
                <c:pt idx="2">
                  <c:v>Legal identity</c:v>
                </c:pt>
                <c:pt idx="3">
                  <c:v>CQC registered</c:v>
                </c:pt>
                <c:pt idx="4">
                  <c:v>Specification for enhanced primary care</c:v>
                </c:pt>
                <c:pt idx="5">
                  <c:v>Commissioner offer made and contract in place</c:v>
                </c:pt>
                <c:pt idx="6">
                  <c:v>Leadership, governance &amp; decision-making arrangements in place</c:v>
                </c:pt>
                <c:pt idx="7">
                  <c:v>Management structure in place</c:v>
                </c:pt>
                <c:pt idx="8">
                  <c:v>3 to 5 year business plan developed</c:v>
                </c:pt>
              </c:strCache>
            </c:strRef>
          </c:cat>
          <c:val>
            <c:numRef>
              <c:f>Dashboard!$E$40:$E$48</c:f>
              <c:numCache>
                <c:formatCode>0%</c:formatCode>
                <c:ptCount val="9"/>
                <c:pt idx="0">
                  <c:v>1</c:v>
                </c:pt>
                <c:pt idx="1">
                  <c:v>1</c:v>
                </c:pt>
                <c:pt idx="2">
                  <c:v>1</c:v>
                </c:pt>
                <c:pt idx="3">
                  <c:v>1</c:v>
                </c:pt>
                <c:pt idx="4">
                  <c:v>1</c:v>
                </c:pt>
                <c:pt idx="5">
                  <c:v>1</c:v>
                </c:pt>
                <c:pt idx="6">
                  <c:v>1</c:v>
                </c:pt>
                <c:pt idx="7">
                  <c:v>1</c:v>
                </c:pt>
                <c:pt idx="8">
                  <c:v>1</c:v>
                </c:pt>
              </c:numCache>
            </c:numRef>
          </c:val>
        </c:ser>
        <c:dLbls>
          <c:showLegendKey val="0"/>
          <c:showVal val="0"/>
          <c:showCatName val="0"/>
          <c:showSerName val="0"/>
          <c:showPercent val="0"/>
          <c:showBubbleSize val="0"/>
        </c:dLbls>
        <c:gapWidth val="150"/>
        <c:axId val="640437208"/>
        <c:axId val="640437600"/>
      </c:barChart>
      <c:catAx>
        <c:axId val="640437208"/>
        <c:scaling>
          <c:orientation val="minMax"/>
        </c:scaling>
        <c:delete val="0"/>
        <c:axPos val="b"/>
        <c:numFmt formatCode="General" sourceLinked="0"/>
        <c:majorTickMark val="out"/>
        <c:minorTickMark val="none"/>
        <c:tickLblPos val="nextTo"/>
        <c:txPr>
          <a:bodyPr/>
          <a:lstStyle/>
          <a:p>
            <a:pPr>
              <a:defRPr sz="1050"/>
            </a:pPr>
            <a:endParaRPr lang="en-US"/>
          </a:p>
        </c:txPr>
        <c:crossAx val="640437600"/>
        <c:crosses val="autoZero"/>
        <c:auto val="1"/>
        <c:lblAlgn val="ctr"/>
        <c:lblOffset val="100"/>
        <c:noMultiLvlLbl val="0"/>
      </c:catAx>
      <c:valAx>
        <c:axId val="640437600"/>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640437208"/>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Dashboard!$V$54</c:f>
          <c:strCache>
            <c:ptCount val="1"/>
            <c:pt idx="0">
              <c:v>Bromley service specifications progress to Q1 April 2018</c:v>
            </c:pt>
          </c:strCache>
        </c:strRef>
      </c:tx>
      <c:overlay val="0"/>
      <c:txPr>
        <a:bodyPr/>
        <a:lstStyle/>
        <a:p>
          <a:pPr>
            <a:defRPr sz="1400" b="0"/>
          </a:pPr>
          <a:endParaRPr lang="en-US"/>
        </a:p>
      </c:txPr>
    </c:title>
    <c:autoTitleDeleted val="0"/>
    <c:plotArea>
      <c:layout>
        <c:manualLayout>
          <c:layoutTarget val="inner"/>
          <c:xMode val="edge"/>
          <c:yMode val="edge"/>
          <c:x val="8.9276268987061536E-2"/>
          <c:y val="0.11709655993175133"/>
          <c:w val="0.86093821295412076"/>
          <c:h val="0.51612649499787533"/>
        </c:manualLayout>
      </c:layout>
      <c:barChart>
        <c:barDir val="col"/>
        <c:grouping val="clustered"/>
        <c:varyColors val="0"/>
        <c:ser>
          <c:idx val="0"/>
          <c:order val="0"/>
          <c:invertIfNegative val="0"/>
          <c:cat>
            <c:strRef>
              <c:f>Dashboard!$C$55:$C$71</c:f>
              <c:strCache>
                <c:ptCount val="17"/>
                <c:pt idx="0">
                  <c:v>Patient Choice</c:v>
                </c:pt>
                <c:pt idx="1">
                  <c:v>Contacting the practice</c:v>
                </c:pt>
                <c:pt idx="2">
                  <c:v>Routine opening hours</c:v>
                </c:pt>
                <c:pt idx="3">
                  <c:v>Extended opening hours</c:v>
                </c:pt>
                <c:pt idx="4">
                  <c:v>Same day access</c:v>
                </c:pt>
                <c:pt idx="5">
                  <c:v>Urgent and Emergency Care</c:v>
                </c:pt>
                <c:pt idx="6">
                  <c:v>Continuity of Care</c:v>
                </c:pt>
                <c:pt idx="7">
                  <c:v>Co-Design</c:v>
                </c:pt>
                <c:pt idx="8">
                  <c:v>Developing assets and resources for improving health and wellbeing</c:v>
                </c:pt>
                <c:pt idx="9">
                  <c:v>Personal conversations focussed on an individual's health goals</c:v>
                </c:pt>
                <c:pt idx="10">
                  <c:v>Health and wellbeing liaison and information</c:v>
                </c:pt>
                <c:pt idx="11">
                  <c:v>Patients not currently accessing primary care services</c:v>
                </c:pt>
                <c:pt idx="12">
                  <c:v>Case finding and review</c:v>
                </c:pt>
                <c:pt idx="13">
                  <c:v>Named professional</c:v>
                </c:pt>
                <c:pt idx="14">
                  <c:v>Care Planning</c:v>
                </c:pt>
                <c:pt idx="15">
                  <c:v>Patients supported to manage their health and wellbeing</c:v>
                </c:pt>
                <c:pt idx="16">
                  <c:v>Multi-disciplinary working</c:v>
                </c:pt>
              </c:strCache>
            </c:strRef>
          </c:cat>
          <c:val>
            <c:numRef>
              <c:f>Dashboard!$E$55:$E$71</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er>
        <c:dLbls>
          <c:showLegendKey val="0"/>
          <c:showVal val="0"/>
          <c:showCatName val="0"/>
          <c:showSerName val="0"/>
          <c:showPercent val="0"/>
          <c:showBubbleSize val="0"/>
        </c:dLbls>
        <c:gapWidth val="150"/>
        <c:axId val="631709104"/>
        <c:axId val="631709496"/>
      </c:barChart>
      <c:catAx>
        <c:axId val="631709104"/>
        <c:scaling>
          <c:orientation val="minMax"/>
        </c:scaling>
        <c:delete val="0"/>
        <c:axPos val="b"/>
        <c:numFmt formatCode="General" sourceLinked="1"/>
        <c:majorTickMark val="out"/>
        <c:minorTickMark val="none"/>
        <c:tickLblPos val="nextTo"/>
        <c:txPr>
          <a:bodyPr/>
          <a:lstStyle/>
          <a:p>
            <a:pPr>
              <a:defRPr sz="1050"/>
            </a:pPr>
            <a:endParaRPr lang="en-US"/>
          </a:p>
        </c:txPr>
        <c:crossAx val="631709496"/>
        <c:crosses val="autoZero"/>
        <c:auto val="1"/>
        <c:lblAlgn val="ctr"/>
        <c:lblOffset val="100"/>
        <c:noMultiLvlLbl val="0"/>
      </c:catAx>
      <c:valAx>
        <c:axId val="631709496"/>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631709104"/>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Dashboard!$V$8</c:f>
          <c:strCache>
            <c:ptCount val="1"/>
            <c:pt idx="0">
              <c:v>SEL Specification - Health and wellbeing liaison and information progress Q1 April 2018</c:v>
            </c:pt>
          </c:strCache>
        </c:strRef>
      </c:tx>
      <c:overlay val="0"/>
      <c:txPr>
        <a:bodyPr/>
        <a:lstStyle/>
        <a:p>
          <a:pPr>
            <a:defRPr sz="1400" b="0"/>
          </a:pPr>
          <a:endParaRPr lang="en-US"/>
        </a:p>
      </c:txPr>
    </c:title>
    <c:autoTitleDeleted val="0"/>
    <c:plotArea>
      <c:layout>
        <c:manualLayout>
          <c:layoutTarget val="inner"/>
          <c:xMode val="edge"/>
          <c:yMode val="edge"/>
          <c:x val="0.1166138922371571"/>
          <c:y val="0.22377451105053758"/>
          <c:w val="0.84326690024990891"/>
          <c:h val="0.56025163354837493"/>
        </c:manualLayout>
      </c:layout>
      <c:barChart>
        <c:barDir val="col"/>
        <c:grouping val="clustered"/>
        <c:varyColors val="0"/>
        <c:ser>
          <c:idx val="0"/>
          <c:order val="0"/>
          <c:tx>
            <c:strRef>
              <c:f>'Graph build'!$W$4</c:f>
              <c:strCache>
                <c:ptCount val="1"/>
                <c:pt idx="0">
                  <c:v>Health and wellbeing liaison and information</c:v>
                </c:pt>
              </c:strCache>
            </c:strRef>
          </c:tx>
          <c:invertIfNegative val="0"/>
          <c:dPt>
            <c:idx val="0"/>
            <c:invertIfNegative val="0"/>
            <c:bubble3D val="0"/>
            <c:spPr>
              <a:solidFill>
                <a:srgbClr val="0000FF"/>
              </a:solidFill>
            </c:spPr>
          </c:dPt>
          <c:cat>
            <c:strRef>
              <c:f>'Graph build'!$B$5:$B$11</c:f>
              <c:strCache>
                <c:ptCount val="7"/>
                <c:pt idx="0">
                  <c:v>SEL</c:v>
                </c:pt>
                <c:pt idx="1">
                  <c:v>Bexley</c:v>
                </c:pt>
                <c:pt idx="2">
                  <c:v>Bromley</c:v>
                </c:pt>
                <c:pt idx="3">
                  <c:v>Greenwich</c:v>
                </c:pt>
                <c:pt idx="4">
                  <c:v>Lambeth</c:v>
                </c:pt>
                <c:pt idx="5">
                  <c:v>Lewisham</c:v>
                </c:pt>
                <c:pt idx="6">
                  <c:v>Southwark</c:v>
                </c:pt>
              </c:strCache>
            </c:strRef>
          </c:cat>
          <c:val>
            <c:numRef>
              <c:f>'Graph build'!$W$5:$W$11</c:f>
              <c:numCache>
                <c:formatCode>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gapWidth val="150"/>
        <c:axId val="631710280"/>
        <c:axId val="782028968"/>
      </c:barChart>
      <c:catAx>
        <c:axId val="631710280"/>
        <c:scaling>
          <c:orientation val="minMax"/>
        </c:scaling>
        <c:delete val="0"/>
        <c:axPos val="b"/>
        <c:numFmt formatCode="General" sourceLinked="0"/>
        <c:majorTickMark val="out"/>
        <c:minorTickMark val="none"/>
        <c:tickLblPos val="nextTo"/>
        <c:txPr>
          <a:bodyPr/>
          <a:lstStyle/>
          <a:p>
            <a:pPr>
              <a:defRPr sz="1050"/>
            </a:pPr>
            <a:endParaRPr lang="en-US"/>
          </a:p>
        </c:txPr>
        <c:crossAx val="782028968"/>
        <c:crosses val="autoZero"/>
        <c:auto val="1"/>
        <c:lblAlgn val="ctr"/>
        <c:lblOffset val="100"/>
        <c:noMultiLvlLbl val="0"/>
      </c:catAx>
      <c:valAx>
        <c:axId val="782028968"/>
        <c:scaling>
          <c:orientation val="minMax"/>
          <c:max val="1"/>
          <c:min val="0"/>
        </c:scaling>
        <c:delete val="0"/>
        <c:axPos val="l"/>
        <c:majorGridlines>
          <c:spPr>
            <a:ln>
              <a:solidFill>
                <a:schemeClr val="bg1">
                  <a:lumMod val="85000"/>
                </a:schemeClr>
              </a:solidFill>
              <a:prstDash val="sysDash"/>
            </a:ln>
          </c:spPr>
        </c:majorGridlines>
        <c:numFmt formatCode="0%" sourceLinked="1"/>
        <c:majorTickMark val="out"/>
        <c:minorTickMark val="none"/>
        <c:tickLblPos val="nextTo"/>
        <c:crossAx val="631710280"/>
        <c:crosses val="autoZero"/>
        <c:crossBetween val="between"/>
        <c:majorUnit val="0.2"/>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144512</xdr:colOff>
      <xdr:row>4</xdr:row>
      <xdr:rowOff>91109</xdr:rowOff>
    </xdr:from>
    <xdr:to>
      <xdr:col>4</xdr:col>
      <xdr:colOff>783029</xdr:colOff>
      <xdr:row>18</xdr:row>
      <xdr:rowOff>121227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607374</xdr:colOff>
      <xdr:row>5</xdr:row>
      <xdr:rowOff>97513</xdr:rowOff>
    </xdr:from>
    <xdr:to>
      <xdr:col>13</xdr:col>
      <xdr:colOff>353786</xdr:colOff>
      <xdr:row>19</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452395</xdr:colOff>
      <xdr:row>24</xdr:row>
      <xdr:rowOff>149679</xdr:rowOff>
    </xdr:from>
    <xdr:to>
      <xdr:col>19</xdr:col>
      <xdr:colOff>519544</xdr:colOff>
      <xdr:row>36</xdr:row>
      <xdr:rowOff>81644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368752</xdr:colOff>
      <xdr:row>36</xdr:row>
      <xdr:rowOff>2138</xdr:rowOff>
    </xdr:from>
    <xdr:to>
      <xdr:col>19</xdr:col>
      <xdr:colOff>259771</xdr:colOff>
      <xdr:row>51</xdr:row>
      <xdr:rowOff>142875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299357</xdr:colOff>
      <xdr:row>51</xdr:row>
      <xdr:rowOff>127828</xdr:rowOff>
    </xdr:from>
    <xdr:to>
      <xdr:col>19</xdr:col>
      <xdr:colOff>484909</xdr:colOff>
      <xdr:row>70</xdr:row>
      <xdr:rowOff>95251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272143</xdr:colOff>
      <xdr:row>4</xdr:row>
      <xdr:rowOff>54428</xdr:rowOff>
    </xdr:from>
    <xdr:to>
      <xdr:col>19</xdr:col>
      <xdr:colOff>445032</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264</xdr:row>
      <xdr:rowOff>95250</xdr:rowOff>
    </xdr:from>
    <xdr:to>
      <xdr:col>14</xdr:col>
      <xdr:colOff>123825</xdr:colOff>
      <xdr:row>270</xdr:row>
      <xdr:rowOff>66675</xdr:rowOff>
    </xdr:to>
    <xdr:cxnSp macro="">
      <xdr:nvCxnSpPr>
        <xdr:cNvPr id="21" name="Straight Arrow Connector 20"/>
        <xdr:cNvCxnSpPr/>
      </xdr:nvCxnSpPr>
      <xdr:spPr>
        <a:xfrm>
          <a:off x="5895975" y="46148625"/>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224</xdr:row>
      <xdr:rowOff>95250</xdr:rowOff>
    </xdr:from>
    <xdr:to>
      <xdr:col>14</xdr:col>
      <xdr:colOff>123825</xdr:colOff>
      <xdr:row>230</xdr:row>
      <xdr:rowOff>66675</xdr:rowOff>
    </xdr:to>
    <xdr:cxnSp macro="">
      <xdr:nvCxnSpPr>
        <xdr:cNvPr id="21" name="Straight Arrow Connector 20"/>
        <xdr:cNvCxnSpPr/>
      </xdr:nvCxnSpPr>
      <xdr:spPr>
        <a:xfrm>
          <a:off x="5924550" y="476631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75" name="5-Point Star 74"/>
        <xdr:cNvSpPr/>
      </xdr:nvSpPr>
      <xdr:spPr>
        <a:xfrm>
          <a:off x="3810000" y="4032250"/>
          <a:ext cx="108813"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236</xdr:row>
      <xdr:rowOff>95250</xdr:rowOff>
    </xdr:from>
    <xdr:to>
      <xdr:col>14</xdr:col>
      <xdr:colOff>123825</xdr:colOff>
      <xdr:row>242</xdr:row>
      <xdr:rowOff>66675</xdr:rowOff>
    </xdr:to>
    <xdr:cxnSp macro="">
      <xdr:nvCxnSpPr>
        <xdr:cNvPr id="21" name="Straight Arrow Connector 20"/>
        <xdr:cNvCxnSpPr/>
      </xdr:nvCxnSpPr>
      <xdr:spPr>
        <a:xfrm>
          <a:off x="6696075" y="440436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54" name="5-Point Star 53"/>
        <xdr:cNvSpPr/>
      </xdr:nvSpPr>
      <xdr:spPr>
        <a:xfrm>
          <a:off x="476250" y="1847850"/>
          <a:ext cx="0"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236</xdr:row>
      <xdr:rowOff>87309</xdr:rowOff>
    </xdr:from>
    <xdr:to>
      <xdr:col>14</xdr:col>
      <xdr:colOff>123825</xdr:colOff>
      <xdr:row>242</xdr:row>
      <xdr:rowOff>58734</xdr:rowOff>
    </xdr:to>
    <xdr:cxnSp macro="">
      <xdr:nvCxnSpPr>
        <xdr:cNvPr id="21" name="Straight Arrow Connector 20"/>
        <xdr:cNvCxnSpPr/>
      </xdr:nvCxnSpPr>
      <xdr:spPr>
        <a:xfrm>
          <a:off x="7092950" y="51347684"/>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54" name="5-Point Star 53"/>
        <xdr:cNvSpPr/>
      </xdr:nvSpPr>
      <xdr:spPr>
        <a:xfrm>
          <a:off x="476250" y="1847850"/>
          <a:ext cx="0"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150813</xdr:colOff>
      <xdr:row>109</xdr:row>
      <xdr:rowOff>134938</xdr:rowOff>
    </xdr:from>
    <xdr:to>
      <xdr:col>7</xdr:col>
      <xdr:colOff>174625</xdr:colOff>
      <xdr:row>124</xdr:row>
      <xdr:rowOff>127001</xdr:rowOff>
    </xdr:to>
    <xdr:cxnSp macro="">
      <xdr:nvCxnSpPr>
        <xdr:cNvPr id="12" name="Straight Arrow Connector 11"/>
        <xdr:cNvCxnSpPr/>
      </xdr:nvCxnSpPr>
      <xdr:spPr>
        <a:xfrm flipV="1">
          <a:off x="4929188" y="24757063"/>
          <a:ext cx="23812" cy="42306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235</xdr:row>
      <xdr:rowOff>95250</xdr:rowOff>
    </xdr:from>
    <xdr:to>
      <xdr:col>14</xdr:col>
      <xdr:colOff>123825</xdr:colOff>
      <xdr:row>241</xdr:row>
      <xdr:rowOff>66675</xdr:rowOff>
    </xdr:to>
    <xdr:cxnSp macro="">
      <xdr:nvCxnSpPr>
        <xdr:cNvPr id="21" name="Straight Arrow Connector 20"/>
        <xdr:cNvCxnSpPr/>
      </xdr:nvCxnSpPr>
      <xdr:spPr>
        <a:xfrm>
          <a:off x="6696075" y="440436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54" name="5-Point Star 53"/>
        <xdr:cNvSpPr/>
      </xdr:nvSpPr>
      <xdr:spPr>
        <a:xfrm>
          <a:off x="476250" y="1847850"/>
          <a:ext cx="0"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123825</xdr:colOff>
      <xdr:row>236</xdr:row>
      <xdr:rowOff>95250</xdr:rowOff>
    </xdr:from>
    <xdr:to>
      <xdr:col>14</xdr:col>
      <xdr:colOff>123825</xdr:colOff>
      <xdr:row>242</xdr:row>
      <xdr:rowOff>66675</xdr:rowOff>
    </xdr:to>
    <xdr:cxnSp macro="">
      <xdr:nvCxnSpPr>
        <xdr:cNvPr id="21" name="Straight Arrow Connector 20"/>
        <xdr:cNvCxnSpPr/>
      </xdr:nvCxnSpPr>
      <xdr:spPr>
        <a:xfrm>
          <a:off x="6696075" y="440436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54" name="5-Point Star 53"/>
        <xdr:cNvSpPr/>
      </xdr:nvSpPr>
      <xdr:spPr>
        <a:xfrm>
          <a:off x="476250" y="1847850"/>
          <a:ext cx="0"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123825</xdr:colOff>
      <xdr:row>217</xdr:row>
      <xdr:rowOff>95250</xdr:rowOff>
    </xdr:from>
    <xdr:to>
      <xdr:col>14</xdr:col>
      <xdr:colOff>123825</xdr:colOff>
      <xdr:row>223</xdr:row>
      <xdr:rowOff>66675</xdr:rowOff>
    </xdr:to>
    <xdr:cxnSp macro="">
      <xdr:nvCxnSpPr>
        <xdr:cNvPr id="21" name="Straight Arrow Connector 20"/>
        <xdr:cNvCxnSpPr/>
      </xdr:nvCxnSpPr>
      <xdr:spPr>
        <a:xfrm>
          <a:off x="6696075" y="440436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3333750</xdr:colOff>
      <xdr:row>8</xdr:row>
      <xdr:rowOff>47625</xdr:rowOff>
    </xdr:from>
    <xdr:to>
      <xdr:col>2</xdr:col>
      <xdr:colOff>3442563</xdr:colOff>
      <xdr:row>8</xdr:row>
      <xdr:rowOff>145762</xdr:rowOff>
    </xdr:to>
    <xdr:sp macro="" textlink="">
      <xdr:nvSpPr>
        <xdr:cNvPr id="54" name="5-Point Star 53"/>
        <xdr:cNvSpPr/>
      </xdr:nvSpPr>
      <xdr:spPr>
        <a:xfrm>
          <a:off x="476250" y="1847850"/>
          <a:ext cx="0" cy="98137"/>
        </a:xfrm>
        <a:prstGeom prst="star5">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123825</xdr:colOff>
      <xdr:row>217</xdr:row>
      <xdr:rowOff>95250</xdr:rowOff>
    </xdr:from>
    <xdr:to>
      <xdr:col>18</xdr:col>
      <xdr:colOff>123825</xdr:colOff>
      <xdr:row>223</xdr:row>
      <xdr:rowOff>66675</xdr:rowOff>
    </xdr:to>
    <xdr:cxnSp macro="">
      <xdr:nvCxnSpPr>
        <xdr:cNvPr id="4" name="Straight Arrow Connector 3"/>
        <xdr:cNvCxnSpPr/>
      </xdr:nvCxnSpPr>
      <xdr:spPr>
        <a:xfrm>
          <a:off x="7013575" y="446405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217</xdr:row>
      <xdr:rowOff>95250</xdr:rowOff>
    </xdr:from>
    <xdr:to>
      <xdr:col>22</xdr:col>
      <xdr:colOff>123825</xdr:colOff>
      <xdr:row>223</xdr:row>
      <xdr:rowOff>66675</xdr:rowOff>
    </xdr:to>
    <xdr:cxnSp macro="">
      <xdr:nvCxnSpPr>
        <xdr:cNvPr id="5" name="Straight Arrow Connector 4"/>
        <xdr:cNvCxnSpPr/>
      </xdr:nvCxnSpPr>
      <xdr:spPr>
        <a:xfrm>
          <a:off x="8220075" y="446405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123825</xdr:colOff>
      <xdr:row>217</xdr:row>
      <xdr:rowOff>95250</xdr:rowOff>
    </xdr:from>
    <xdr:to>
      <xdr:col>26</xdr:col>
      <xdr:colOff>123825</xdr:colOff>
      <xdr:row>223</xdr:row>
      <xdr:rowOff>66675</xdr:rowOff>
    </xdr:to>
    <xdr:cxnSp macro="">
      <xdr:nvCxnSpPr>
        <xdr:cNvPr id="6" name="Straight Arrow Connector 5"/>
        <xdr:cNvCxnSpPr/>
      </xdr:nvCxnSpPr>
      <xdr:spPr>
        <a:xfrm>
          <a:off x="9426575" y="446405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217</xdr:row>
      <xdr:rowOff>95250</xdr:rowOff>
    </xdr:from>
    <xdr:to>
      <xdr:col>30</xdr:col>
      <xdr:colOff>123825</xdr:colOff>
      <xdr:row>223</xdr:row>
      <xdr:rowOff>66675</xdr:rowOff>
    </xdr:to>
    <xdr:cxnSp macro="">
      <xdr:nvCxnSpPr>
        <xdr:cNvPr id="7" name="Straight Arrow Connector 6"/>
        <xdr:cNvCxnSpPr/>
      </xdr:nvCxnSpPr>
      <xdr:spPr>
        <a:xfrm>
          <a:off x="10633075" y="44640500"/>
          <a:ext cx="0" cy="828675"/>
        </a:xfrm>
        <a:prstGeom prst="straightConnector1">
          <a:avLst/>
        </a:prstGeom>
        <a:ln>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wings/Desktop/Oxford/Workforce%20groups/Agency/PODs/Agency%201%20R%20and%20R%202106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J03R_000/AppData/Local/Microsoft/Windows/INetCache/IE/GEQLH0BK/150611%20-%20SE%20Plan%20MK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mshare/csu/SEL%20CSP/60%20Clinical/20%20Clinical%20Leadership%20Groups/Community%20Based%20Care%20CLG/Delivery%20Group/Delivery%20Plans/CCG%20Dashboards/150604%20-%20Southwark%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Dropdown Master List"/>
      <sheetName val="Dropdown Master List"/>
      <sheetName val="TM_CIP Tracking"/>
      <sheetName val="TM_POD"/>
      <sheetName val="TM_POD (2)"/>
      <sheetName val="Project Overview"/>
      <sheetName val="Reporting and governance"/>
      <sheetName val="Milestone and plan"/>
      <sheetName val="Finance"/>
      <sheetName val="KPIs"/>
      <sheetName val="Risk Log"/>
      <sheetName val="Quality Impact Assessment"/>
    </sheetNames>
    <sheetDataSet>
      <sheetData sheetId="0"/>
      <sheetData sheetId="1">
        <row r="2">
          <cell r="L2" t="str">
            <v>Complete</v>
          </cell>
        </row>
        <row r="3">
          <cell r="L3" t="str">
            <v>Deliverable</v>
          </cell>
        </row>
        <row r="4">
          <cell r="L4" t="str">
            <v>Milestone</v>
          </cell>
        </row>
        <row r="5">
          <cell r="L5" t="str">
            <v>Task</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EL"/>
      <sheetName val="Bexley"/>
      <sheetName val="Bromley"/>
      <sheetName val="Greenwich"/>
      <sheetName val="Lambeth"/>
      <sheetName val="Lewisham"/>
      <sheetName val="Southwark"/>
      <sheetName val="BHR"/>
      <sheetName val="Sheet1"/>
      <sheetName val="Example"/>
      <sheetName val="Sheet2"/>
      <sheetName val="Graph build forecast"/>
      <sheetName val="Graph build current"/>
    </sheetNames>
    <sheetDataSet>
      <sheetData sheetId="0"/>
      <sheetData sheetId="1"/>
      <sheetData sheetId="2"/>
      <sheetData sheetId="3"/>
      <sheetData sheetId="4"/>
      <sheetData sheetId="5"/>
      <sheetData sheetId="6"/>
      <sheetData sheetId="7"/>
      <sheetData sheetId="8"/>
      <sheetData sheetId="9"/>
      <sheetData sheetId="10"/>
      <sheetData sheetId="11">
        <row r="3">
          <cell r="C3">
            <v>0.14285714285714285</v>
          </cell>
        </row>
        <row r="4">
          <cell r="C4">
            <v>0.14285714285714285</v>
          </cell>
        </row>
        <row r="5">
          <cell r="C5">
            <v>0.14285714285714285</v>
          </cell>
        </row>
        <row r="6">
          <cell r="C6">
            <v>0.14285714285714285</v>
          </cell>
        </row>
        <row r="7">
          <cell r="C7">
            <v>0.14285714285714285</v>
          </cell>
        </row>
        <row r="8">
          <cell r="C8">
            <v>0.14285714285714285</v>
          </cell>
        </row>
        <row r="9">
          <cell r="C9">
            <v>0.14285714285714285</v>
          </cell>
        </row>
        <row r="14">
          <cell r="C14">
            <v>0.125</v>
          </cell>
        </row>
        <row r="15">
          <cell r="C15">
            <v>0.125</v>
          </cell>
        </row>
        <row r="16">
          <cell r="C16">
            <v>0.125</v>
          </cell>
        </row>
        <row r="17">
          <cell r="C17">
            <v>0.125</v>
          </cell>
        </row>
        <row r="18">
          <cell r="C18">
            <v>0.125</v>
          </cell>
        </row>
        <row r="19">
          <cell r="C19">
            <v>0.125</v>
          </cell>
        </row>
        <row r="20">
          <cell r="C20">
            <v>0.125</v>
          </cell>
        </row>
        <row r="21">
          <cell r="C21">
            <v>0.125</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C"/>
      <sheetName val="LCN"/>
      <sheetName val="Big Hitters"/>
      <sheetName val="Enablers"/>
      <sheetName val="Working with"/>
    </sheetNames>
    <sheetDataSet>
      <sheetData sheetId="0" refreshError="1"/>
      <sheetData sheetId="1" refreshError="1">
        <row r="13">
          <cell r="B13" t="str">
            <v>All local GP practices have agreed to an Alliance</v>
          </cell>
        </row>
        <row r="14">
          <cell r="B14" t="str">
            <v>The practices are geographically aligned</v>
          </cell>
        </row>
        <row r="15">
          <cell r="B15" t="str">
            <v>The Alliance has a recognised legal identity</v>
          </cell>
        </row>
        <row r="16">
          <cell r="B16" t="str">
            <v>The Alliance is registered with the CQC</v>
          </cell>
        </row>
        <row r="17">
          <cell r="B17" t="str">
            <v>Specification for an enhanced primary care service created and agreed</v>
          </cell>
        </row>
        <row r="18">
          <cell r="B18" t="str">
            <v>Commissioner offer made to Alliance and contract in place following due diligence</v>
          </cell>
        </row>
        <row r="19">
          <cell r="B19" t="str">
            <v>Alliance leadership, governance &amp; decision-making arrangements in place</v>
          </cell>
        </row>
        <row r="20">
          <cell r="B20" t="str">
            <v>Alliance management structure in place</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zoomScale="75" zoomScaleNormal="75" zoomScaleSheetLayoutView="75" workbookViewId="0">
      <selection activeCell="Y13" sqref="Y13"/>
    </sheetView>
  </sheetViews>
  <sheetFormatPr defaultRowHeight="12.75" x14ac:dyDescent="0.2"/>
  <cols>
    <col min="1" max="1" width="110.42578125" customWidth="1"/>
    <col min="2" max="2" width="4.28515625" bestFit="1" customWidth="1"/>
    <col min="3" max="4" width="4.7109375" bestFit="1" customWidth="1"/>
    <col min="5" max="5" width="4" bestFit="1" customWidth="1"/>
    <col min="6" max="6" width="4.28515625" customWidth="1"/>
    <col min="7" max="9" width="4.7109375" bestFit="1" customWidth="1"/>
    <col min="10" max="10" width="4.28515625" customWidth="1"/>
    <col min="11" max="13" width="4.7109375" bestFit="1" customWidth="1"/>
    <col min="14" max="14" width="4.28515625" bestFit="1" customWidth="1"/>
    <col min="15" max="17" width="4.7109375" bestFit="1" customWidth="1"/>
    <col min="18" max="18" width="4.28515625" bestFit="1" customWidth="1"/>
    <col min="19" max="21" width="4.7109375" bestFit="1" customWidth="1"/>
  </cols>
  <sheetData>
    <row r="1" spans="1:21" ht="14.25" thickTop="1" thickBot="1" x14ac:dyDescent="0.25">
      <c r="A1" s="489" t="s">
        <v>363</v>
      </c>
      <c r="B1" s="490"/>
      <c r="C1" s="490"/>
      <c r="D1" s="490"/>
      <c r="E1" s="490"/>
      <c r="F1" s="490"/>
      <c r="G1" s="490"/>
      <c r="H1" s="490"/>
      <c r="I1" s="490"/>
      <c r="J1" s="490"/>
      <c r="K1" s="490"/>
      <c r="L1" s="490"/>
      <c r="M1" s="490"/>
      <c r="N1" s="490"/>
      <c r="O1" s="490"/>
      <c r="P1" s="490"/>
      <c r="Q1" s="491"/>
      <c r="R1" s="492">
        <f ca="1">TODAY()</f>
        <v>42664</v>
      </c>
      <c r="S1" s="493"/>
      <c r="T1" s="493"/>
      <c r="U1" s="494"/>
    </row>
    <row r="2" spans="1:21" ht="14.25" thickTop="1" thickBot="1" x14ac:dyDescent="0.25">
      <c r="A2" s="471"/>
      <c r="B2" s="909" t="s">
        <v>346</v>
      </c>
      <c r="C2" s="910"/>
      <c r="D2" s="910"/>
      <c r="E2" s="911"/>
      <c r="F2" s="909" t="s">
        <v>347</v>
      </c>
      <c r="G2" s="910"/>
      <c r="H2" s="910"/>
      <c r="I2" s="911"/>
      <c r="J2" s="909" t="s">
        <v>348</v>
      </c>
      <c r="K2" s="910"/>
      <c r="L2" s="910"/>
      <c r="M2" s="911"/>
      <c r="N2" s="909" t="s">
        <v>349</v>
      </c>
      <c r="O2" s="910"/>
      <c r="P2" s="910"/>
      <c r="Q2" s="911"/>
      <c r="R2" s="912" t="s">
        <v>350</v>
      </c>
      <c r="S2" s="913"/>
      <c r="T2" s="913"/>
      <c r="U2" s="914"/>
    </row>
    <row r="3" spans="1:21" ht="14.25" thickTop="1" thickBot="1" x14ac:dyDescent="0.25">
      <c r="A3" s="531" t="s">
        <v>364</v>
      </c>
      <c r="B3" s="544" t="s">
        <v>351</v>
      </c>
      <c r="C3" s="545" t="s">
        <v>352</v>
      </c>
      <c r="D3" s="545" t="s">
        <v>353</v>
      </c>
      <c r="E3" s="546" t="s">
        <v>354</v>
      </c>
      <c r="F3" s="568" t="s">
        <v>351</v>
      </c>
      <c r="G3" s="569" t="s">
        <v>352</v>
      </c>
      <c r="H3" s="569" t="s">
        <v>353</v>
      </c>
      <c r="I3" s="570" t="s">
        <v>354</v>
      </c>
      <c r="J3" s="568" t="s">
        <v>351</v>
      </c>
      <c r="K3" s="569" t="s">
        <v>352</v>
      </c>
      <c r="L3" s="569" t="s">
        <v>353</v>
      </c>
      <c r="M3" s="570" t="s">
        <v>354</v>
      </c>
      <c r="N3" s="568" t="s">
        <v>351</v>
      </c>
      <c r="O3" s="569" t="s">
        <v>352</v>
      </c>
      <c r="P3" s="569" t="s">
        <v>353</v>
      </c>
      <c r="Q3" s="570" t="s">
        <v>354</v>
      </c>
      <c r="R3" s="540" t="s">
        <v>351</v>
      </c>
      <c r="S3" s="469" t="s">
        <v>352</v>
      </c>
      <c r="T3" s="469" t="s">
        <v>353</v>
      </c>
      <c r="U3" s="472" t="s">
        <v>354</v>
      </c>
    </row>
    <row r="4" spans="1:21" ht="14.25" thickTop="1" thickBot="1" x14ac:dyDescent="0.25">
      <c r="A4" s="532"/>
      <c r="B4" s="547"/>
      <c r="C4" s="482"/>
      <c r="D4" s="482"/>
      <c r="E4" s="548"/>
      <c r="F4" s="571"/>
      <c r="G4" s="483"/>
      <c r="H4" s="483"/>
      <c r="I4" s="572"/>
      <c r="J4" s="571"/>
      <c r="K4" s="483"/>
      <c r="L4" s="483"/>
      <c r="M4" s="572"/>
      <c r="N4" s="571"/>
      <c r="O4" s="483"/>
      <c r="P4" s="483"/>
      <c r="Q4" s="572"/>
      <c r="R4" s="541"/>
      <c r="S4" s="483"/>
      <c r="T4" s="483"/>
      <c r="U4" s="484"/>
    </row>
    <row r="5" spans="1:21" ht="14.25" thickTop="1" thickBot="1" x14ac:dyDescent="0.25">
      <c r="A5" s="531" t="s">
        <v>355</v>
      </c>
      <c r="B5" s="549"/>
      <c r="C5" s="485"/>
      <c r="D5" s="485"/>
      <c r="E5" s="550"/>
      <c r="F5" s="580"/>
      <c r="G5" s="581"/>
      <c r="H5" s="581"/>
      <c r="I5" s="582"/>
      <c r="J5" s="580"/>
      <c r="K5" s="485"/>
      <c r="L5" s="485"/>
      <c r="M5" s="550"/>
      <c r="N5" s="555"/>
      <c r="O5" s="485"/>
      <c r="P5" s="485"/>
      <c r="Q5" s="550"/>
      <c r="R5" s="542"/>
      <c r="S5" s="485"/>
      <c r="T5" s="485"/>
      <c r="U5" s="486"/>
    </row>
    <row r="6" spans="1:21" ht="14.25" thickTop="1" thickBot="1" x14ac:dyDescent="0.25">
      <c r="A6" s="533" t="s">
        <v>156</v>
      </c>
      <c r="B6" s="551"/>
      <c r="C6" s="476"/>
      <c r="D6" s="476"/>
      <c r="E6" s="552"/>
      <c r="F6" s="556"/>
      <c r="G6" s="470"/>
      <c r="H6" s="470"/>
      <c r="I6" s="563"/>
      <c r="J6" s="575"/>
      <c r="K6" s="470"/>
      <c r="L6" s="470"/>
      <c r="M6" s="563"/>
      <c r="N6" s="575"/>
      <c r="O6" s="470"/>
      <c r="P6" s="470"/>
      <c r="Q6" s="563"/>
      <c r="R6" s="567"/>
      <c r="S6" s="470"/>
      <c r="T6" s="470"/>
      <c r="U6" s="473"/>
    </row>
    <row r="7" spans="1:21" ht="14.25" thickTop="1" thickBot="1" x14ac:dyDescent="0.25">
      <c r="A7" s="533" t="s">
        <v>158</v>
      </c>
      <c r="B7" s="551"/>
      <c r="C7" s="476"/>
      <c r="D7" s="476"/>
      <c r="E7" s="552"/>
      <c r="F7" s="556"/>
      <c r="G7" s="470"/>
      <c r="H7" s="470"/>
      <c r="I7" s="563"/>
      <c r="J7" s="575"/>
      <c r="K7" s="470"/>
      <c r="L7" s="470"/>
      <c r="M7" s="563"/>
      <c r="N7" s="575"/>
      <c r="O7" s="470"/>
      <c r="P7" s="470"/>
      <c r="Q7" s="563"/>
      <c r="R7" s="567"/>
      <c r="S7" s="470"/>
      <c r="T7" s="470"/>
      <c r="U7" s="473"/>
    </row>
    <row r="8" spans="1:21" ht="14.25" thickTop="1" thickBot="1" x14ac:dyDescent="0.25">
      <c r="A8" s="533" t="s">
        <v>161</v>
      </c>
      <c r="B8" s="551"/>
      <c r="C8" s="476"/>
      <c r="D8" s="476"/>
      <c r="E8" s="552"/>
      <c r="F8" s="556"/>
      <c r="G8" s="476"/>
      <c r="H8" s="476"/>
      <c r="I8" s="552"/>
      <c r="J8" s="556"/>
      <c r="K8" s="470"/>
      <c r="L8" s="470"/>
      <c r="M8" s="563"/>
      <c r="N8" s="575"/>
      <c r="O8" s="470"/>
      <c r="P8" s="470"/>
      <c r="Q8" s="563"/>
      <c r="R8" s="567"/>
      <c r="S8" s="470"/>
      <c r="T8" s="470"/>
      <c r="U8" s="473"/>
    </row>
    <row r="9" spans="1:21" ht="14.25" thickTop="1" thickBot="1" x14ac:dyDescent="0.25">
      <c r="A9" s="534" t="s">
        <v>147</v>
      </c>
      <c r="B9" s="553"/>
      <c r="C9" s="479"/>
      <c r="D9" s="480"/>
      <c r="E9" s="554"/>
      <c r="F9" s="573"/>
      <c r="G9" s="480"/>
      <c r="H9" s="480"/>
      <c r="I9" s="554"/>
      <c r="J9" s="573"/>
      <c r="K9" s="479"/>
      <c r="L9" s="479"/>
      <c r="M9" s="558"/>
      <c r="N9" s="557"/>
      <c r="O9" s="479"/>
      <c r="P9" s="479"/>
      <c r="Q9" s="558"/>
      <c r="R9" s="543"/>
      <c r="S9" s="479"/>
      <c r="T9" s="479"/>
      <c r="U9" s="481"/>
    </row>
    <row r="10" spans="1:21" ht="14.25" thickTop="1" thickBot="1" x14ac:dyDescent="0.25">
      <c r="A10" s="531" t="s">
        <v>356</v>
      </c>
      <c r="B10" s="555"/>
      <c r="C10" s="485"/>
      <c r="D10" s="485"/>
      <c r="E10" s="550"/>
      <c r="F10" s="555"/>
      <c r="G10" s="485"/>
      <c r="H10" s="485"/>
      <c r="I10" s="550"/>
      <c r="J10" s="580"/>
      <c r="K10" s="485"/>
      <c r="L10" s="485"/>
      <c r="M10" s="550"/>
      <c r="N10" s="555"/>
      <c r="O10" s="485"/>
      <c r="P10" s="485"/>
      <c r="Q10" s="550"/>
      <c r="R10" s="542"/>
      <c r="S10" s="485"/>
      <c r="T10" s="485"/>
      <c r="U10" s="486"/>
    </row>
    <row r="11" spans="1:21" ht="14.25" thickTop="1" thickBot="1" x14ac:dyDescent="0.25">
      <c r="A11" s="533" t="s">
        <v>138</v>
      </c>
      <c r="B11" s="556"/>
      <c r="C11" s="476"/>
      <c r="D11" s="476"/>
      <c r="E11" s="552"/>
      <c r="F11" s="556"/>
      <c r="G11" s="470"/>
      <c r="H11" s="470"/>
      <c r="I11" s="563"/>
      <c r="J11" s="575"/>
      <c r="K11" s="470"/>
      <c r="L11" s="470"/>
      <c r="M11" s="563"/>
      <c r="N11" s="575"/>
      <c r="O11" s="470"/>
      <c r="P11" s="470"/>
      <c r="Q11" s="563"/>
      <c r="R11" s="567"/>
      <c r="S11" s="470"/>
      <c r="T11" s="470"/>
      <c r="U11" s="473"/>
    </row>
    <row r="12" spans="1:21" ht="14.25" thickTop="1" thickBot="1" x14ac:dyDescent="0.25">
      <c r="A12" s="533" t="s">
        <v>386</v>
      </c>
      <c r="B12" s="556"/>
      <c r="C12" s="476"/>
      <c r="D12" s="476"/>
      <c r="E12" s="552"/>
      <c r="F12" s="556"/>
      <c r="G12" s="470"/>
      <c r="H12" s="470"/>
      <c r="I12" s="563"/>
      <c r="J12" s="575"/>
      <c r="K12" s="470"/>
      <c r="L12" s="470"/>
      <c r="M12" s="563"/>
      <c r="N12" s="575"/>
      <c r="O12" s="470"/>
      <c r="P12" s="470"/>
      <c r="Q12" s="563"/>
      <c r="R12" s="567"/>
      <c r="S12" s="470"/>
      <c r="T12" s="470"/>
      <c r="U12" s="473"/>
    </row>
    <row r="13" spans="1:21" ht="14.25" thickTop="1" thickBot="1" x14ac:dyDescent="0.25">
      <c r="A13" s="534" t="s">
        <v>365</v>
      </c>
      <c r="B13" s="557"/>
      <c r="C13" s="479"/>
      <c r="D13" s="479"/>
      <c r="E13" s="558"/>
      <c r="F13" s="557"/>
      <c r="G13" s="479"/>
      <c r="H13" s="479"/>
      <c r="I13" s="558"/>
      <c r="J13" s="573"/>
      <c r="K13" s="479"/>
      <c r="L13" s="479"/>
      <c r="M13" s="558"/>
      <c r="N13" s="557"/>
      <c r="O13" s="479"/>
      <c r="P13" s="479"/>
      <c r="Q13" s="558"/>
      <c r="R13" s="543"/>
      <c r="S13" s="479"/>
      <c r="T13" s="479"/>
      <c r="U13" s="481"/>
    </row>
    <row r="14" spans="1:21" ht="14.25" thickTop="1" thickBot="1" x14ac:dyDescent="0.25">
      <c r="A14" s="531" t="s">
        <v>357</v>
      </c>
      <c r="B14" s="549"/>
      <c r="C14" s="485"/>
      <c r="D14" s="485"/>
      <c r="E14" s="550"/>
      <c r="F14" s="555"/>
      <c r="G14" s="485"/>
      <c r="H14" s="485"/>
      <c r="I14" s="550"/>
      <c r="J14" s="580"/>
      <c r="K14" s="581"/>
      <c r="L14" s="485"/>
      <c r="M14" s="550"/>
      <c r="N14" s="555"/>
      <c r="O14" s="485"/>
      <c r="P14" s="485"/>
      <c r="Q14" s="550"/>
      <c r="R14" s="542"/>
      <c r="S14" s="485"/>
      <c r="T14" s="485"/>
      <c r="U14" s="486"/>
    </row>
    <row r="15" spans="1:21" ht="14.25" thickTop="1" thickBot="1" x14ac:dyDescent="0.25">
      <c r="A15" s="535" t="s">
        <v>387</v>
      </c>
      <c r="B15" s="551"/>
      <c r="C15" s="477"/>
      <c r="D15" s="477"/>
      <c r="E15" s="559"/>
      <c r="F15" s="551"/>
      <c r="G15" s="477"/>
      <c r="H15" s="477"/>
      <c r="I15" s="559"/>
      <c r="J15" s="551"/>
      <c r="K15" s="551"/>
      <c r="L15" s="470"/>
      <c r="M15" s="563"/>
      <c r="N15" s="575"/>
      <c r="O15" s="470"/>
      <c r="P15" s="470"/>
      <c r="Q15" s="563"/>
      <c r="R15" s="567"/>
      <c r="S15" s="470"/>
      <c r="T15" s="470"/>
      <c r="U15" s="473"/>
    </row>
    <row r="16" spans="1:21" ht="14.25" thickTop="1" thickBot="1" x14ac:dyDescent="0.25">
      <c r="A16" s="535" t="s">
        <v>366</v>
      </c>
      <c r="B16" s="551"/>
      <c r="C16" s="477"/>
      <c r="D16" s="477"/>
      <c r="E16" s="559"/>
      <c r="F16" s="551"/>
      <c r="G16" s="470"/>
      <c r="H16" s="470"/>
      <c r="I16" s="563"/>
      <c r="J16" s="575"/>
      <c r="K16" s="470"/>
      <c r="L16" s="470"/>
      <c r="M16" s="563"/>
      <c r="N16" s="575"/>
      <c r="O16" s="470"/>
      <c r="P16" s="470"/>
      <c r="Q16" s="563"/>
      <c r="R16" s="567"/>
      <c r="S16" s="470"/>
      <c r="T16" s="470"/>
      <c r="U16" s="473"/>
    </row>
    <row r="17" spans="1:21" ht="14.25" thickTop="1" thickBot="1" x14ac:dyDescent="0.25">
      <c r="A17" s="535" t="s">
        <v>367</v>
      </c>
      <c r="B17" s="551"/>
      <c r="C17" s="477"/>
      <c r="D17" s="477"/>
      <c r="E17" s="559"/>
      <c r="F17" s="551"/>
      <c r="G17" s="477"/>
      <c r="H17" s="477"/>
      <c r="I17" s="559"/>
      <c r="J17" s="551"/>
      <c r="K17" s="470"/>
      <c r="L17" s="470"/>
      <c r="M17" s="563"/>
      <c r="N17" s="575"/>
      <c r="O17" s="470"/>
      <c r="P17" s="470"/>
      <c r="Q17" s="563"/>
      <c r="R17" s="567"/>
      <c r="S17" s="470"/>
      <c r="T17" s="470"/>
      <c r="U17" s="473"/>
    </row>
    <row r="18" spans="1:21" ht="14.25" thickTop="1" thickBot="1" x14ac:dyDescent="0.25">
      <c r="A18" s="535" t="s">
        <v>368</v>
      </c>
      <c r="B18" s="551"/>
      <c r="C18" s="477"/>
      <c r="D18" s="477"/>
      <c r="E18" s="559"/>
      <c r="F18" s="551"/>
      <c r="G18" s="477"/>
      <c r="H18" s="477"/>
      <c r="I18" s="559"/>
      <c r="J18" s="551"/>
      <c r="K18" s="477"/>
      <c r="L18" s="477"/>
      <c r="M18" s="477"/>
      <c r="N18" s="575"/>
      <c r="O18" s="470"/>
      <c r="P18" s="470"/>
      <c r="Q18" s="563"/>
      <c r="R18" s="567"/>
      <c r="S18" s="470"/>
      <c r="T18" s="470"/>
      <c r="U18" s="473"/>
    </row>
    <row r="19" spans="1:21" ht="14.25" thickTop="1" thickBot="1" x14ac:dyDescent="0.25">
      <c r="A19" s="535" t="s">
        <v>382</v>
      </c>
      <c r="B19" s="551"/>
      <c r="C19" s="477"/>
      <c r="D19" s="477"/>
      <c r="E19" s="559"/>
      <c r="F19" s="551"/>
      <c r="G19" s="551"/>
      <c r="H19" s="551"/>
      <c r="I19" s="551"/>
      <c r="J19" s="575"/>
      <c r="K19" s="470"/>
      <c r="L19" s="470"/>
      <c r="M19" s="563"/>
      <c r="N19" s="575"/>
      <c r="O19" s="470"/>
      <c r="P19" s="470"/>
      <c r="Q19" s="563"/>
      <c r="R19" s="567"/>
      <c r="S19" s="470"/>
      <c r="T19" s="470"/>
      <c r="U19" s="473"/>
    </row>
    <row r="20" spans="1:21" ht="14.25" thickTop="1" thickBot="1" x14ac:dyDescent="0.25">
      <c r="A20" s="536" t="s">
        <v>369</v>
      </c>
      <c r="B20" s="560"/>
      <c r="C20" s="487"/>
      <c r="D20" s="487"/>
      <c r="E20" s="561"/>
      <c r="F20" s="560"/>
      <c r="G20" s="487"/>
      <c r="H20" s="487"/>
      <c r="I20" s="561"/>
      <c r="J20" s="560"/>
      <c r="K20" s="479"/>
      <c r="L20" s="479"/>
      <c r="M20" s="558"/>
      <c r="N20" s="557"/>
      <c r="O20" s="479"/>
      <c r="P20" s="479"/>
      <c r="Q20" s="558"/>
      <c r="R20" s="543"/>
      <c r="S20" s="479"/>
      <c r="T20" s="479"/>
      <c r="U20" s="481"/>
    </row>
    <row r="21" spans="1:21" ht="14.25" thickTop="1" thickBot="1" x14ac:dyDescent="0.25">
      <c r="A21" s="531" t="s">
        <v>358</v>
      </c>
      <c r="B21" s="549"/>
      <c r="C21" s="485"/>
      <c r="D21" s="485"/>
      <c r="E21" s="550"/>
      <c r="F21" s="555"/>
      <c r="G21" s="485"/>
      <c r="H21" s="485"/>
      <c r="I21" s="550"/>
      <c r="J21" s="580"/>
      <c r="K21" s="581"/>
      <c r="L21" s="581"/>
      <c r="M21" s="582"/>
      <c r="N21" s="580"/>
      <c r="O21" s="485"/>
      <c r="P21" s="485"/>
      <c r="Q21" s="550"/>
      <c r="R21" s="542"/>
      <c r="S21" s="485"/>
      <c r="T21" s="485"/>
      <c r="U21" s="486"/>
    </row>
    <row r="22" spans="1:21" ht="14.25" thickTop="1" thickBot="1" x14ac:dyDescent="0.25">
      <c r="A22" s="537" t="s">
        <v>373</v>
      </c>
      <c r="B22" s="551"/>
      <c r="C22" s="477"/>
      <c r="D22" s="477"/>
      <c r="E22" s="559"/>
      <c r="F22" s="551"/>
      <c r="G22" s="477"/>
      <c r="H22" s="477"/>
      <c r="I22" s="559"/>
      <c r="J22" s="551"/>
      <c r="K22" s="477"/>
      <c r="L22" s="477"/>
      <c r="M22" s="559"/>
      <c r="N22" s="551"/>
      <c r="O22" s="470"/>
      <c r="P22" s="470"/>
      <c r="Q22" s="563"/>
      <c r="R22" s="567"/>
      <c r="S22" s="470"/>
      <c r="T22" s="470"/>
      <c r="U22" s="473"/>
    </row>
    <row r="23" spans="1:21" ht="14.25" thickTop="1" thickBot="1" x14ac:dyDescent="0.25">
      <c r="A23" s="535" t="s">
        <v>374</v>
      </c>
      <c r="B23" s="551"/>
      <c r="C23" s="477"/>
      <c r="D23" s="477"/>
      <c r="E23" s="559"/>
      <c r="F23" s="551"/>
      <c r="G23" s="477"/>
      <c r="H23" s="477"/>
      <c r="I23" s="559"/>
      <c r="J23" s="551"/>
      <c r="K23" s="470"/>
      <c r="L23" s="470"/>
      <c r="M23" s="563"/>
      <c r="N23" s="575"/>
      <c r="O23" s="470"/>
      <c r="P23" s="470"/>
      <c r="Q23" s="563"/>
      <c r="R23" s="567"/>
      <c r="S23" s="470"/>
      <c r="T23" s="470"/>
      <c r="U23" s="473"/>
    </row>
    <row r="24" spans="1:21" ht="14.25" thickTop="1" thickBot="1" x14ac:dyDescent="0.25">
      <c r="A24" s="535" t="s">
        <v>375</v>
      </c>
      <c r="B24" s="551"/>
      <c r="C24" s="477"/>
      <c r="D24" s="477"/>
      <c r="E24" s="559"/>
      <c r="F24" s="551"/>
      <c r="G24" s="477"/>
      <c r="H24" s="477"/>
      <c r="I24" s="559"/>
      <c r="J24" s="551"/>
      <c r="K24" s="470"/>
      <c r="L24" s="470"/>
      <c r="M24" s="563"/>
      <c r="N24" s="575"/>
      <c r="O24" s="470"/>
      <c r="P24" s="470"/>
      <c r="Q24" s="563"/>
      <c r="R24" s="567"/>
      <c r="S24" s="470"/>
      <c r="T24" s="470"/>
      <c r="U24" s="473"/>
    </row>
    <row r="25" spans="1:21" ht="14.25" thickTop="1" thickBot="1" x14ac:dyDescent="0.25">
      <c r="A25" s="535" t="s">
        <v>383</v>
      </c>
      <c r="B25" s="551"/>
      <c r="C25" s="477"/>
      <c r="D25" s="477"/>
      <c r="E25" s="559"/>
      <c r="F25" s="551"/>
      <c r="G25" s="477"/>
      <c r="H25" s="477"/>
      <c r="I25" s="559"/>
      <c r="J25" s="551"/>
      <c r="K25" s="477"/>
      <c r="L25" s="477"/>
      <c r="M25" s="559"/>
      <c r="N25" s="551"/>
      <c r="O25" s="470"/>
      <c r="P25" s="470"/>
      <c r="Q25" s="563"/>
      <c r="R25" s="567"/>
      <c r="S25" s="470"/>
      <c r="T25" s="470"/>
      <c r="U25" s="473"/>
    </row>
    <row r="26" spans="1:21" ht="14.25" thickTop="1" thickBot="1" x14ac:dyDescent="0.25">
      <c r="A26" s="535" t="s">
        <v>376</v>
      </c>
      <c r="B26" s="551"/>
      <c r="C26" s="477"/>
      <c r="D26" s="477"/>
      <c r="E26" s="559"/>
      <c r="F26" s="551"/>
      <c r="G26" s="477"/>
      <c r="H26" s="477"/>
      <c r="I26" s="559"/>
      <c r="J26" s="551"/>
      <c r="K26" s="477"/>
      <c r="L26" s="477"/>
      <c r="M26" s="559"/>
      <c r="N26" s="551"/>
      <c r="O26" s="470"/>
      <c r="P26" s="470"/>
      <c r="Q26" s="563"/>
      <c r="R26" s="567"/>
      <c r="S26" s="470"/>
      <c r="T26" s="470"/>
      <c r="U26" s="473"/>
    </row>
    <row r="27" spans="1:21" ht="14.25" thickTop="1" thickBot="1" x14ac:dyDescent="0.25">
      <c r="A27" s="535" t="s">
        <v>377</v>
      </c>
      <c r="B27" s="551"/>
      <c r="C27" s="477"/>
      <c r="D27" s="477"/>
      <c r="E27" s="559"/>
      <c r="F27" s="551"/>
      <c r="G27" s="470"/>
      <c r="H27" s="470"/>
      <c r="I27" s="563"/>
      <c r="J27" s="575"/>
      <c r="K27" s="470"/>
      <c r="L27" s="470"/>
      <c r="M27" s="563"/>
      <c r="N27" s="575"/>
      <c r="O27" s="470"/>
      <c r="P27" s="470"/>
      <c r="Q27" s="563"/>
      <c r="R27" s="567"/>
      <c r="S27" s="470"/>
      <c r="T27" s="470"/>
      <c r="U27" s="473"/>
    </row>
    <row r="28" spans="1:21" ht="14.25" thickTop="1" thickBot="1" x14ac:dyDescent="0.25">
      <c r="A28" s="535" t="s">
        <v>378</v>
      </c>
      <c r="B28" s="562"/>
      <c r="C28" s="470"/>
      <c r="D28" s="470"/>
      <c r="E28" s="563"/>
      <c r="F28" s="556"/>
      <c r="G28" s="476"/>
      <c r="H28" s="476"/>
      <c r="I28" s="552"/>
      <c r="J28" s="556"/>
      <c r="K28" s="470"/>
      <c r="L28" s="470"/>
      <c r="M28" s="563"/>
      <c r="N28" s="575"/>
      <c r="O28" s="470"/>
      <c r="P28" s="470"/>
      <c r="Q28" s="563"/>
      <c r="R28" s="567"/>
      <c r="S28" s="470"/>
      <c r="T28" s="470"/>
      <c r="U28" s="473"/>
    </row>
    <row r="29" spans="1:21" ht="14.25" thickTop="1" thickBot="1" x14ac:dyDescent="0.25">
      <c r="A29" s="535" t="s">
        <v>379</v>
      </c>
      <c r="B29" s="562"/>
      <c r="C29" s="470"/>
      <c r="D29" s="470"/>
      <c r="E29" s="563"/>
      <c r="F29" s="556"/>
      <c r="G29" s="476"/>
      <c r="H29" s="476"/>
      <c r="I29" s="552"/>
      <c r="J29" s="556"/>
      <c r="K29" s="470"/>
      <c r="L29" s="470"/>
      <c r="M29" s="563"/>
      <c r="N29" s="575"/>
      <c r="O29" s="470"/>
      <c r="P29" s="470"/>
      <c r="Q29" s="563"/>
      <c r="R29" s="567"/>
      <c r="S29" s="470"/>
      <c r="T29" s="470"/>
      <c r="U29" s="473"/>
    </row>
    <row r="30" spans="1:21" ht="14.25" thickTop="1" thickBot="1" x14ac:dyDescent="0.25">
      <c r="A30" s="538" t="s">
        <v>388</v>
      </c>
      <c r="B30" s="553"/>
      <c r="C30" s="479"/>
      <c r="D30" s="479"/>
      <c r="E30" s="558"/>
      <c r="F30" s="573"/>
      <c r="G30" s="479"/>
      <c r="H30" s="479"/>
      <c r="I30" s="558"/>
      <c r="J30" s="557"/>
      <c r="K30" s="479"/>
      <c r="L30" s="479"/>
      <c r="M30" s="558"/>
      <c r="N30" s="557"/>
      <c r="O30" s="479"/>
      <c r="P30" s="479"/>
      <c r="Q30" s="558"/>
      <c r="R30" s="543"/>
      <c r="S30" s="479"/>
      <c r="T30" s="479"/>
      <c r="U30" s="481"/>
    </row>
    <row r="31" spans="1:21" ht="14.25" thickTop="1" thickBot="1" x14ac:dyDescent="0.25">
      <c r="A31" s="531" t="s">
        <v>359</v>
      </c>
      <c r="B31" s="549"/>
      <c r="C31" s="485"/>
      <c r="D31" s="485"/>
      <c r="E31" s="550"/>
      <c r="F31" s="555"/>
      <c r="G31" s="485"/>
      <c r="H31" s="485"/>
      <c r="I31" s="550"/>
      <c r="J31" s="555"/>
      <c r="K31" s="485"/>
      <c r="L31" s="485"/>
      <c r="M31" s="550"/>
      <c r="N31" s="580"/>
      <c r="O31" s="485"/>
      <c r="P31" s="485"/>
      <c r="Q31" s="550"/>
      <c r="R31" s="542"/>
      <c r="S31" s="485"/>
      <c r="T31" s="485"/>
      <c r="U31" s="488"/>
    </row>
    <row r="32" spans="1:21" ht="14.25" thickTop="1" thickBot="1" x14ac:dyDescent="0.25">
      <c r="A32" s="535" t="s">
        <v>380</v>
      </c>
      <c r="B32" s="551"/>
      <c r="C32" s="477"/>
      <c r="D32" s="477"/>
      <c r="E32" s="559"/>
      <c r="F32" s="551"/>
      <c r="G32" s="470"/>
      <c r="H32" s="470"/>
      <c r="I32" s="563"/>
      <c r="J32" s="575"/>
      <c r="K32" s="470"/>
      <c r="L32" s="470"/>
      <c r="M32" s="563"/>
      <c r="N32" s="575"/>
      <c r="O32" s="470"/>
      <c r="P32" s="470"/>
      <c r="Q32" s="563"/>
      <c r="R32" s="567"/>
      <c r="S32" s="470"/>
      <c r="T32" s="470"/>
      <c r="U32" s="473"/>
    </row>
    <row r="33" spans="1:21" ht="14.25" thickTop="1" thickBot="1" x14ac:dyDescent="0.25">
      <c r="A33" s="535" t="s">
        <v>381</v>
      </c>
      <c r="B33" s="562"/>
      <c r="C33" s="470"/>
      <c r="D33" s="470"/>
      <c r="E33" s="563"/>
      <c r="F33" s="556"/>
      <c r="G33" s="476"/>
      <c r="H33" s="476"/>
      <c r="I33" s="552"/>
      <c r="J33" s="556"/>
      <c r="K33" s="476"/>
      <c r="L33" s="476"/>
      <c r="M33" s="563"/>
      <c r="N33" s="575"/>
      <c r="O33" s="470"/>
      <c r="P33" s="470"/>
      <c r="Q33" s="563"/>
      <c r="R33" s="567"/>
      <c r="S33" s="470"/>
      <c r="T33" s="470"/>
      <c r="U33" s="473"/>
    </row>
    <row r="34" spans="1:21" ht="14.25" thickTop="1" thickBot="1" x14ac:dyDescent="0.25">
      <c r="A34" s="536" t="s">
        <v>389</v>
      </c>
      <c r="B34" s="553"/>
      <c r="C34" s="479"/>
      <c r="D34" s="479"/>
      <c r="E34" s="558"/>
      <c r="F34" s="573"/>
      <c r="G34" s="480"/>
      <c r="H34" s="480"/>
      <c r="I34" s="554"/>
      <c r="J34" s="573"/>
      <c r="K34" s="480"/>
      <c r="L34" s="480"/>
      <c r="M34" s="554"/>
      <c r="N34" s="573"/>
      <c r="O34" s="479"/>
      <c r="P34" s="479"/>
      <c r="Q34" s="558"/>
      <c r="R34" s="543"/>
      <c r="S34" s="479"/>
      <c r="T34" s="479"/>
      <c r="U34" s="481"/>
    </row>
    <row r="35" spans="1:21" ht="14.25" thickTop="1" thickBot="1" x14ac:dyDescent="0.25">
      <c r="A35" s="538" t="s">
        <v>384</v>
      </c>
      <c r="B35" s="553"/>
      <c r="C35" s="479"/>
      <c r="D35" s="479"/>
      <c r="E35" s="558"/>
      <c r="F35" s="557"/>
      <c r="G35" s="479"/>
      <c r="H35" s="479"/>
      <c r="I35" s="558"/>
      <c r="J35" s="557"/>
      <c r="K35" s="479"/>
      <c r="L35" s="479"/>
      <c r="M35" s="558"/>
      <c r="N35" s="557"/>
      <c r="O35" s="479"/>
      <c r="P35" s="479"/>
      <c r="Q35" s="558"/>
      <c r="R35" s="543"/>
      <c r="S35" s="479"/>
      <c r="T35" s="479"/>
      <c r="U35" s="481"/>
    </row>
    <row r="36" spans="1:21" ht="14.25" thickTop="1" thickBot="1" x14ac:dyDescent="0.25">
      <c r="A36" s="531" t="s">
        <v>360</v>
      </c>
      <c r="B36" s="549"/>
      <c r="C36" s="485"/>
      <c r="D36" s="485"/>
      <c r="E36" s="550"/>
      <c r="F36" s="580"/>
      <c r="G36" s="581"/>
      <c r="H36" s="581"/>
      <c r="I36" s="582"/>
      <c r="J36" s="580"/>
      <c r="K36" s="485"/>
      <c r="L36" s="485"/>
      <c r="M36" s="550"/>
      <c r="N36" s="555"/>
      <c r="O36" s="485"/>
      <c r="P36" s="485"/>
      <c r="Q36" s="550"/>
      <c r="R36" s="542"/>
      <c r="S36" s="485"/>
      <c r="T36" s="485"/>
      <c r="U36" s="486"/>
    </row>
    <row r="37" spans="1:21" ht="14.25" thickTop="1" thickBot="1" x14ac:dyDescent="0.25">
      <c r="A37" s="535" t="s">
        <v>370</v>
      </c>
      <c r="B37" s="551"/>
      <c r="C37" s="477"/>
      <c r="D37" s="477"/>
      <c r="E37" s="559"/>
      <c r="F37" s="551"/>
      <c r="G37" s="477"/>
      <c r="H37" s="477"/>
      <c r="I37" s="559"/>
      <c r="J37" s="551"/>
      <c r="K37" s="470"/>
      <c r="L37" s="470"/>
      <c r="M37" s="563"/>
      <c r="N37" s="575"/>
      <c r="O37" s="470"/>
      <c r="P37" s="470"/>
      <c r="Q37" s="563"/>
      <c r="R37" s="567"/>
      <c r="S37" s="470"/>
      <c r="T37" s="470"/>
      <c r="U37" s="473"/>
    </row>
    <row r="38" spans="1:21" ht="14.25" thickTop="1" thickBot="1" x14ac:dyDescent="0.25">
      <c r="A38" s="535" t="s">
        <v>385</v>
      </c>
      <c r="B38" s="551"/>
      <c r="C38" s="477"/>
      <c r="D38" s="477"/>
      <c r="E38" s="559"/>
      <c r="F38" s="551"/>
      <c r="G38" s="477"/>
      <c r="H38" s="477"/>
      <c r="I38" s="559"/>
      <c r="J38" s="551"/>
      <c r="K38" s="470"/>
      <c r="L38" s="470"/>
      <c r="M38" s="563"/>
      <c r="N38" s="575"/>
      <c r="O38" s="470"/>
      <c r="P38" s="470"/>
      <c r="Q38" s="563"/>
      <c r="R38" s="567"/>
      <c r="S38" s="470"/>
      <c r="T38" s="470"/>
      <c r="U38" s="473"/>
    </row>
    <row r="39" spans="1:21" ht="14.25" thickTop="1" thickBot="1" x14ac:dyDescent="0.25">
      <c r="A39" s="535" t="s">
        <v>371</v>
      </c>
      <c r="B39" s="551"/>
      <c r="C39" s="477"/>
      <c r="D39" s="477"/>
      <c r="E39" s="559"/>
      <c r="F39" s="551"/>
      <c r="G39" s="477"/>
      <c r="H39" s="477"/>
      <c r="I39" s="559"/>
      <c r="J39" s="551"/>
      <c r="K39" s="470"/>
      <c r="L39" s="470"/>
      <c r="M39" s="563"/>
      <c r="N39" s="575"/>
      <c r="O39" s="470"/>
      <c r="P39" s="470"/>
      <c r="Q39" s="563"/>
      <c r="R39" s="567"/>
      <c r="S39" s="470"/>
      <c r="T39" s="470"/>
      <c r="U39" s="473"/>
    </row>
    <row r="40" spans="1:21" ht="14.25" thickTop="1" thickBot="1" x14ac:dyDescent="0.25">
      <c r="A40" s="539" t="s">
        <v>372</v>
      </c>
      <c r="B40" s="564"/>
      <c r="C40" s="565"/>
      <c r="D40" s="565"/>
      <c r="E40" s="566"/>
      <c r="F40" s="564"/>
      <c r="G40" s="565"/>
      <c r="H40" s="565"/>
      <c r="I40" s="566"/>
      <c r="J40" s="564"/>
      <c r="K40" s="576"/>
      <c r="L40" s="576"/>
      <c r="M40" s="577"/>
      <c r="N40" s="578"/>
      <c r="O40" s="576"/>
      <c r="P40" s="576"/>
      <c r="Q40" s="577"/>
      <c r="R40" s="574"/>
      <c r="S40" s="474"/>
      <c r="T40" s="474"/>
      <c r="U40" s="475"/>
    </row>
    <row r="41" spans="1:21" ht="15.75" thickTop="1" x14ac:dyDescent="0.25">
      <c r="A41" s="468" t="s">
        <v>209</v>
      </c>
    </row>
    <row r="42" spans="1:21" x14ac:dyDescent="0.2">
      <c r="A42" t="s">
        <v>361</v>
      </c>
      <c r="B42" s="478"/>
    </row>
    <row r="43" spans="1:21" x14ac:dyDescent="0.2">
      <c r="A43" t="s">
        <v>362</v>
      </c>
      <c r="B43" s="579"/>
      <c r="C43" s="579"/>
      <c r="D43" s="579"/>
    </row>
  </sheetData>
  <mergeCells count="5">
    <mergeCell ref="B2:E2"/>
    <mergeCell ref="F2:I2"/>
    <mergeCell ref="J2:M2"/>
    <mergeCell ref="N2:Q2"/>
    <mergeCell ref="R2:U2"/>
  </mergeCells>
  <pageMargins left="0.23622047244094491" right="0.23622047244094491" top="0.74803149606299213" bottom="0.7480314960629921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topLeftCell="A31" zoomScale="70" zoomScaleNormal="70" workbookViewId="0">
      <selection activeCell="C59" sqref="C59"/>
    </sheetView>
  </sheetViews>
  <sheetFormatPr defaultRowHeight="12.75" outlineLevelCol="1" x14ac:dyDescent="0.2"/>
  <cols>
    <col min="1" max="2" width="4.140625" style="279" customWidth="1"/>
    <col min="3" max="3" width="73.28515625" style="279" customWidth="1"/>
    <col min="4" max="4" width="0.28515625" style="279" customWidth="1"/>
    <col min="5" max="5" width="16.28515625" style="279" customWidth="1"/>
    <col min="6" max="6" width="14.7109375" style="279" customWidth="1"/>
    <col min="7" max="7" width="8" style="279" customWidth="1"/>
    <col min="8" max="8" width="13.28515625" style="279" customWidth="1"/>
    <col min="9" max="15" width="9.140625" style="279"/>
    <col min="16" max="16" width="10.42578125" style="279" customWidth="1"/>
    <col min="17" max="17" width="19.28515625" style="279" customWidth="1"/>
    <col min="18" max="18" width="16.28515625" style="279" customWidth="1"/>
    <col min="19" max="19" width="16.85546875" style="279" customWidth="1"/>
    <col min="20" max="20" width="9.140625" style="279" customWidth="1"/>
    <col min="21" max="21" width="9.140625" style="279"/>
    <col min="22" max="22" width="9.140625" style="279" hidden="1" customWidth="1" outlineLevel="1"/>
    <col min="23" max="23" width="9.140625" style="279" collapsed="1"/>
    <col min="24" max="16384" width="9.140625" style="279"/>
  </cols>
  <sheetData>
    <row r="1" spans="2:22" ht="42.75" customHeight="1" x14ac:dyDescent="0.2">
      <c r="C1" s="352" t="s">
        <v>856</v>
      </c>
      <c r="D1" s="329"/>
      <c r="E1" s="353" t="s">
        <v>203</v>
      </c>
      <c r="F1" s="330"/>
      <c r="G1" s="330"/>
      <c r="H1" s="330"/>
      <c r="I1" s="330"/>
    </row>
    <row r="2" spans="2:22" ht="14.25" x14ac:dyDescent="0.2">
      <c r="E2" s="354" t="s">
        <v>164</v>
      </c>
      <c r="F2" s="355" t="s">
        <v>14</v>
      </c>
      <c r="Q2" s="285"/>
    </row>
    <row r="3" spans="2:22" ht="14.25" x14ac:dyDescent="0.2">
      <c r="C3" s="313"/>
      <c r="E3" s="354" t="s">
        <v>204</v>
      </c>
      <c r="F3" s="355" t="s">
        <v>120</v>
      </c>
      <c r="Q3" s="285"/>
    </row>
    <row r="4" spans="2:22" ht="11.25" customHeight="1" thickBot="1" x14ac:dyDescent="0.25">
      <c r="Q4" s="285"/>
    </row>
    <row r="5" spans="2:22" x14ac:dyDescent="0.2">
      <c r="B5" s="336"/>
      <c r="C5" s="332"/>
      <c r="D5" s="332"/>
      <c r="E5" s="332"/>
      <c r="F5" s="332"/>
      <c r="G5" s="332"/>
      <c r="H5" s="332"/>
      <c r="I5" s="332"/>
      <c r="J5" s="332"/>
      <c r="K5" s="332"/>
      <c r="L5" s="332"/>
      <c r="M5" s="332"/>
      <c r="N5" s="332"/>
      <c r="O5" s="332"/>
      <c r="P5" s="332"/>
      <c r="Q5" s="332"/>
      <c r="R5" s="332"/>
      <c r="S5" s="332"/>
      <c r="T5" s="333"/>
    </row>
    <row r="6" spans="2:22" x14ac:dyDescent="0.2">
      <c r="B6" s="336"/>
      <c r="C6" s="335"/>
      <c r="D6" s="335"/>
      <c r="E6" s="335"/>
      <c r="F6" s="335"/>
      <c r="G6" s="335"/>
      <c r="H6" s="335"/>
      <c r="I6" s="335"/>
      <c r="J6" s="335"/>
      <c r="K6" s="335"/>
      <c r="L6" s="335"/>
      <c r="M6" s="335"/>
      <c r="N6" s="335"/>
      <c r="O6" s="335"/>
      <c r="P6" s="335"/>
      <c r="Q6" s="335"/>
      <c r="R6" s="335"/>
      <c r="S6" s="335"/>
      <c r="T6" s="336"/>
      <c r="V6" s="299" t="str">
        <f>"SEL integrated single system leadership and management progress "&amp;F2</f>
        <v>SEL integrated single system leadership and management progress Q1 April 2018</v>
      </c>
    </row>
    <row r="7" spans="2:22" x14ac:dyDescent="0.2">
      <c r="B7" s="336"/>
      <c r="C7" s="335"/>
      <c r="D7" s="335"/>
      <c r="E7" s="335"/>
      <c r="F7" s="335"/>
      <c r="G7" s="335"/>
      <c r="H7" s="335"/>
      <c r="I7" s="335"/>
      <c r="J7" s="335"/>
      <c r="K7" s="335"/>
      <c r="L7" s="335"/>
      <c r="M7" s="335"/>
      <c r="N7" s="335"/>
      <c r="O7" s="335"/>
      <c r="P7" s="335"/>
      <c r="Q7" s="335"/>
      <c r="R7" s="335"/>
      <c r="S7" s="335"/>
      <c r="T7" s="336"/>
      <c r="V7" s="299" t="str">
        <f>"SEL GP Alliance/Federation progress "&amp;F2</f>
        <v>SEL GP Alliance/Federation progress Q1 April 2018</v>
      </c>
    </row>
    <row r="8" spans="2:22" x14ac:dyDescent="0.2">
      <c r="B8" s="336"/>
      <c r="C8" s="335"/>
      <c r="D8" s="335"/>
      <c r="E8" s="335"/>
      <c r="F8" s="335"/>
      <c r="G8" s="335"/>
      <c r="H8" s="335"/>
      <c r="I8" s="335"/>
      <c r="J8" s="335"/>
      <c r="K8" s="335"/>
      <c r="L8" s="335"/>
      <c r="M8" s="335"/>
      <c r="N8" s="335"/>
      <c r="O8" s="335"/>
      <c r="P8" s="335"/>
      <c r="Q8" s="335"/>
      <c r="R8" s="335"/>
      <c r="S8" s="335"/>
      <c r="T8" s="336"/>
      <c r="V8" s="299" t="str">
        <f>"SEL Specification - "&amp;$F$3&amp;" progress "&amp;$F$2</f>
        <v>SEL Specification - Health and wellbeing liaison and information progress Q1 April 2018</v>
      </c>
    </row>
    <row r="9" spans="2:22" x14ac:dyDescent="0.2">
      <c r="B9" s="336"/>
      <c r="C9" s="335"/>
      <c r="D9" s="335"/>
      <c r="E9" s="335"/>
      <c r="F9" s="335"/>
      <c r="G9" s="335"/>
      <c r="H9" s="335"/>
      <c r="I9" s="335"/>
      <c r="J9" s="335"/>
      <c r="K9" s="335"/>
      <c r="L9" s="335"/>
      <c r="M9" s="335"/>
      <c r="N9" s="335"/>
      <c r="O9" s="335"/>
      <c r="P9" s="335"/>
      <c r="Q9" s="335"/>
      <c r="R9" s="335"/>
      <c r="S9" s="335"/>
      <c r="T9" s="336"/>
    </row>
    <row r="10" spans="2:22" x14ac:dyDescent="0.2">
      <c r="B10" s="336"/>
      <c r="C10" s="335"/>
      <c r="D10" s="335"/>
      <c r="E10" s="335"/>
      <c r="F10" s="335"/>
      <c r="G10" s="335"/>
      <c r="H10" s="335"/>
      <c r="I10" s="335"/>
      <c r="J10" s="335"/>
      <c r="K10" s="335"/>
      <c r="L10" s="335"/>
      <c r="M10" s="335"/>
      <c r="N10" s="335"/>
      <c r="O10" s="335"/>
      <c r="P10" s="335"/>
      <c r="Q10" s="335"/>
      <c r="R10" s="335"/>
      <c r="S10" s="335"/>
      <c r="T10" s="336"/>
    </row>
    <row r="11" spans="2:22" x14ac:dyDescent="0.2">
      <c r="B11" s="336"/>
      <c r="C11" s="335"/>
      <c r="D11" s="335"/>
      <c r="E11" s="335"/>
      <c r="F11" s="335"/>
      <c r="G11" s="335"/>
      <c r="H11" s="335"/>
      <c r="I11" s="335"/>
      <c r="J11" s="335"/>
      <c r="K11" s="335"/>
      <c r="L11" s="335"/>
      <c r="M11" s="335"/>
      <c r="N11" s="335"/>
      <c r="O11" s="335"/>
      <c r="P11" s="335"/>
      <c r="Q11" s="335"/>
      <c r="R11" s="335"/>
      <c r="S11" s="335"/>
      <c r="T11" s="336"/>
    </row>
    <row r="12" spans="2:22" x14ac:dyDescent="0.2">
      <c r="B12" s="336"/>
      <c r="C12" s="335"/>
      <c r="D12" s="335"/>
      <c r="E12" s="335"/>
      <c r="F12" s="335"/>
      <c r="G12" s="335"/>
      <c r="H12" s="335"/>
      <c r="I12" s="335"/>
      <c r="J12" s="335"/>
      <c r="K12" s="335"/>
      <c r="L12" s="335"/>
      <c r="M12" s="335"/>
      <c r="N12" s="335"/>
      <c r="O12" s="335"/>
      <c r="P12" s="335"/>
      <c r="Q12" s="335"/>
      <c r="R12" s="335"/>
      <c r="S12" s="335"/>
      <c r="T12" s="336"/>
    </row>
    <row r="13" spans="2:22" x14ac:dyDescent="0.2">
      <c r="B13" s="336"/>
      <c r="C13" s="335"/>
      <c r="D13" s="335"/>
      <c r="E13" s="335"/>
      <c r="F13" s="335"/>
      <c r="G13" s="335"/>
      <c r="H13" s="335"/>
      <c r="I13" s="335"/>
      <c r="J13" s="335"/>
      <c r="K13" s="335"/>
      <c r="L13" s="335"/>
      <c r="M13" s="335"/>
      <c r="N13" s="335"/>
      <c r="O13" s="335"/>
      <c r="P13" s="335"/>
      <c r="Q13" s="335"/>
      <c r="R13" s="335"/>
      <c r="S13" s="335"/>
      <c r="T13" s="336"/>
    </row>
    <row r="14" spans="2:22" x14ac:dyDescent="0.2">
      <c r="B14" s="336"/>
      <c r="C14" s="335"/>
      <c r="D14" s="335"/>
      <c r="E14" s="335"/>
      <c r="F14" s="335"/>
      <c r="G14" s="335"/>
      <c r="H14" s="335"/>
      <c r="I14" s="335"/>
      <c r="J14" s="335"/>
      <c r="K14" s="335"/>
      <c r="L14" s="335"/>
      <c r="M14" s="335"/>
      <c r="N14" s="335"/>
      <c r="O14" s="335"/>
      <c r="P14" s="335"/>
      <c r="Q14" s="335"/>
      <c r="R14" s="335"/>
      <c r="S14" s="335"/>
      <c r="T14" s="336"/>
    </row>
    <row r="15" spans="2:22" x14ac:dyDescent="0.2">
      <c r="B15" s="336"/>
      <c r="C15" s="335"/>
      <c r="D15" s="335"/>
      <c r="E15" s="335"/>
      <c r="F15" s="335"/>
      <c r="G15" s="335"/>
      <c r="H15" s="335"/>
      <c r="I15" s="335"/>
      <c r="J15" s="335"/>
      <c r="K15" s="335"/>
      <c r="L15" s="335"/>
      <c r="M15" s="335"/>
      <c r="N15" s="335"/>
      <c r="O15" s="335"/>
      <c r="P15" s="335"/>
      <c r="Q15" s="335"/>
      <c r="R15" s="335"/>
      <c r="S15" s="335"/>
      <c r="T15" s="336"/>
    </row>
    <row r="16" spans="2:22" x14ac:dyDescent="0.2">
      <c r="B16" s="336"/>
      <c r="C16" s="335"/>
      <c r="D16" s="335"/>
      <c r="E16" s="335"/>
      <c r="F16" s="335"/>
      <c r="G16" s="335"/>
      <c r="H16" s="335"/>
      <c r="I16" s="335"/>
      <c r="J16" s="335"/>
      <c r="K16" s="335"/>
      <c r="L16" s="335"/>
      <c r="M16" s="335"/>
      <c r="N16" s="335"/>
      <c r="O16" s="335"/>
      <c r="P16" s="335"/>
      <c r="Q16" s="335"/>
      <c r="R16" s="335"/>
      <c r="S16" s="335"/>
      <c r="T16" s="336"/>
    </row>
    <row r="17" spans="2:22" x14ac:dyDescent="0.2">
      <c r="B17" s="336"/>
      <c r="C17" s="335"/>
      <c r="D17" s="335"/>
      <c r="E17" s="335"/>
      <c r="F17" s="335"/>
      <c r="G17" s="335"/>
      <c r="H17" s="335"/>
      <c r="I17" s="335"/>
      <c r="J17" s="335"/>
      <c r="K17" s="335"/>
      <c r="L17" s="335"/>
      <c r="M17" s="335"/>
      <c r="N17" s="335"/>
      <c r="O17" s="335"/>
      <c r="P17" s="335"/>
      <c r="Q17" s="335"/>
      <c r="R17" s="335"/>
      <c r="S17" s="335"/>
      <c r="T17" s="336"/>
    </row>
    <row r="18" spans="2:22" x14ac:dyDescent="0.2">
      <c r="B18" s="336"/>
      <c r="C18" s="335"/>
      <c r="D18" s="335"/>
      <c r="E18" s="335"/>
      <c r="F18" s="335"/>
      <c r="G18" s="335"/>
      <c r="H18" s="335"/>
      <c r="I18" s="335"/>
      <c r="J18" s="335"/>
      <c r="K18" s="335"/>
      <c r="L18" s="335"/>
      <c r="M18" s="335"/>
      <c r="N18" s="335"/>
      <c r="O18" s="335"/>
      <c r="P18" s="335"/>
      <c r="Q18" s="335"/>
      <c r="R18" s="335"/>
      <c r="S18" s="335"/>
      <c r="T18" s="336"/>
    </row>
    <row r="19" spans="2:22" x14ac:dyDescent="0.2">
      <c r="B19" s="336"/>
      <c r="C19" s="335"/>
      <c r="D19" s="335"/>
      <c r="E19" s="335"/>
      <c r="F19" s="335"/>
      <c r="G19" s="335"/>
      <c r="H19" s="335"/>
      <c r="I19" s="335"/>
      <c r="J19" s="335"/>
      <c r="K19" s="335"/>
      <c r="L19" s="335"/>
      <c r="M19" s="335"/>
      <c r="N19" s="335"/>
      <c r="O19" s="335"/>
      <c r="P19" s="335"/>
      <c r="Q19" s="335"/>
      <c r="R19" s="335"/>
      <c r="S19" s="335"/>
      <c r="T19" s="336"/>
    </row>
    <row r="20" spans="2:22" ht="13.5" thickBot="1" x14ac:dyDescent="0.25">
      <c r="B20" s="336"/>
      <c r="C20" s="337"/>
      <c r="D20" s="337"/>
      <c r="E20" s="337"/>
      <c r="F20" s="337"/>
      <c r="G20" s="337"/>
      <c r="H20" s="337"/>
      <c r="I20" s="337"/>
      <c r="J20" s="337"/>
      <c r="K20" s="337"/>
      <c r="L20" s="337"/>
      <c r="M20" s="337"/>
      <c r="N20" s="337"/>
      <c r="O20" s="337"/>
      <c r="P20" s="337"/>
      <c r="Q20" s="337"/>
      <c r="R20" s="337"/>
      <c r="S20" s="337"/>
      <c r="T20" s="338"/>
    </row>
    <row r="23" spans="2:22" ht="18" customHeight="1" x14ac:dyDescent="0.3">
      <c r="C23" s="351" t="str">
        <f>"Detailed progress at "&amp;F2</f>
        <v>Detailed progress at Q1 April 2018</v>
      </c>
      <c r="E23" s="354" t="s">
        <v>285</v>
      </c>
      <c r="F23" s="356" t="s">
        <v>124</v>
      </c>
    </row>
    <row r="24" spans="2:22" ht="13.5" thickBot="1" x14ac:dyDescent="0.25"/>
    <row r="25" spans="2:22" x14ac:dyDescent="0.2">
      <c r="G25" s="331"/>
      <c r="H25" s="332"/>
      <c r="I25" s="332"/>
      <c r="J25" s="332"/>
      <c r="K25" s="332"/>
      <c r="L25" s="332"/>
      <c r="M25" s="332"/>
      <c r="N25" s="332"/>
      <c r="O25" s="332"/>
      <c r="P25" s="332"/>
      <c r="Q25" s="332"/>
      <c r="R25" s="332"/>
      <c r="S25" s="332"/>
      <c r="T25" s="333"/>
    </row>
    <row r="26" spans="2:22" ht="13.5" thickBot="1" x14ac:dyDescent="0.25">
      <c r="G26" s="334"/>
      <c r="H26" s="335"/>
      <c r="I26" s="335"/>
      <c r="J26" s="335"/>
      <c r="K26" s="335"/>
      <c r="L26" s="335"/>
      <c r="M26" s="335"/>
      <c r="N26" s="335"/>
      <c r="O26" s="335"/>
      <c r="P26" s="335"/>
      <c r="Q26" s="335"/>
      <c r="R26" s="335"/>
      <c r="S26" s="335"/>
      <c r="T26" s="336"/>
    </row>
    <row r="27" spans="2:22" s="280" customFormat="1" ht="29.25" customHeight="1" thickBot="1" x14ac:dyDescent="0.25">
      <c r="C27" s="342" t="s">
        <v>131</v>
      </c>
      <c r="D27" s="343"/>
      <c r="E27" s="345" t="str">
        <f>"Progress at "&amp;$F$2</f>
        <v>Progress at Q1 April 2018</v>
      </c>
      <c r="F27" s="279"/>
      <c r="G27" s="334"/>
      <c r="H27" s="346"/>
      <c r="I27" s="346"/>
      <c r="J27" s="346"/>
      <c r="K27" s="346"/>
      <c r="L27" s="346"/>
      <c r="M27" s="346"/>
      <c r="N27" s="346"/>
      <c r="O27" s="346"/>
      <c r="P27" s="346"/>
      <c r="Q27" s="346"/>
      <c r="R27" s="346"/>
      <c r="S27" s="346"/>
      <c r="T27" s="347"/>
      <c r="V27" s="344" t="str">
        <f>F23&amp;" integrated single system leadership and management progress to "&amp;F2</f>
        <v>Bromley integrated single system leadership and management progress to Q1 April 2018</v>
      </c>
    </row>
    <row r="28" spans="2:22" ht="14.25" x14ac:dyDescent="0.2">
      <c r="C28" s="372" t="s">
        <v>138</v>
      </c>
      <c r="D28" s="341" t="s">
        <v>165</v>
      </c>
      <c r="E28" s="375">
        <f ca="1">OFFSET('Graph build'!$B16,0,MATCH(Dashboard!$F$23,'Graph build'!$C$15:$I$15,0))</f>
        <v>1</v>
      </c>
      <c r="G28" s="334"/>
      <c r="H28" s="335"/>
      <c r="I28" s="335"/>
      <c r="J28" s="335"/>
      <c r="K28" s="335"/>
      <c r="L28" s="335"/>
      <c r="M28" s="335"/>
      <c r="N28" s="335"/>
      <c r="O28" s="335"/>
      <c r="P28" s="335"/>
      <c r="Q28" s="335"/>
      <c r="R28" s="335"/>
      <c r="S28" s="335"/>
      <c r="T28" s="336"/>
      <c r="V28" s="299"/>
    </row>
    <row r="29" spans="2:22" ht="28.5" x14ac:dyDescent="0.2">
      <c r="C29" s="374" t="s">
        <v>135</v>
      </c>
      <c r="D29" s="339" t="s">
        <v>166</v>
      </c>
      <c r="E29" s="376">
        <f ca="1">OFFSET('Graph build'!$B17,0,MATCH(Dashboard!$F$23,'Graph build'!$C$15:$I$15,0))</f>
        <v>1</v>
      </c>
      <c r="G29" s="334"/>
      <c r="H29" s="335"/>
      <c r="I29" s="335"/>
      <c r="J29" s="335"/>
      <c r="K29" s="335"/>
      <c r="L29" s="335"/>
      <c r="M29" s="335"/>
      <c r="N29" s="335"/>
      <c r="O29" s="335"/>
      <c r="P29" s="335"/>
      <c r="Q29" s="335"/>
      <c r="R29" s="335"/>
      <c r="S29" s="335"/>
      <c r="T29" s="336"/>
      <c r="V29" s="299"/>
    </row>
    <row r="30" spans="2:22" ht="28.5" x14ac:dyDescent="0.2">
      <c r="C30" s="374" t="s">
        <v>132</v>
      </c>
      <c r="D30" s="339" t="s">
        <v>167</v>
      </c>
      <c r="E30" s="376">
        <f ca="1">OFFSET('Graph build'!$B18,0,MATCH(Dashboard!$F$23,'Graph build'!$C$15:$I$15,0))</f>
        <v>1</v>
      </c>
      <c r="G30" s="334"/>
      <c r="H30" s="335"/>
      <c r="I30" s="335"/>
      <c r="J30" s="335"/>
      <c r="K30" s="335"/>
      <c r="L30" s="335"/>
      <c r="M30" s="335"/>
      <c r="N30" s="335"/>
      <c r="O30" s="335"/>
      <c r="P30" s="335"/>
      <c r="Q30" s="335"/>
      <c r="R30" s="335"/>
      <c r="S30" s="335"/>
      <c r="T30" s="336"/>
      <c r="V30" s="299"/>
    </row>
    <row r="31" spans="2:22" ht="28.5" x14ac:dyDescent="0.2">
      <c r="C31" s="374" t="s">
        <v>133</v>
      </c>
      <c r="D31" s="339" t="s">
        <v>168</v>
      </c>
      <c r="E31" s="376">
        <f ca="1">OFFSET('Graph build'!$B19,0,MATCH(Dashboard!$F$23,'Graph build'!$C$15:$I$15,0))</f>
        <v>1</v>
      </c>
      <c r="G31" s="334"/>
      <c r="H31" s="335"/>
      <c r="I31" s="335"/>
      <c r="J31" s="335"/>
      <c r="K31" s="335"/>
      <c r="L31" s="335"/>
      <c r="M31" s="335"/>
      <c r="N31" s="335"/>
      <c r="O31" s="335"/>
      <c r="P31" s="335"/>
      <c r="Q31" s="335"/>
      <c r="R31" s="335"/>
      <c r="S31" s="335"/>
      <c r="T31" s="336"/>
      <c r="V31" s="299"/>
    </row>
    <row r="32" spans="2:22" ht="14.25" x14ac:dyDescent="0.2">
      <c r="C32" s="374" t="s">
        <v>134</v>
      </c>
      <c r="D32" s="339" t="s">
        <v>169</v>
      </c>
      <c r="E32" s="376">
        <f ca="1">OFFSET('Graph build'!$B20,0,MATCH(Dashboard!$F$23,'Graph build'!$C$15:$I$15,0))</f>
        <v>1</v>
      </c>
      <c r="G32" s="334"/>
      <c r="H32" s="335"/>
      <c r="I32" s="335"/>
      <c r="J32" s="335"/>
      <c r="K32" s="335"/>
      <c r="L32" s="335"/>
      <c r="M32" s="335"/>
      <c r="N32" s="335"/>
      <c r="O32" s="335"/>
      <c r="P32" s="335"/>
      <c r="Q32" s="335"/>
      <c r="R32" s="335"/>
      <c r="S32" s="335"/>
      <c r="T32" s="336"/>
      <c r="V32" s="299"/>
    </row>
    <row r="33" spans="3:22" ht="28.5" x14ac:dyDescent="0.2">
      <c r="C33" s="374" t="s">
        <v>136</v>
      </c>
      <c r="D33" s="339" t="s">
        <v>170</v>
      </c>
      <c r="E33" s="376">
        <f ca="1">OFFSET('Graph build'!$B21,0,MATCH(Dashboard!$F$23,'Graph build'!$C$15:$I$15,0))</f>
        <v>1</v>
      </c>
      <c r="G33" s="334"/>
      <c r="H33" s="335"/>
      <c r="I33" s="335"/>
      <c r="J33" s="335"/>
      <c r="K33" s="335"/>
      <c r="L33" s="335"/>
      <c r="M33" s="335"/>
      <c r="N33" s="335"/>
      <c r="O33" s="335"/>
      <c r="P33" s="335"/>
      <c r="Q33" s="335"/>
      <c r="R33" s="335"/>
      <c r="S33" s="335"/>
      <c r="T33" s="336"/>
      <c r="V33" s="299"/>
    </row>
    <row r="34" spans="3:22" ht="43.5" thickBot="1" x14ac:dyDescent="0.25">
      <c r="C34" s="373" t="s">
        <v>137</v>
      </c>
      <c r="D34" s="340" t="s">
        <v>171</v>
      </c>
      <c r="E34" s="377">
        <f ca="1">OFFSET('Graph build'!$B22,0,MATCH(Dashboard!$F$23,'Graph build'!$C$15:$I$15,0))</f>
        <v>1</v>
      </c>
      <c r="G34" s="334"/>
      <c r="H34" s="335"/>
      <c r="I34" s="335"/>
      <c r="J34" s="335"/>
      <c r="K34" s="335"/>
      <c r="L34" s="335"/>
      <c r="M34" s="335"/>
      <c r="N34" s="335"/>
      <c r="O34" s="335"/>
      <c r="P34" s="335"/>
      <c r="Q34" s="335"/>
      <c r="R34" s="335"/>
      <c r="S34" s="335"/>
      <c r="T34" s="336"/>
      <c r="V34" s="299"/>
    </row>
    <row r="35" spans="3:22" x14ac:dyDescent="0.2">
      <c r="E35" s="284"/>
      <c r="G35" s="334"/>
      <c r="H35" s="335"/>
      <c r="I35" s="335"/>
      <c r="J35" s="335"/>
      <c r="K35" s="335"/>
      <c r="L35" s="335"/>
      <c r="M35" s="335"/>
      <c r="N35" s="335"/>
      <c r="O35" s="335"/>
      <c r="P35" s="335"/>
      <c r="Q35" s="335"/>
      <c r="R35" s="335"/>
      <c r="S35" s="335"/>
      <c r="T35" s="336"/>
      <c r="V35" s="299"/>
    </row>
    <row r="36" spans="3:22" x14ac:dyDescent="0.2">
      <c r="E36" s="284"/>
      <c r="G36" s="334"/>
      <c r="H36" s="335"/>
      <c r="I36" s="335"/>
      <c r="J36" s="335"/>
      <c r="K36" s="335"/>
      <c r="L36" s="335"/>
      <c r="M36" s="335"/>
      <c r="N36" s="335"/>
      <c r="O36" s="335"/>
      <c r="P36" s="335"/>
      <c r="Q36" s="335"/>
      <c r="R36" s="335"/>
      <c r="S36" s="335"/>
      <c r="T36" s="336"/>
      <c r="V36" s="299"/>
    </row>
    <row r="37" spans="3:22" x14ac:dyDescent="0.2">
      <c r="E37" s="284"/>
      <c r="G37" s="334"/>
      <c r="H37" s="335"/>
      <c r="I37" s="335"/>
      <c r="J37" s="335"/>
      <c r="K37" s="335"/>
      <c r="L37" s="335"/>
      <c r="M37" s="335"/>
      <c r="N37" s="335"/>
      <c r="O37" s="335"/>
      <c r="P37" s="335"/>
      <c r="Q37" s="335"/>
      <c r="R37" s="335"/>
      <c r="S37" s="335"/>
      <c r="T37" s="336"/>
      <c r="V37" s="299"/>
    </row>
    <row r="38" spans="3:22" ht="13.5" thickBot="1" x14ac:dyDescent="0.25">
      <c r="G38" s="334"/>
      <c r="H38" s="335"/>
      <c r="I38" s="335"/>
      <c r="J38" s="335"/>
      <c r="K38" s="335"/>
      <c r="L38" s="335"/>
      <c r="M38" s="335"/>
      <c r="N38" s="335"/>
      <c r="O38" s="335"/>
      <c r="P38" s="335"/>
      <c r="Q38" s="335"/>
      <c r="R38" s="335"/>
      <c r="S38" s="335"/>
      <c r="T38" s="336"/>
      <c r="V38" s="299"/>
    </row>
    <row r="39" spans="3:22" s="280" customFormat="1" ht="26.25" thickBot="1" x14ac:dyDescent="0.25">
      <c r="C39" s="342" t="s">
        <v>206</v>
      </c>
      <c r="D39" s="343"/>
      <c r="E39" s="345" t="str">
        <f>"Progress at "&amp;$F$2</f>
        <v>Progress at Q1 April 2018</v>
      </c>
      <c r="G39" s="348"/>
      <c r="H39" s="346"/>
      <c r="I39" s="346"/>
      <c r="J39" s="346"/>
      <c r="K39" s="346"/>
      <c r="L39" s="346"/>
      <c r="M39" s="346"/>
      <c r="N39" s="346"/>
      <c r="O39" s="346"/>
      <c r="P39" s="346"/>
      <c r="Q39" s="346"/>
      <c r="R39" s="346"/>
      <c r="S39" s="346"/>
      <c r="T39" s="347"/>
      <c r="V39" s="344"/>
    </row>
    <row r="40" spans="3:22" ht="20.25" customHeight="1" x14ac:dyDescent="0.2">
      <c r="C40" s="372" t="s">
        <v>156</v>
      </c>
      <c r="D40" s="341" t="s">
        <v>172</v>
      </c>
      <c r="E40" s="375">
        <f ca="1">OFFSET('Graph build'!$B25,0,MATCH(Dashboard!$F$23,'Graph build'!$C$15:$I$15,0))</f>
        <v>1</v>
      </c>
      <c r="G40" s="334"/>
      <c r="H40" s="335"/>
      <c r="I40" s="335"/>
      <c r="J40" s="335"/>
      <c r="K40" s="335"/>
      <c r="L40" s="335"/>
      <c r="M40" s="335"/>
      <c r="N40" s="335"/>
      <c r="O40" s="335"/>
      <c r="P40" s="335"/>
      <c r="Q40" s="335"/>
      <c r="R40" s="335"/>
      <c r="S40" s="335"/>
      <c r="T40" s="336"/>
      <c r="V40" s="299"/>
    </row>
    <row r="41" spans="3:22" ht="20.25" customHeight="1" x14ac:dyDescent="0.2">
      <c r="C41" s="372" t="s">
        <v>157</v>
      </c>
      <c r="D41" s="341" t="s">
        <v>173</v>
      </c>
      <c r="E41" s="375">
        <f ca="1">OFFSET('Graph build'!$B26,0,MATCH(Dashboard!$F$23,'Graph build'!$C$15:$I$15,0))</f>
        <v>1</v>
      </c>
      <c r="G41" s="334"/>
      <c r="H41" s="335"/>
      <c r="I41" s="335"/>
      <c r="J41" s="335"/>
      <c r="K41" s="335"/>
      <c r="L41" s="335"/>
      <c r="M41" s="335"/>
      <c r="N41" s="335"/>
      <c r="O41" s="335"/>
      <c r="P41" s="335"/>
      <c r="Q41" s="335"/>
      <c r="R41" s="335"/>
      <c r="S41" s="335"/>
      <c r="T41" s="336"/>
      <c r="V41" s="299" t="str">
        <f>$F$23&amp;" GP Alliance/Federation progress to "&amp;$F$2</f>
        <v>Bromley GP Alliance/Federation progress to Q1 April 2018</v>
      </c>
    </row>
    <row r="42" spans="3:22" ht="20.25" customHeight="1" x14ac:dyDescent="0.2">
      <c r="C42" s="372" t="s">
        <v>158</v>
      </c>
      <c r="D42" s="341" t="s">
        <v>174</v>
      </c>
      <c r="E42" s="375">
        <f ca="1">OFFSET('Graph build'!$B27,0,MATCH(Dashboard!$F$23,'Graph build'!$C$15:$I$15,0))</f>
        <v>1</v>
      </c>
      <c r="G42" s="334"/>
      <c r="H42" s="335"/>
      <c r="I42" s="335"/>
      <c r="J42" s="335"/>
      <c r="K42" s="335"/>
      <c r="L42" s="335"/>
      <c r="M42" s="335"/>
      <c r="N42" s="335"/>
      <c r="O42" s="335"/>
      <c r="P42" s="335"/>
      <c r="Q42" s="335"/>
      <c r="R42" s="335"/>
      <c r="S42" s="335"/>
      <c r="T42" s="336"/>
    </row>
    <row r="43" spans="3:22" ht="20.25" customHeight="1" x14ac:dyDescent="0.2">
      <c r="C43" s="372" t="s">
        <v>159</v>
      </c>
      <c r="D43" s="341" t="s">
        <v>175</v>
      </c>
      <c r="E43" s="375">
        <f ca="1">OFFSET('Graph build'!$B28,0,MATCH(Dashboard!$F$23,'Graph build'!$C$15:$I$15,0))</f>
        <v>1</v>
      </c>
      <c r="G43" s="334"/>
      <c r="H43" s="335"/>
      <c r="I43" s="335"/>
      <c r="J43" s="335"/>
      <c r="K43" s="335"/>
      <c r="L43" s="335"/>
      <c r="M43" s="335"/>
      <c r="N43" s="335"/>
      <c r="O43" s="335"/>
      <c r="P43" s="335"/>
      <c r="Q43" s="335"/>
      <c r="R43" s="335"/>
      <c r="S43" s="335"/>
      <c r="T43" s="336"/>
    </row>
    <row r="44" spans="3:22" ht="20.25" customHeight="1" x14ac:dyDescent="0.2">
      <c r="C44" s="372" t="s">
        <v>160</v>
      </c>
      <c r="D44" s="341" t="s">
        <v>176</v>
      </c>
      <c r="E44" s="375">
        <f ca="1">OFFSET('Graph build'!$B29,0,MATCH(Dashboard!$F$23,'Graph build'!$C$15:$I$15,0))</f>
        <v>1</v>
      </c>
      <c r="G44" s="334"/>
      <c r="H44" s="335"/>
      <c r="I44" s="335"/>
      <c r="J44" s="335"/>
      <c r="K44" s="335"/>
      <c r="L44" s="335"/>
      <c r="M44" s="335"/>
      <c r="N44" s="335"/>
      <c r="O44" s="335"/>
      <c r="P44" s="335"/>
      <c r="Q44" s="335"/>
      <c r="R44" s="335"/>
      <c r="S44" s="335"/>
      <c r="T44" s="336"/>
    </row>
    <row r="45" spans="3:22" ht="32.25" customHeight="1" x14ac:dyDescent="0.2">
      <c r="C45" s="372" t="s">
        <v>161</v>
      </c>
      <c r="D45" s="341" t="s">
        <v>177</v>
      </c>
      <c r="E45" s="375">
        <f ca="1">OFFSET('Graph build'!$B30,0,MATCH(Dashboard!$F$23,'Graph build'!$C$15:$I$15,0))</f>
        <v>1</v>
      </c>
      <c r="G45" s="334"/>
      <c r="H45" s="335"/>
      <c r="I45" s="335"/>
      <c r="J45" s="335"/>
      <c r="K45" s="335"/>
      <c r="L45" s="335"/>
      <c r="M45" s="335"/>
      <c r="N45" s="335"/>
      <c r="O45" s="335"/>
      <c r="P45" s="335"/>
      <c r="Q45" s="335"/>
      <c r="R45" s="335"/>
      <c r="S45" s="335"/>
      <c r="T45" s="336"/>
    </row>
    <row r="46" spans="3:22" ht="20.25" customHeight="1" x14ac:dyDescent="0.2">
      <c r="C46" s="372" t="s">
        <v>162</v>
      </c>
      <c r="D46" s="341" t="s">
        <v>178</v>
      </c>
      <c r="E46" s="375">
        <f ca="1">OFFSET('Graph build'!$B31,0,MATCH(Dashboard!$F$23,'Graph build'!$C$15:$I$15,0))</f>
        <v>1</v>
      </c>
      <c r="G46" s="334"/>
      <c r="H46" s="335"/>
      <c r="I46" s="335"/>
      <c r="J46" s="335"/>
      <c r="K46" s="335"/>
      <c r="L46" s="335"/>
      <c r="M46" s="335"/>
      <c r="N46" s="335"/>
      <c r="O46" s="335"/>
      <c r="P46" s="335"/>
      <c r="Q46" s="335"/>
      <c r="R46" s="335"/>
      <c r="S46" s="335"/>
      <c r="T46" s="336"/>
    </row>
    <row r="47" spans="3:22" ht="20.25" customHeight="1" x14ac:dyDescent="0.2">
      <c r="C47" s="372" t="s">
        <v>163</v>
      </c>
      <c r="D47" s="341" t="s">
        <v>179</v>
      </c>
      <c r="E47" s="375">
        <f ca="1">OFFSET('Graph build'!$B32,0,MATCH(Dashboard!$F$23,'Graph build'!$C$15:$I$15,0))</f>
        <v>1</v>
      </c>
      <c r="G47" s="334"/>
      <c r="H47" s="335"/>
      <c r="I47" s="335"/>
      <c r="J47" s="335"/>
      <c r="K47" s="335"/>
      <c r="L47" s="335"/>
      <c r="M47" s="335"/>
      <c r="N47" s="335"/>
      <c r="O47" s="335"/>
      <c r="P47" s="335"/>
      <c r="Q47" s="335"/>
      <c r="R47" s="335"/>
      <c r="S47" s="335"/>
      <c r="T47" s="336"/>
    </row>
    <row r="48" spans="3:22" ht="20.25" customHeight="1" thickBot="1" x14ac:dyDescent="0.25">
      <c r="C48" s="373" t="s">
        <v>147</v>
      </c>
      <c r="D48" s="340" t="s">
        <v>147</v>
      </c>
      <c r="E48" s="377">
        <f ca="1">OFFSET('Graph build'!$B33,0,MATCH(Dashboard!$F$23,'Graph build'!$C$15:$I$15,0))</f>
        <v>1</v>
      </c>
      <c r="G48" s="334"/>
      <c r="H48" s="335"/>
      <c r="I48" s="335"/>
      <c r="J48" s="335"/>
      <c r="K48" s="335"/>
      <c r="L48" s="335"/>
      <c r="M48" s="335"/>
      <c r="N48" s="335"/>
      <c r="O48" s="335"/>
      <c r="P48" s="335"/>
      <c r="Q48" s="335"/>
      <c r="R48" s="335"/>
      <c r="S48" s="335"/>
      <c r="T48" s="336"/>
    </row>
    <row r="49" spans="3:22" x14ac:dyDescent="0.2">
      <c r="G49" s="334"/>
      <c r="H49" s="335"/>
      <c r="I49" s="335"/>
      <c r="J49" s="335"/>
      <c r="K49" s="335"/>
      <c r="L49" s="335"/>
      <c r="M49" s="335"/>
      <c r="N49" s="335"/>
      <c r="O49" s="335"/>
      <c r="P49" s="335"/>
      <c r="Q49" s="335"/>
      <c r="R49" s="335"/>
      <c r="S49" s="335"/>
      <c r="T49" s="336"/>
    </row>
    <row r="50" spans="3:22" x14ac:dyDescent="0.2">
      <c r="G50" s="334"/>
      <c r="H50" s="335"/>
      <c r="I50" s="335"/>
      <c r="J50" s="335"/>
      <c r="K50" s="335"/>
      <c r="L50" s="335"/>
      <c r="M50" s="335"/>
      <c r="N50" s="335"/>
      <c r="O50" s="335"/>
      <c r="P50" s="335"/>
      <c r="Q50" s="335"/>
      <c r="R50" s="335"/>
      <c r="S50" s="335"/>
      <c r="T50" s="336"/>
    </row>
    <row r="51" spans="3:22" x14ac:dyDescent="0.2">
      <c r="G51" s="334"/>
      <c r="H51" s="335"/>
      <c r="I51" s="335"/>
      <c r="J51" s="335"/>
      <c r="K51" s="335"/>
      <c r="L51" s="335"/>
      <c r="M51" s="335"/>
      <c r="N51" s="335"/>
      <c r="O51" s="335"/>
      <c r="P51" s="335"/>
      <c r="Q51" s="335"/>
      <c r="R51" s="335"/>
      <c r="S51" s="335"/>
      <c r="T51" s="336"/>
    </row>
    <row r="52" spans="3:22" x14ac:dyDescent="0.2">
      <c r="G52" s="334"/>
      <c r="H52" s="335"/>
      <c r="I52" s="335"/>
      <c r="J52" s="335"/>
      <c r="K52" s="335"/>
      <c r="L52" s="335"/>
      <c r="M52" s="335"/>
      <c r="N52" s="335"/>
      <c r="O52" s="335"/>
      <c r="P52" s="335"/>
      <c r="Q52" s="335"/>
      <c r="R52" s="335"/>
      <c r="S52" s="335"/>
      <c r="T52" s="336"/>
    </row>
    <row r="53" spans="3:22" ht="13.5" thickBot="1" x14ac:dyDescent="0.25">
      <c r="G53" s="334"/>
      <c r="H53" s="335"/>
      <c r="I53" s="335"/>
      <c r="J53" s="335"/>
      <c r="K53" s="335"/>
      <c r="L53" s="335"/>
      <c r="M53" s="335"/>
      <c r="N53" s="335"/>
      <c r="O53" s="335"/>
      <c r="P53" s="335"/>
      <c r="Q53" s="335"/>
      <c r="R53" s="335"/>
      <c r="S53" s="335"/>
      <c r="T53" s="336"/>
    </row>
    <row r="54" spans="3:22" ht="26.25" thickBot="1" x14ac:dyDescent="0.25">
      <c r="C54" s="342" t="s">
        <v>201</v>
      </c>
      <c r="D54" s="343"/>
      <c r="E54" s="345" t="str">
        <f>"Progress at "&amp;$F$2</f>
        <v>Progress at Q1 April 2018</v>
      </c>
      <c r="G54" s="334"/>
      <c r="H54" s="335"/>
      <c r="I54" s="335"/>
      <c r="J54" s="335"/>
      <c r="K54" s="335"/>
      <c r="L54" s="335"/>
      <c r="M54" s="335"/>
      <c r="N54" s="335"/>
      <c r="O54" s="335"/>
      <c r="P54" s="335"/>
      <c r="Q54" s="335"/>
      <c r="R54" s="335"/>
      <c r="S54" s="335"/>
      <c r="T54" s="336"/>
      <c r="V54" s="299" t="str">
        <f>$F$23&amp;" service specifications progress to "&amp;$F$2</f>
        <v>Bromley service specifications progress to Q1 April 2018</v>
      </c>
    </row>
    <row r="55" spans="3:22" ht="15.75" customHeight="1" x14ac:dyDescent="0.2">
      <c r="C55" s="372" t="s">
        <v>29</v>
      </c>
      <c r="D55" s="341"/>
      <c r="E55" s="375">
        <f>INDEX('Graph build'!$C$5:$U$11,MATCH(Dashboard!$F$23,'Graph build'!$B$5:$B$11,0),MATCH(Dashboard!$C55,'Graph build'!$C$4:$U$4,0))</f>
        <v>1</v>
      </c>
      <c r="G55" s="334"/>
      <c r="H55" s="335"/>
      <c r="I55" s="335"/>
      <c r="J55" s="335"/>
      <c r="K55" s="335"/>
      <c r="L55" s="335"/>
      <c r="M55" s="335"/>
      <c r="N55" s="335"/>
      <c r="O55" s="335"/>
      <c r="P55" s="335"/>
      <c r="Q55" s="335"/>
      <c r="R55" s="335"/>
      <c r="S55" s="335"/>
      <c r="T55" s="336"/>
    </row>
    <row r="56" spans="3:22" ht="15.75" customHeight="1" x14ac:dyDescent="0.2">
      <c r="C56" s="372" t="s">
        <v>30</v>
      </c>
      <c r="D56" s="341"/>
      <c r="E56" s="375">
        <f>INDEX('Graph build'!$C$5:$U$11,MATCH(Dashboard!$F$23,'Graph build'!$B$5:$B$11,0),MATCH(Dashboard!$C56,'Graph build'!$C$4:$U$4,0))</f>
        <v>1</v>
      </c>
      <c r="G56" s="334"/>
      <c r="H56" s="335"/>
      <c r="I56" s="335"/>
      <c r="J56" s="335"/>
      <c r="K56" s="335"/>
      <c r="L56" s="335"/>
      <c r="M56" s="335"/>
      <c r="N56" s="335"/>
      <c r="O56" s="335"/>
      <c r="P56" s="335"/>
      <c r="Q56" s="335"/>
      <c r="R56" s="335"/>
      <c r="S56" s="335"/>
      <c r="T56" s="336"/>
    </row>
    <row r="57" spans="3:22" ht="15.75" customHeight="1" x14ac:dyDescent="0.2">
      <c r="C57" s="372" t="s">
        <v>34</v>
      </c>
      <c r="D57" s="341"/>
      <c r="E57" s="375">
        <f>INDEX('Graph build'!$C$5:$U$11,MATCH(Dashboard!$F$23,'Graph build'!$B$5:$B$11,0),MATCH(Dashboard!$C57,'Graph build'!$C$4:$U$4,0))</f>
        <v>1</v>
      </c>
      <c r="G57" s="334"/>
      <c r="H57" s="335"/>
      <c r="I57" s="335"/>
      <c r="J57" s="335"/>
      <c r="K57" s="335"/>
      <c r="L57" s="335"/>
      <c r="M57" s="335"/>
      <c r="N57" s="335"/>
      <c r="O57" s="335"/>
      <c r="P57" s="335"/>
      <c r="Q57" s="335"/>
      <c r="R57" s="335"/>
      <c r="S57" s="335"/>
      <c r="T57" s="336"/>
    </row>
    <row r="58" spans="3:22" ht="15.75" customHeight="1" x14ac:dyDescent="0.2">
      <c r="C58" s="372" t="s">
        <v>39</v>
      </c>
      <c r="D58" s="341"/>
      <c r="E58" s="375">
        <f>INDEX('Graph build'!$C$5:$U$11,MATCH(Dashboard!$F$23,'Graph build'!$B$5:$B$11,0),MATCH(Dashboard!$C58,'Graph build'!$C$4:$U$4,0))</f>
        <v>1</v>
      </c>
      <c r="G58" s="334"/>
      <c r="H58" s="335"/>
      <c r="I58" s="335"/>
      <c r="J58" s="335"/>
      <c r="K58" s="335"/>
      <c r="L58" s="335"/>
      <c r="M58" s="335"/>
      <c r="N58" s="335"/>
      <c r="O58" s="335"/>
      <c r="P58" s="335"/>
      <c r="Q58" s="335"/>
      <c r="R58" s="335"/>
      <c r="S58" s="335"/>
      <c r="T58" s="336"/>
    </row>
    <row r="59" spans="3:22" ht="15.75" customHeight="1" x14ac:dyDescent="0.2">
      <c r="C59" s="372" t="s">
        <v>36</v>
      </c>
      <c r="D59" s="341"/>
      <c r="E59" s="375">
        <f>INDEX('Graph build'!$C$5:$U$11,MATCH(Dashboard!$F$23,'Graph build'!$B$5:$B$11,0),MATCH(Dashboard!$C59,'Graph build'!$C$4:$U$4,0))</f>
        <v>1</v>
      </c>
      <c r="G59" s="334"/>
      <c r="H59" s="335"/>
      <c r="I59" s="335"/>
      <c r="J59" s="335"/>
      <c r="K59" s="335"/>
      <c r="L59" s="335"/>
      <c r="M59" s="335"/>
      <c r="N59" s="335"/>
      <c r="O59" s="335"/>
      <c r="P59" s="335"/>
      <c r="Q59" s="335"/>
      <c r="R59" s="335"/>
      <c r="S59" s="335"/>
      <c r="T59" s="336"/>
    </row>
    <row r="60" spans="3:22" ht="15.75" customHeight="1" x14ac:dyDescent="0.2">
      <c r="C60" s="372" t="s">
        <v>37</v>
      </c>
      <c r="D60" s="341"/>
      <c r="E60" s="375">
        <f>INDEX('Graph build'!$C$5:$U$11,MATCH(Dashboard!$F$23,'Graph build'!$B$5:$B$11,0),MATCH(Dashboard!$C60,'Graph build'!$C$4:$U$4,0))</f>
        <v>1</v>
      </c>
      <c r="G60" s="334"/>
      <c r="H60" s="335"/>
      <c r="I60" s="335"/>
      <c r="J60" s="335"/>
      <c r="K60" s="335"/>
      <c r="L60" s="335"/>
      <c r="M60" s="335"/>
      <c r="N60" s="335"/>
      <c r="O60" s="335"/>
      <c r="P60" s="335"/>
      <c r="Q60" s="335"/>
      <c r="R60" s="335"/>
      <c r="S60" s="335"/>
      <c r="T60" s="336"/>
    </row>
    <row r="61" spans="3:22" ht="15.75" customHeight="1" x14ac:dyDescent="0.2">
      <c r="C61" s="372" t="s">
        <v>31</v>
      </c>
      <c r="D61" s="341"/>
      <c r="E61" s="375">
        <f>INDEX('Graph build'!$C$5:$U$11,MATCH(Dashboard!$F$23,'Graph build'!$B$5:$B$11,0),MATCH(Dashboard!$C61,'Graph build'!$C$4:$U$4,0))</f>
        <v>1</v>
      </c>
      <c r="G61" s="334"/>
      <c r="H61" s="335"/>
      <c r="I61" s="335"/>
      <c r="J61" s="335"/>
      <c r="K61" s="335"/>
      <c r="L61" s="335"/>
      <c r="M61" s="335"/>
      <c r="N61" s="335"/>
      <c r="O61" s="335"/>
      <c r="P61" s="335"/>
      <c r="Q61" s="335"/>
      <c r="R61" s="335"/>
      <c r="S61" s="335"/>
      <c r="T61" s="336"/>
    </row>
    <row r="62" spans="3:22" ht="15.75" customHeight="1" x14ac:dyDescent="0.2">
      <c r="C62" s="372" t="s">
        <v>43</v>
      </c>
      <c r="D62" s="341"/>
      <c r="E62" s="375">
        <f>INDEX('Graph build'!$C$5:$U$11,MATCH(Dashboard!$F$23,'Graph build'!$B$5:$B$11,0),MATCH(Dashboard!$C62,'Graph build'!$C$4:$U$4,0))</f>
        <v>1</v>
      </c>
      <c r="G62" s="334"/>
      <c r="H62" s="335"/>
      <c r="I62" s="335"/>
      <c r="J62" s="335"/>
      <c r="K62" s="335"/>
      <c r="L62" s="335"/>
      <c r="M62" s="335"/>
      <c r="N62" s="335"/>
      <c r="O62" s="335"/>
      <c r="P62" s="335"/>
      <c r="Q62" s="335"/>
      <c r="R62" s="335"/>
      <c r="S62" s="335"/>
      <c r="T62" s="336"/>
    </row>
    <row r="63" spans="3:22" ht="15.75" customHeight="1" x14ac:dyDescent="0.2">
      <c r="C63" s="372" t="s">
        <v>60</v>
      </c>
      <c r="D63" s="341"/>
      <c r="E63" s="375">
        <f>INDEX('Graph build'!$C$5:$U$11,MATCH(Dashboard!$F$23,'Graph build'!$B$5:$B$11,0),MATCH(Dashboard!$C63,'Graph build'!$C$4:$U$4,0))</f>
        <v>1</v>
      </c>
      <c r="G63" s="334"/>
      <c r="H63" s="335"/>
      <c r="I63" s="335"/>
      <c r="J63" s="335"/>
      <c r="K63" s="335"/>
      <c r="L63" s="335"/>
      <c r="M63" s="335"/>
      <c r="N63" s="335"/>
      <c r="O63" s="335"/>
      <c r="P63" s="335"/>
      <c r="Q63" s="335"/>
      <c r="R63" s="335"/>
      <c r="S63" s="335"/>
      <c r="T63" s="336"/>
    </row>
    <row r="64" spans="3:22" ht="15.75" customHeight="1" x14ac:dyDescent="0.2">
      <c r="C64" s="372" t="s">
        <v>47</v>
      </c>
      <c r="D64" s="341"/>
      <c r="E64" s="375">
        <f>INDEX('Graph build'!$C$5:$U$11,MATCH(Dashboard!$F$23,'Graph build'!$B$5:$B$11,0),MATCH(Dashboard!$C64,'Graph build'!$C$4:$U$4,0))</f>
        <v>1</v>
      </c>
      <c r="G64" s="334"/>
      <c r="H64" s="335"/>
      <c r="I64" s="335"/>
      <c r="J64" s="335"/>
      <c r="K64" s="335"/>
      <c r="L64" s="335"/>
      <c r="M64" s="335"/>
      <c r="N64" s="335"/>
      <c r="O64" s="335"/>
      <c r="P64" s="335"/>
      <c r="Q64" s="335"/>
      <c r="R64" s="335"/>
      <c r="S64" s="335"/>
      <c r="T64" s="336"/>
    </row>
    <row r="65" spans="3:20" ht="15.75" customHeight="1" x14ac:dyDescent="0.2">
      <c r="C65" s="372" t="s">
        <v>120</v>
      </c>
      <c r="D65" s="341"/>
      <c r="E65" s="375">
        <f>INDEX('Graph build'!$C$5:$U$11,MATCH(Dashboard!$F$23,'Graph build'!$B$5:$B$11,0),MATCH(Dashboard!$C65,'Graph build'!$C$4:$U$4,0))</f>
        <v>1</v>
      </c>
      <c r="G65" s="334"/>
      <c r="H65" s="335"/>
      <c r="I65" s="335"/>
      <c r="J65" s="335"/>
      <c r="K65" s="335"/>
      <c r="L65" s="335"/>
      <c r="M65" s="335"/>
      <c r="N65" s="335"/>
      <c r="O65" s="335"/>
      <c r="P65" s="335"/>
      <c r="Q65" s="335"/>
      <c r="R65" s="335"/>
      <c r="S65" s="335"/>
      <c r="T65" s="336"/>
    </row>
    <row r="66" spans="3:20" ht="15.75" customHeight="1" x14ac:dyDescent="0.2">
      <c r="C66" s="372" t="s">
        <v>49</v>
      </c>
      <c r="D66" s="341"/>
      <c r="E66" s="375">
        <f>INDEX('Graph build'!$C$5:$U$11,MATCH(Dashboard!$F$23,'Graph build'!$B$5:$B$11,0),MATCH(Dashboard!$C66,'Graph build'!$C$4:$U$4,0))</f>
        <v>1</v>
      </c>
      <c r="G66" s="334"/>
      <c r="H66" s="335"/>
      <c r="I66" s="335"/>
      <c r="J66" s="335"/>
      <c r="K66" s="335"/>
      <c r="L66" s="335"/>
      <c r="M66" s="335"/>
      <c r="N66" s="335"/>
      <c r="O66" s="335"/>
      <c r="P66" s="335"/>
      <c r="Q66" s="335"/>
      <c r="R66" s="335"/>
      <c r="S66" s="335"/>
      <c r="T66" s="336"/>
    </row>
    <row r="67" spans="3:20" ht="15.75" customHeight="1" x14ac:dyDescent="0.2">
      <c r="C67" s="372" t="s">
        <v>50</v>
      </c>
      <c r="D67" s="341"/>
      <c r="E67" s="375">
        <f>INDEX('Graph build'!$C$5:$U$11,MATCH(Dashboard!$F$23,'Graph build'!$B$5:$B$11,0),MATCH(Dashboard!$C67,'Graph build'!$C$4:$U$4,0))</f>
        <v>1</v>
      </c>
      <c r="G67" s="334"/>
      <c r="H67" s="335"/>
      <c r="I67" s="335"/>
      <c r="J67" s="335"/>
      <c r="K67" s="335"/>
      <c r="L67" s="335"/>
      <c r="M67" s="335"/>
      <c r="N67" s="335"/>
      <c r="O67" s="335"/>
      <c r="P67" s="335"/>
      <c r="Q67" s="335"/>
      <c r="R67" s="335"/>
      <c r="S67" s="335"/>
      <c r="T67" s="336"/>
    </row>
    <row r="68" spans="3:20" ht="15.75" customHeight="1" x14ac:dyDescent="0.2">
      <c r="C68" s="372" t="s">
        <v>52</v>
      </c>
      <c r="D68" s="341"/>
      <c r="E68" s="375">
        <f>INDEX('Graph build'!$C$5:$U$11,MATCH(Dashboard!$F$23,'Graph build'!$B$5:$B$11,0),MATCH(Dashboard!$C68,'Graph build'!$C$4:$U$4,0))</f>
        <v>1</v>
      </c>
      <c r="G68" s="334"/>
      <c r="H68" s="335"/>
      <c r="I68" s="335"/>
      <c r="J68" s="335"/>
      <c r="K68" s="335"/>
      <c r="L68" s="335"/>
      <c r="M68" s="335"/>
      <c r="N68" s="335"/>
      <c r="O68" s="335"/>
      <c r="P68" s="335"/>
      <c r="Q68" s="335"/>
      <c r="R68" s="335"/>
      <c r="S68" s="335"/>
      <c r="T68" s="336"/>
    </row>
    <row r="69" spans="3:20" ht="15.75" customHeight="1" x14ac:dyDescent="0.2">
      <c r="C69" s="372" t="s">
        <v>54</v>
      </c>
      <c r="D69" s="341"/>
      <c r="E69" s="375">
        <f>INDEX('Graph build'!$C$5:$U$11,MATCH(Dashboard!$F$23,'Graph build'!$B$5:$B$11,0),MATCH(Dashboard!$C69,'Graph build'!$C$4:$U$4,0))</f>
        <v>1</v>
      </c>
      <c r="G69" s="334"/>
      <c r="H69" s="335"/>
      <c r="I69" s="335"/>
      <c r="J69" s="335"/>
      <c r="K69" s="335"/>
      <c r="L69" s="335"/>
      <c r="M69" s="335"/>
      <c r="N69" s="335"/>
      <c r="O69" s="335"/>
      <c r="P69" s="335"/>
      <c r="Q69" s="335"/>
      <c r="R69" s="335"/>
      <c r="S69" s="335"/>
      <c r="T69" s="336"/>
    </row>
    <row r="70" spans="3:20" ht="15.75" customHeight="1" x14ac:dyDescent="0.2">
      <c r="C70" s="372" t="s">
        <v>56</v>
      </c>
      <c r="D70" s="341"/>
      <c r="E70" s="375">
        <f>INDEX('Graph build'!$C$5:$U$11,MATCH(Dashboard!$F$23,'Graph build'!$B$5:$B$11,0),MATCH(Dashboard!$C70,'Graph build'!$C$4:$U$4,0))</f>
        <v>1</v>
      </c>
      <c r="G70" s="334"/>
      <c r="H70" s="335"/>
      <c r="I70" s="335"/>
      <c r="J70" s="335"/>
      <c r="K70" s="335"/>
      <c r="L70" s="335"/>
      <c r="M70" s="335"/>
      <c r="N70" s="335"/>
      <c r="O70" s="335"/>
      <c r="P70" s="335"/>
      <c r="Q70" s="335"/>
      <c r="R70" s="335"/>
      <c r="S70" s="335"/>
      <c r="T70" s="336"/>
    </row>
    <row r="71" spans="3:20" ht="15.75" customHeight="1" thickBot="1" x14ac:dyDescent="0.25">
      <c r="C71" s="373" t="s">
        <v>58</v>
      </c>
      <c r="D71" s="340"/>
      <c r="E71" s="377">
        <f>INDEX('Graph build'!$C$5:$U$11,MATCH(Dashboard!$F$23,'Graph build'!$B$5:$B$11,0),MATCH(Dashboard!$C71,'Graph build'!$C$4:$U$4,0))</f>
        <v>1</v>
      </c>
      <c r="G71" s="334"/>
      <c r="H71" s="335"/>
      <c r="I71" s="335"/>
      <c r="J71" s="335"/>
      <c r="K71" s="335"/>
      <c r="L71" s="335"/>
      <c r="M71" s="335"/>
      <c r="N71" s="335"/>
      <c r="O71" s="335"/>
      <c r="P71" s="335"/>
      <c r="Q71" s="335"/>
      <c r="R71" s="335"/>
      <c r="S71" s="335"/>
      <c r="T71" s="336"/>
    </row>
    <row r="72" spans="3:20" x14ac:dyDescent="0.2">
      <c r="G72" s="332"/>
      <c r="H72" s="332"/>
      <c r="I72" s="332"/>
      <c r="J72" s="332"/>
      <c r="K72" s="332"/>
      <c r="L72" s="332"/>
      <c r="M72" s="332"/>
      <c r="N72" s="332"/>
      <c r="O72" s="332"/>
      <c r="P72" s="332"/>
      <c r="Q72" s="332"/>
      <c r="R72" s="332"/>
      <c r="S72" s="332"/>
      <c r="T72" s="332"/>
    </row>
  </sheetData>
  <pageMargins left="0.7" right="0.7" top="0.75" bottom="0.75" header="0.3" footer="0.3"/>
  <pageSetup paperSize="8" scale="6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[2]Sheet2!#REF!</xm:f>
          </x14:formula1>
          <xm:sqref>D25:D26 C26</xm:sqref>
        </x14:dataValidation>
        <x14:dataValidation type="list" allowBlank="1" showInputMessage="1" showErrorMessage="1">
          <x14:formula1>
            <xm:f>'Look Ups'!$B$3:$B$27</xm:f>
          </x14:formula1>
          <xm:sqref>F2</xm:sqref>
        </x14:dataValidation>
        <x14:dataValidation type="list" allowBlank="1" showInputMessage="1" showErrorMessage="1">
          <x14:formula1>
            <xm:f>Inputs!$F$3:$F$9</xm:f>
          </x14:formula1>
          <xm:sqref>F23</xm:sqref>
        </x14:dataValidation>
        <x14:dataValidation type="list" allowBlank="1" showInputMessage="1" showErrorMessage="1">
          <x14:formula1>
            <xm:f>'Look Ups'!$E$3:$E$19</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CU200"/>
  <sheetViews>
    <sheetView view="pageBreakPreview" zoomScale="115" zoomScaleNormal="110" zoomScaleSheetLayoutView="115" zoomScalePageLayoutView="120" workbookViewId="0">
      <pane xSplit="6" ySplit="6" topLeftCell="G161" activePane="bottomRight" state="frozen"/>
      <selection pane="topRight" activeCell="G1" sqref="G1"/>
      <selection pane="bottomLeft" activeCell="A5" sqref="A5"/>
      <selection pane="bottomRight" activeCell="G1" sqref="G1"/>
    </sheetView>
  </sheetViews>
  <sheetFormatPr defaultColWidth="2.5703125" defaultRowHeight="11.25" x14ac:dyDescent="0.2"/>
  <cols>
    <col min="1" max="1" width="1.28515625" style="1" customWidth="1"/>
    <col min="2" max="2" width="5.85546875" style="2" customWidth="1"/>
    <col min="3" max="3" width="7.85546875" style="2" hidden="1" customWidth="1"/>
    <col min="4" max="4" width="55.140625" style="16" customWidth="1"/>
    <col min="5" max="5" width="10.7109375" style="16" hidden="1" customWidth="1"/>
    <col min="6" max="6" width="10.42578125" style="3" hidden="1" customWidth="1"/>
    <col min="7" max="7" width="9.85546875" style="3" customWidth="1"/>
    <col min="8" max="8" width="5.5703125" style="1" customWidth="1"/>
    <col min="9" max="10" width="4.5703125" style="1" customWidth="1"/>
    <col min="11" max="11" width="5.5703125" style="1" customWidth="1"/>
    <col min="12" max="12" width="5.7109375" style="1" customWidth="1"/>
    <col min="13" max="14" width="5" style="1" bestFit="1" customWidth="1"/>
    <col min="15" max="15" width="5.7109375" style="1" customWidth="1"/>
    <col min="16" max="16" width="5.5703125" style="1" customWidth="1"/>
    <col min="17" max="17" width="5.42578125" style="1" customWidth="1"/>
    <col min="18" max="18" width="5.28515625" style="1" customWidth="1"/>
    <col min="19" max="19" width="5" style="1" bestFit="1" customWidth="1"/>
    <col min="20" max="20" width="5.85546875" style="1" customWidth="1"/>
    <col min="21" max="31" width="4.5703125" style="1" customWidth="1"/>
    <col min="32" max="32" width="34.140625" style="1" customWidth="1"/>
    <col min="33" max="16384" width="2.5703125" style="1"/>
  </cols>
  <sheetData>
    <row r="1" spans="1:36" s="10" customFormat="1" ht="15" customHeight="1" thickTop="1" thickBot="1" x14ac:dyDescent="0.25">
      <c r="B1" s="915" t="s">
        <v>856</v>
      </c>
      <c r="C1" s="915"/>
      <c r="D1" s="915"/>
      <c r="E1" s="329"/>
      <c r="F1" s="329"/>
      <c r="G1" s="362" t="s">
        <v>209</v>
      </c>
      <c r="H1" s="359"/>
      <c r="I1" s="361" t="s">
        <v>207</v>
      </c>
      <c r="J1" s="358"/>
      <c r="K1" s="358"/>
      <c r="L1" s="429"/>
      <c r="M1" s="424" t="s">
        <v>283</v>
      </c>
      <c r="N1" s="358"/>
      <c r="O1" s="358"/>
      <c r="P1" s="358"/>
      <c r="Q1" s="358"/>
      <c r="AA1" s="358"/>
      <c r="AB1" s="358"/>
      <c r="AC1" s="358"/>
      <c r="AD1" s="358"/>
      <c r="AE1" s="358"/>
    </row>
    <row r="2" spans="1:36" s="10" customFormat="1" ht="15" customHeight="1" thickTop="1" thickBot="1" x14ac:dyDescent="0.25">
      <c r="B2" s="915"/>
      <c r="C2" s="915"/>
      <c r="D2" s="915"/>
      <c r="E2" s="329"/>
      <c r="F2" s="329"/>
      <c r="G2" s="329"/>
      <c r="H2" s="360"/>
      <c r="I2" s="361" t="s">
        <v>208</v>
      </c>
      <c r="J2" s="9"/>
      <c r="K2" s="9"/>
      <c r="L2" s="432"/>
      <c r="M2" s="424" t="s">
        <v>284</v>
      </c>
      <c r="N2" s="9"/>
      <c r="O2" s="9"/>
      <c r="P2" s="9"/>
      <c r="Q2" s="9"/>
      <c r="AA2" s="9"/>
      <c r="AB2" s="9"/>
      <c r="AC2" s="9"/>
      <c r="AD2" s="9"/>
      <c r="AE2" s="9"/>
    </row>
    <row r="3" spans="1:36" s="10" customFormat="1" ht="15" customHeight="1" thickTop="1" thickBot="1" x14ac:dyDescent="0.25">
      <c r="B3" s="915"/>
      <c r="C3" s="915"/>
      <c r="D3" s="915"/>
      <c r="E3" s="329"/>
      <c r="F3" s="329"/>
      <c r="G3" s="329"/>
      <c r="H3" s="9"/>
      <c r="I3" s="9"/>
      <c r="J3" s="9"/>
      <c r="K3" s="9"/>
      <c r="L3" s="431"/>
      <c r="M3" s="361" t="s">
        <v>210</v>
      </c>
      <c r="N3" s="9"/>
      <c r="O3" s="9"/>
      <c r="P3" s="9"/>
      <c r="Q3" s="9"/>
      <c r="AA3" s="9"/>
      <c r="AB3" s="9"/>
      <c r="AC3" s="9"/>
      <c r="AD3" s="9"/>
      <c r="AE3" s="9"/>
    </row>
    <row r="4" spans="1:36" s="10" customFormat="1" ht="4.5" customHeight="1" x14ac:dyDescent="0.2">
      <c r="B4" s="915"/>
      <c r="C4" s="915"/>
      <c r="D4" s="915"/>
      <c r="E4" s="329"/>
      <c r="F4" s="329"/>
      <c r="G4" s="329"/>
      <c r="H4" s="9"/>
      <c r="I4" s="9"/>
      <c r="J4" s="9"/>
      <c r="K4" s="9"/>
      <c r="L4" s="9"/>
      <c r="M4" s="9"/>
      <c r="N4" s="9"/>
      <c r="O4" s="9"/>
      <c r="P4" s="9"/>
      <c r="Q4" s="9"/>
      <c r="R4" s="9"/>
      <c r="S4" s="9"/>
      <c r="T4" s="9"/>
      <c r="U4" s="9"/>
      <c r="V4" s="9"/>
      <c r="W4" s="9"/>
      <c r="X4" s="9"/>
      <c r="Y4" s="9"/>
      <c r="Z4" s="9"/>
      <c r="AA4" s="9"/>
      <c r="AB4" s="9"/>
      <c r="AC4" s="9"/>
      <c r="AD4" s="9"/>
      <c r="AE4" s="9"/>
    </row>
    <row r="5" spans="1:36" x14ac:dyDescent="0.2">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H5" s="14"/>
      <c r="AI5" s="14"/>
      <c r="AJ5" s="14"/>
    </row>
    <row r="6" spans="1:36" s="6" customFormat="1" ht="50.25" customHeight="1" x14ac:dyDescent="0.2">
      <c r="B6" s="155"/>
      <c r="C6" s="155"/>
      <c r="D6" s="155"/>
      <c r="G6" s="314" t="s">
        <v>130</v>
      </c>
      <c r="H6" s="5" t="s">
        <v>2</v>
      </c>
      <c r="I6" s="5" t="s">
        <v>3</v>
      </c>
      <c r="J6" s="5" t="s">
        <v>4</v>
      </c>
      <c r="K6" s="5" t="s">
        <v>5</v>
      </c>
      <c r="L6" s="5" t="s">
        <v>6</v>
      </c>
      <c r="M6" s="5" t="s">
        <v>7</v>
      </c>
      <c r="N6" s="5" t="s">
        <v>8</v>
      </c>
      <c r="O6" s="5" t="s">
        <v>9</v>
      </c>
      <c r="P6" s="5" t="s">
        <v>10</v>
      </c>
      <c r="Q6" s="5" t="s">
        <v>11</v>
      </c>
      <c r="R6" s="5" t="s">
        <v>12</v>
      </c>
      <c r="S6" s="5" t="s">
        <v>13</v>
      </c>
      <c r="T6" s="5" t="s">
        <v>14</v>
      </c>
      <c r="U6" s="5" t="s">
        <v>15</v>
      </c>
      <c r="V6" s="5" t="s">
        <v>16</v>
      </c>
      <c r="W6" s="5" t="s">
        <v>17</v>
      </c>
      <c r="X6" s="5" t="s">
        <v>18</v>
      </c>
      <c r="Y6" s="5" t="s">
        <v>19</v>
      </c>
      <c r="Z6" s="5" t="s">
        <v>20</v>
      </c>
      <c r="AA6" s="5" t="s">
        <v>21</v>
      </c>
      <c r="AB6" s="5" t="s">
        <v>22</v>
      </c>
      <c r="AC6" s="5" t="s">
        <v>23</v>
      </c>
      <c r="AD6" s="5" t="s">
        <v>24</v>
      </c>
      <c r="AE6" s="22" t="s">
        <v>25</v>
      </c>
      <c r="AH6" s="14"/>
      <c r="AI6" s="14"/>
      <c r="AJ6" s="14"/>
    </row>
    <row r="7" spans="1:36" s="14" customFormat="1" ht="15.75" customHeight="1" thickBot="1" x14ac:dyDescent="0.25">
      <c r="A7" s="41"/>
      <c r="B7" s="230" t="s">
        <v>26</v>
      </c>
      <c r="C7" s="94"/>
      <c r="D7" s="231"/>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25"/>
      <c r="AC7" s="25"/>
      <c r="AD7" s="25"/>
      <c r="AE7" s="26"/>
    </row>
    <row r="8" spans="1:36" s="247" customFormat="1" ht="15.75" customHeight="1" thickBot="1" x14ac:dyDescent="0.25">
      <c r="A8" s="248"/>
      <c r="B8" s="253"/>
      <c r="C8" s="228"/>
      <c r="D8" s="254" t="s">
        <v>131</v>
      </c>
      <c r="E8" s="23"/>
      <c r="F8" s="23"/>
      <c r="G8" s="249"/>
      <c r="H8" s="429"/>
      <c r="I8" s="249"/>
      <c r="J8" s="249"/>
      <c r="K8" s="250"/>
      <c r="L8" s="381"/>
      <c r="M8" s="249"/>
      <c r="N8" s="249"/>
      <c r="O8" s="432"/>
      <c r="P8" s="380"/>
      <c r="Q8" s="249"/>
      <c r="R8" s="249"/>
      <c r="S8" s="251"/>
      <c r="T8" s="249"/>
      <c r="U8" s="249"/>
      <c r="V8" s="249"/>
      <c r="W8" s="251"/>
      <c r="X8" s="249"/>
      <c r="Y8" s="249"/>
      <c r="Z8" s="249"/>
      <c r="AA8" s="251"/>
      <c r="AB8" s="249"/>
      <c r="AC8" s="249"/>
      <c r="AD8" s="249"/>
      <c r="AE8" s="252"/>
    </row>
    <row r="9" spans="1:36" s="247" customFormat="1" ht="15.75" customHeight="1" thickBot="1" x14ac:dyDescent="0.25">
      <c r="A9" s="248"/>
      <c r="B9" s="253"/>
      <c r="C9" s="228"/>
      <c r="D9" s="255" t="s">
        <v>122</v>
      </c>
      <c r="E9" s="23"/>
      <c r="F9" s="23"/>
      <c r="G9" s="444">
        <f>SUMPRODUCT(G10:G15,Inputs!$G$3:$G$8)/Inputs!$G$9</f>
        <v>9.6503239494768078E-2</v>
      </c>
      <c r="H9" s="444">
        <f>SUMPRODUCT(H10:H15,Inputs!$G$3:$G$8)/Inputs!$G$9</f>
        <v>0.31744855921321319</v>
      </c>
      <c r="I9" s="444">
        <f>SUMPRODUCT(I10:I15,Inputs!$G$3:$G$8)/Inputs!$G$9</f>
        <v>0.45544693625370875</v>
      </c>
      <c r="J9" s="444">
        <f>SUMPRODUCT(J10:J15,Inputs!$G$3:$G$8)/Inputs!$G$9</f>
        <v>0.55676461213715711</v>
      </c>
      <c r="K9" s="445">
        <f>SUMPRODUCT(K10:K15,Inputs!$G$3:$G$8)/Inputs!$G$9</f>
        <v>0.69753063870365617</v>
      </c>
      <c r="L9" s="446">
        <f>SUMPRODUCT(L10:L15,Inputs!$G$3:$G$8)/Inputs!$G$9</f>
        <v>0.7479218398054378</v>
      </c>
      <c r="M9" s="444">
        <f>SUMPRODUCT(M10:M15,Inputs!$G$3:$G$8)/Inputs!$G$9</f>
        <v>0.75983048451330359</v>
      </c>
      <c r="N9" s="444">
        <f>SUMPRODUCT(N10:N15,Inputs!$G$3:$G$8)/Inputs!$G$9</f>
        <v>0.79700901240674504</v>
      </c>
      <c r="O9" s="447">
        <f>SUMPRODUCT(O10:O15,Inputs!$G$3:$G$8)/Inputs!$G$9</f>
        <v>0.9820774296417607</v>
      </c>
      <c r="P9" s="447">
        <f>SUMPRODUCT(P10:P15,Inputs!$G$3:$G$8)/Inputs!$G$9</f>
        <v>0.99999999999999989</v>
      </c>
      <c r="Q9" s="447">
        <f>SUMPRODUCT(Q10:Q15,Inputs!$G$3:$G$8)/Inputs!$G$9</f>
        <v>0.99999999999999989</v>
      </c>
      <c r="R9" s="447">
        <f>SUMPRODUCT(R10:R15,Inputs!$G$3:$G$8)/Inputs!$G$9</f>
        <v>0.99999999999999989</v>
      </c>
      <c r="S9" s="447">
        <f>SUMPRODUCT(S10:S15,Inputs!$G$3:$G$8)/Inputs!$G$9</f>
        <v>0.99999999999999989</v>
      </c>
      <c r="T9" s="447">
        <f>SUMPRODUCT(T10:T15,Inputs!$G$3:$G$8)/Inputs!$G$9</f>
        <v>0.99999999999999989</v>
      </c>
      <c r="U9" s="447">
        <f>SUMPRODUCT(U10:U15,Inputs!$G$3:$G$8)/Inputs!$G$9</f>
        <v>0.99999999999999989</v>
      </c>
      <c r="V9" s="447">
        <f>SUMPRODUCT(V10:V15,Inputs!$G$3:$G$8)/Inputs!$G$9</f>
        <v>0.99999999999999989</v>
      </c>
      <c r="W9" s="447">
        <f>SUMPRODUCT(W10:W15,Inputs!$G$3:$G$8)/Inputs!$G$9</f>
        <v>0.99999999999999989</v>
      </c>
      <c r="X9" s="447">
        <f>SUMPRODUCT(X10:X15,Inputs!$G$3:$G$8)/Inputs!$G$9</f>
        <v>0.99999999999999989</v>
      </c>
      <c r="Y9" s="447">
        <f>SUMPRODUCT(Y10:Y15,Inputs!$G$3:$G$8)/Inputs!$G$9</f>
        <v>0.99999999999999989</v>
      </c>
      <c r="Z9" s="447">
        <f>SUMPRODUCT(Z10:Z15,Inputs!$G$3:$G$8)/Inputs!$G$9</f>
        <v>0.99999999999999989</v>
      </c>
      <c r="AA9" s="447">
        <f>SUMPRODUCT(AA10:AA15,Inputs!$G$3:$G$8)/Inputs!$G$9</f>
        <v>0.99999999999999989</v>
      </c>
      <c r="AB9" s="447">
        <f>SUMPRODUCT(AB10:AB15,Inputs!$G$3:$G$8)/Inputs!$G$9</f>
        <v>0.99999999999999989</v>
      </c>
      <c r="AC9" s="447">
        <f>SUMPRODUCT(AC10:AC15,Inputs!$G$3:$G$8)/Inputs!$G$9</f>
        <v>0.99999999999999989</v>
      </c>
      <c r="AD9" s="447">
        <f>SUMPRODUCT(AD10:AD15,Inputs!$G$3:$G$8)/Inputs!$G$9</f>
        <v>0.99999999999999989</v>
      </c>
      <c r="AE9" s="447">
        <f>SUMPRODUCT(AE10:AE15,Inputs!$G$3:$G$8)/Inputs!$G$9</f>
        <v>0.99999999999999989</v>
      </c>
    </row>
    <row r="10" spans="1:36" s="247" customFormat="1" ht="15.75" customHeight="1" thickBot="1" x14ac:dyDescent="0.25">
      <c r="A10" s="246"/>
      <c r="B10" s="253"/>
      <c r="C10" s="228"/>
      <c r="D10" s="241" t="s">
        <v>123</v>
      </c>
      <c r="E10" s="23"/>
      <c r="F10" s="23"/>
      <c r="G10" s="378">
        <f>Bexley!G$9</f>
        <v>0</v>
      </c>
      <c r="H10" s="288">
        <f>Bexley!H$9</f>
        <v>0</v>
      </c>
      <c r="I10" s="288">
        <f>Bexley!I$9</f>
        <v>0.42857142857142849</v>
      </c>
      <c r="J10" s="288">
        <f>Bexley!J$9</f>
        <v>0.49999999999999989</v>
      </c>
      <c r="K10" s="293">
        <f>Bexley!K$9</f>
        <v>0.71428571428571419</v>
      </c>
      <c r="L10" s="292">
        <f>Bexley!L$9</f>
        <v>0.78571428571428559</v>
      </c>
      <c r="M10" s="288">
        <f>Bexley!M$9</f>
        <v>0.78571428571428559</v>
      </c>
      <c r="N10" s="288">
        <f>Bexley!N$9</f>
        <v>0.78571428571428559</v>
      </c>
      <c r="O10" s="295">
        <f>Bexley!O$9</f>
        <v>0.99999999999999978</v>
      </c>
      <c r="P10" s="295">
        <f>Bexley!P$9</f>
        <v>0.99999999999999978</v>
      </c>
      <c r="Q10" s="295">
        <f>Bexley!Q$9</f>
        <v>0.99999999999999978</v>
      </c>
      <c r="R10" s="295">
        <f>Bexley!R$9</f>
        <v>0.99999999999999978</v>
      </c>
      <c r="S10" s="295">
        <f>Bexley!S$9</f>
        <v>0.99999999999999978</v>
      </c>
      <c r="T10" s="295">
        <f>Bexley!T$9</f>
        <v>0.99999999999999978</v>
      </c>
      <c r="U10" s="295">
        <f>Bexley!U$9</f>
        <v>0.99999999999999978</v>
      </c>
      <c r="V10" s="295">
        <f>Bexley!V$9</f>
        <v>0.99999999999999978</v>
      </c>
      <c r="W10" s="295">
        <f>Bexley!W$9</f>
        <v>0.99999999999999978</v>
      </c>
      <c r="X10" s="295">
        <f>Bexley!X$9</f>
        <v>0.99999999999999978</v>
      </c>
      <c r="Y10" s="295">
        <f>Bexley!Y$9</f>
        <v>0.99999999999999978</v>
      </c>
      <c r="Z10" s="295">
        <f>Bexley!Z$9</f>
        <v>0.99999999999999978</v>
      </c>
      <c r="AA10" s="295">
        <f>Bexley!AA$9</f>
        <v>0.99999999999999978</v>
      </c>
      <c r="AB10" s="295">
        <f>Bexley!AB$9</f>
        <v>0.99999999999999978</v>
      </c>
      <c r="AC10" s="295">
        <f>Bexley!AC$9</f>
        <v>0.99999999999999978</v>
      </c>
      <c r="AD10" s="295">
        <f>Bexley!AD$9</f>
        <v>0.99999999999999978</v>
      </c>
      <c r="AE10" s="295">
        <f>Bexley!AE$9</f>
        <v>0.99999999999999978</v>
      </c>
    </row>
    <row r="11" spans="1:36" s="247" customFormat="1" ht="15.75" customHeight="1" thickBot="1" x14ac:dyDescent="0.25">
      <c r="A11" s="246"/>
      <c r="B11" s="253"/>
      <c r="C11" s="228"/>
      <c r="D11" s="242" t="s">
        <v>124</v>
      </c>
      <c r="E11" s="23"/>
      <c r="F11" s="23"/>
      <c r="G11" s="378">
        <f>Bromley!G$9</f>
        <v>0.06</v>
      </c>
      <c r="H11" s="288">
        <f>Bromley!H$9</f>
        <v>0.2857142857142857</v>
      </c>
      <c r="I11" s="288">
        <f>Bromley!I$9</f>
        <v>0.3571428571428571</v>
      </c>
      <c r="J11" s="288">
        <f>Bromley!J$9</f>
        <v>0.49999999999999989</v>
      </c>
      <c r="K11" s="293">
        <f>Bromley!K$9</f>
        <v>0.64285714285714279</v>
      </c>
      <c r="L11" s="292">
        <f>Bromley!L$9</f>
        <v>0.71428571428571419</v>
      </c>
      <c r="M11" s="288">
        <f>Bromley!M$9</f>
        <v>0.71428571428571419</v>
      </c>
      <c r="N11" s="288">
        <f>Bromley!N$9</f>
        <v>0.78571428571428559</v>
      </c>
      <c r="O11" s="295">
        <f>Bromley!O$9</f>
        <v>0.99999999999999978</v>
      </c>
      <c r="P11" s="295">
        <f>Bromley!P$9</f>
        <v>0.99999999999999978</v>
      </c>
      <c r="Q11" s="295">
        <f>Bromley!Q$9</f>
        <v>0.99999999999999978</v>
      </c>
      <c r="R11" s="295">
        <f>Bromley!R$9</f>
        <v>0.99999999999999978</v>
      </c>
      <c r="S11" s="295">
        <f>Bromley!S$9</f>
        <v>0.99999999999999978</v>
      </c>
      <c r="T11" s="295">
        <f>Bromley!T$9</f>
        <v>0.99999999999999978</v>
      </c>
      <c r="U11" s="295">
        <f>Bromley!U$9</f>
        <v>0.99999999999999978</v>
      </c>
      <c r="V11" s="295">
        <f>Bromley!V$9</f>
        <v>0.99999999999999978</v>
      </c>
      <c r="W11" s="295">
        <f>Bromley!W$9</f>
        <v>0.99999999999999978</v>
      </c>
      <c r="X11" s="295">
        <f>Bromley!X$9</f>
        <v>0.99999999999999978</v>
      </c>
      <c r="Y11" s="295">
        <f>Bromley!Y$9</f>
        <v>0.99999999999999978</v>
      </c>
      <c r="Z11" s="295">
        <f>Bromley!Z$9</f>
        <v>0.99999999999999978</v>
      </c>
      <c r="AA11" s="295">
        <f>Bromley!AA$9</f>
        <v>0.99999999999999978</v>
      </c>
      <c r="AB11" s="295">
        <f>Bromley!AB$9</f>
        <v>0.99999999999999978</v>
      </c>
      <c r="AC11" s="295">
        <f>Bromley!AC$9</f>
        <v>0.99999999999999978</v>
      </c>
      <c r="AD11" s="295">
        <f>Bromley!AD$9</f>
        <v>0.99999999999999978</v>
      </c>
      <c r="AE11" s="295">
        <f>Bromley!AE$9</f>
        <v>0.99999999999999978</v>
      </c>
    </row>
    <row r="12" spans="1:36" s="247" customFormat="1" ht="15.75" customHeight="1" thickBot="1" x14ac:dyDescent="0.25">
      <c r="A12" s="246"/>
      <c r="B12" s="253"/>
      <c r="C12" s="228"/>
      <c r="D12" s="242" t="s">
        <v>125</v>
      </c>
      <c r="E12" s="23"/>
      <c r="F12" s="23"/>
      <c r="G12" s="378">
        <f>Greenwich!G$9</f>
        <v>7.1428571428571425E-2</v>
      </c>
      <c r="H12" s="288">
        <f>Greenwich!H$9</f>
        <v>7.1428571428571425E-2</v>
      </c>
      <c r="I12" s="288">
        <f>Greenwich!I$9</f>
        <v>0.49999999999999989</v>
      </c>
      <c r="J12" s="288">
        <f>Greenwich!J$9</f>
        <v>0.57142857142857129</v>
      </c>
      <c r="K12" s="293">
        <f>Greenwich!K$9</f>
        <v>0.67857142857142849</v>
      </c>
      <c r="L12" s="292">
        <f>Greenwich!L$9</f>
        <v>0.78571428571428559</v>
      </c>
      <c r="M12" s="288">
        <f>Greenwich!M$9</f>
        <v>0.78571428571428559</v>
      </c>
      <c r="N12" s="288">
        <f>Greenwich!N$9</f>
        <v>0.78571428571428559</v>
      </c>
      <c r="O12" s="295">
        <f>Greenwich!O$9</f>
        <v>0.99999999999999978</v>
      </c>
      <c r="P12" s="295">
        <f>Greenwich!P$9</f>
        <v>0.99999999999999978</v>
      </c>
      <c r="Q12" s="295">
        <f>Greenwich!Q$9</f>
        <v>0.99999999999999978</v>
      </c>
      <c r="R12" s="295">
        <f>Greenwich!R$9</f>
        <v>0.99999999999999978</v>
      </c>
      <c r="S12" s="295">
        <f>Greenwich!S$9</f>
        <v>0.99999999999999978</v>
      </c>
      <c r="T12" s="295">
        <f>Greenwich!T$9</f>
        <v>0.99999999999999978</v>
      </c>
      <c r="U12" s="295">
        <f>Greenwich!U$9</f>
        <v>0.99999999999999978</v>
      </c>
      <c r="V12" s="295">
        <f>Greenwich!V$9</f>
        <v>0.99999999999999978</v>
      </c>
      <c r="W12" s="295">
        <f>Greenwich!W$9</f>
        <v>0.99999999999999978</v>
      </c>
      <c r="X12" s="295">
        <f>Greenwich!X$9</f>
        <v>0.99999999999999978</v>
      </c>
      <c r="Y12" s="295">
        <f>Greenwich!Y$9</f>
        <v>0.99999999999999978</v>
      </c>
      <c r="Z12" s="295">
        <f>Greenwich!Z$9</f>
        <v>0.99999999999999978</v>
      </c>
      <c r="AA12" s="295">
        <f>Greenwich!AA$9</f>
        <v>0.99999999999999978</v>
      </c>
      <c r="AB12" s="295">
        <f>Greenwich!AB$9</f>
        <v>0.99999999999999978</v>
      </c>
      <c r="AC12" s="295">
        <f>Greenwich!AC$9</f>
        <v>0.99999999999999978</v>
      </c>
      <c r="AD12" s="295">
        <f>Greenwich!AD$9</f>
        <v>0.99999999999999978</v>
      </c>
      <c r="AE12" s="295">
        <f>Greenwich!AE$9</f>
        <v>0.99999999999999978</v>
      </c>
    </row>
    <row r="13" spans="1:36" s="247" customFormat="1" ht="15.75" customHeight="1" thickBot="1" x14ac:dyDescent="0.25">
      <c r="A13" s="246"/>
      <c r="B13" s="253"/>
      <c r="C13" s="228"/>
      <c r="D13" s="242" t="s">
        <v>126</v>
      </c>
      <c r="E13" s="23"/>
      <c r="F13" s="23"/>
      <c r="G13" s="378">
        <f>Lambeth!G$9</f>
        <v>7.1428571428571425E-2</v>
      </c>
      <c r="H13" s="288">
        <f>Lambeth!H$9</f>
        <v>0.57142857142857129</v>
      </c>
      <c r="I13" s="288">
        <f>Lambeth!I$9</f>
        <v>0.57142857142857129</v>
      </c>
      <c r="J13" s="288">
        <f>Lambeth!J$9</f>
        <v>0.60714285714285698</v>
      </c>
      <c r="K13" s="293">
        <f>Lambeth!K$9</f>
        <v>0.92857142857142838</v>
      </c>
      <c r="L13" s="292">
        <f>Lambeth!L$9</f>
        <v>0.92857142857142838</v>
      </c>
      <c r="M13" s="288">
        <f>Lambeth!M$9</f>
        <v>0.92857142857142838</v>
      </c>
      <c r="N13" s="288">
        <f>Lambeth!N$9</f>
        <v>0.92857142857142838</v>
      </c>
      <c r="O13" s="295">
        <f>Lambeth!O$9</f>
        <v>0.99999999999999978</v>
      </c>
      <c r="P13" s="295">
        <f>Lambeth!P$9</f>
        <v>0.99999999999999978</v>
      </c>
      <c r="Q13" s="295">
        <f>Lambeth!Q$9</f>
        <v>0.99999999999999978</v>
      </c>
      <c r="R13" s="295">
        <f>Lambeth!R$9</f>
        <v>0.99999999999999978</v>
      </c>
      <c r="S13" s="295">
        <f>Lambeth!S$9</f>
        <v>0.99999999999999978</v>
      </c>
      <c r="T13" s="295">
        <f>Lambeth!T$9</f>
        <v>0.99999999999999978</v>
      </c>
      <c r="U13" s="295">
        <f>Lambeth!U$9</f>
        <v>0.99999999999999978</v>
      </c>
      <c r="V13" s="295">
        <f>Lambeth!V$9</f>
        <v>0.99999999999999978</v>
      </c>
      <c r="W13" s="295">
        <f>Lambeth!W$9</f>
        <v>0.99999999999999978</v>
      </c>
      <c r="X13" s="295">
        <f>Lambeth!X$9</f>
        <v>0.99999999999999978</v>
      </c>
      <c r="Y13" s="295">
        <f>Lambeth!Y$9</f>
        <v>0.99999999999999978</v>
      </c>
      <c r="Z13" s="295">
        <f>Lambeth!Z$9</f>
        <v>0.99999999999999978</v>
      </c>
      <c r="AA13" s="295">
        <f>Lambeth!AA$9</f>
        <v>0.99999999999999978</v>
      </c>
      <c r="AB13" s="295">
        <f>Lambeth!AB$9</f>
        <v>0.99999999999999978</v>
      </c>
      <c r="AC13" s="295">
        <f>Lambeth!AC$9</f>
        <v>0.99999999999999978</v>
      </c>
      <c r="AD13" s="295">
        <f>Lambeth!AD$9</f>
        <v>0.99999999999999978</v>
      </c>
      <c r="AE13" s="295">
        <f>Lambeth!AE$9</f>
        <v>0.99999999999999978</v>
      </c>
    </row>
    <row r="14" spans="1:36" s="247" customFormat="1" ht="15.75" customHeight="1" thickBot="1" x14ac:dyDescent="0.25">
      <c r="A14" s="246"/>
      <c r="B14" s="253"/>
      <c r="C14" s="228"/>
      <c r="D14" s="242" t="s">
        <v>127</v>
      </c>
      <c r="E14" s="23"/>
      <c r="F14" s="23"/>
      <c r="G14" s="378">
        <f>Lewisham!G$9</f>
        <v>0</v>
      </c>
      <c r="H14" s="288">
        <f>Lewisham!H$9</f>
        <v>0.17857142857142855</v>
      </c>
      <c r="I14" s="288">
        <f>Lewisham!I$9</f>
        <v>0.17857142857142855</v>
      </c>
      <c r="J14" s="288">
        <f>Lewisham!J$9</f>
        <v>0.3571428571428571</v>
      </c>
      <c r="K14" s="293">
        <f>Lewisham!K$9</f>
        <v>0.3571428571428571</v>
      </c>
      <c r="L14" s="292">
        <f>Lewisham!L$9</f>
        <v>0.39285714285714279</v>
      </c>
      <c r="M14" s="288">
        <f>Lewisham!M$9</f>
        <v>0.46428571428571419</v>
      </c>
      <c r="N14" s="288">
        <f>Lewisham!N$9</f>
        <v>0.53571428571428559</v>
      </c>
      <c r="O14" s="295">
        <f>Lewisham!O$9</f>
        <v>0.92857142857142838</v>
      </c>
      <c r="P14" s="295">
        <f>Lewisham!P$9</f>
        <v>0.99999999999999978</v>
      </c>
      <c r="Q14" s="295">
        <f>Lewisham!Q$9</f>
        <v>0.99999999999999978</v>
      </c>
      <c r="R14" s="295">
        <f>Lewisham!R$9</f>
        <v>0.99999999999999978</v>
      </c>
      <c r="S14" s="295">
        <f>Lewisham!S$9</f>
        <v>0.99999999999999978</v>
      </c>
      <c r="T14" s="295">
        <f>Lewisham!T$9</f>
        <v>0.99999999999999978</v>
      </c>
      <c r="U14" s="295">
        <f>Lewisham!U$9</f>
        <v>0.99999999999999978</v>
      </c>
      <c r="V14" s="295">
        <f>Lewisham!V$9</f>
        <v>0.99999999999999978</v>
      </c>
      <c r="W14" s="295">
        <f>Lewisham!W$9</f>
        <v>0.99999999999999978</v>
      </c>
      <c r="X14" s="295">
        <f>Lewisham!X$9</f>
        <v>0.99999999999999978</v>
      </c>
      <c r="Y14" s="295">
        <f>Lewisham!Y$9</f>
        <v>0.99999999999999978</v>
      </c>
      <c r="Z14" s="295">
        <f>Lewisham!Z$9</f>
        <v>0.99999999999999978</v>
      </c>
      <c r="AA14" s="295">
        <f>Lewisham!AA$9</f>
        <v>0.99999999999999978</v>
      </c>
      <c r="AB14" s="295">
        <f>Lewisham!AB$9</f>
        <v>0.99999999999999978</v>
      </c>
      <c r="AC14" s="295">
        <f>Lewisham!AC$9</f>
        <v>0.99999999999999978</v>
      </c>
      <c r="AD14" s="295">
        <f>Lewisham!AD$9</f>
        <v>0.99999999999999978</v>
      </c>
      <c r="AE14" s="295">
        <f>Lewisham!AE$9</f>
        <v>0.99999999999999978</v>
      </c>
    </row>
    <row r="15" spans="1:36" s="247" customFormat="1" ht="15.75" customHeight="1" thickBot="1" x14ac:dyDescent="0.25">
      <c r="A15" s="246"/>
      <c r="B15" s="253"/>
      <c r="C15" s="228"/>
      <c r="D15" s="242" t="s">
        <v>129</v>
      </c>
      <c r="E15" s="23"/>
      <c r="F15" s="23"/>
      <c r="G15" s="378">
        <f>Southwark!G$9</f>
        <v>0.3571428571428571</v>
      </c>
      <c r="H15" s="288">
        <f>Southwark!H$9</f>
        <v>0.64285714285714279</v>
      </c>
      <c r="I15" s="288">
        <f>Southwark!I$9</f>
        <v>0.67857142857142849</v>
      </c>
      <c r="J15" s="288">
        <f>Southwark!J$9</f>
        <v>0.78571428571428559</v>
      </c>
      <c r="K15" s="293">
        <f>Southwark!K$9</f>
        <v>0.8214285714285714</v>
      </c>
      <c r="L15" s="292">
        <f>Southwark!L$9</f>
        <v>0.85714285714285698</v>
      </c>
      <c r="M15" s="288">
        <f>Southwark!M$9</f>
        <v>0.85714285714285698</v>
      </c>
      <c r="N15" s="288">
        <f>Southwark!N$9</f>
        <v>0.9285714285714286</v>
      </c>
      <c r="O15" s="295">
        <f>Southwark!O$9</f>
        <v>0.96428571428571419</v>
      </c>
      <c r="P15" s="295">
        <f>Southwark!P$9</f>
        <v>0.99999999999999978</v>
      </c>
      <c r="Q15" s="295">
        <f>Southwark!Q$9</f>
        <v>0.99999999999999978</v>
      </c>
      <c r="R15" s="295">
        <f>Southwark!R$9</f>
        <v>0.99999999999999978</v>
      </c>
      <c r="S15" s="295">
        <f>Southwark!S$9</f>
        <v>0.99999999999999978</v>
      </c>
      <c r="T15" s="295">
        <f>Southwark!T$9</f>
        <v>0.99999999999999978</v>
      </c>
      <c r="U15" s="295">
        <f>Southwark!U$9</f>
        <v>0.99999999999999978</v>
      </c>
      <c r="V15" s="295">
        <f>Southwark!V$9</f>
        <v>0.99999999999999978</v>
      </c>
      <c r="W15" s="295">
        <f>Southwark!W$9</f>
        <v>0.99999999999999978</v>
      </c>
      <c r="X15" s="295">
        <f>Southwark!X$9</f>
        <v>0.99999999999999978</v>
      </c>
      <c r="Y15" s="295">
        <f>Southwark!Y$9</f>
        <v>0.99999999999999978</v>
      </c>
      <c r="Z15" s="295">
        <f>Southwark!Z$9</f>
        <v>0.99999999999999978</v>
      </c>
      <c r="AA15" s="295">
        <f>Southwark!AA$9</f>
        <v>0.99999999999999978</v>
      </c>
      <c r="AB15" s="295">
        <f>Southwark!AB$9</f>
        <v>0.99999999999999978</v>
      </c>
      <c r="AC15" s="295">
        <f>Southwark!AC$9</f>
        <v>0.99999999999999978</v>
      </c>
      <c r="AD15" s="295">
        <f>Southwark!AD$9</f>
        <v>0.99999999999999978</v>
      </c>
      <c r="AE15" s="295">
        <f>Southwark!AE$9</f>
        <v>0.99999999999999978</v>
      </c>
    </row>
    <row r="16" spans="1:36" s="247" customFormat="1" ht="23.25" thickBot="1" x14ac:dyDescent="0.25">
      <c r="A16" s="246"/>
      <c r="B16" s="253"/>
      <c r="C16" s="228"/>
      <c r="D16" s="243" t="s">
        <v>150</v>
      </c>
      <c r="E16" s="23"/>
      <c r="F16" s="23"/>
      <c r="G16" s="52"/>
      <c r="H16" s="52"/>
      <c r="I16" s="154"/>
      <c r="J16" s="154"/>
      <c r="K16" s="235"/>
      <c r="L16" s="236"/>
      <c r="M16" s="154"/>
      <c r="N16" s="154"/>
      <c r="O16" s="237"/>
      <c r="P16" s="52"/>
      <c r="Q16" s="154"/>
      <c r="R16" s="154"/>
      <c r="S16" s="237"/>
      <c r="T16" s="154"/>
      <c r="U16" s="154"/>
      <c r="V16" s="154"/>
      <c r="W16" s="237"/>
      <c r="X16" s="154"/>
      <c r="Y16" s="154"/>
      <c r="Z16" s="154"/>
      <c r="AA16" s="237"/>
      <c r="AB16" s="154"/>
      <c r="AC16" s="154"/>
      <c r="AD16" s="154"/>
      <c r="AE16" s="238"/>
    </row>
    <row r="17" spans="1:99" s="232" customFormat="1" ht="15.75" customHeight="1" thickBot="1" x14ac:dyDescent="0.25">
      <c r="A17" s="239"/>
      <c r="B17" s="416"/>
      <c r="C17" s="228"/>
      <c r="D17" s="417" t="s">
        <v>128</v>
      </c>
      <c r="E17" s="437"/>
      <c r="F17" s="437"/>
      <c r="G17" s="429"/>
      <c r="H17" s="448"/>
      <c r="I17" s="448"/>
      <c r="J17" s="448"/>
      <c r="K17" s="449"/>
      <c r="L17" s="432"/>
      <c r="M17" s="448"/>
      <c r="N17" s="448"/>
      <c r="O17" s="450"/>
      <c r="P17" s="451"/>
      <c r="Q17" s="448"/>
      <c r="R17" s="448"/>
      <c r="S17" s="450"/>
      <c r="T17" s="448"/>
      <c r="U17" s="448"/>
      <c r="V17" s="448"/>
      <c r="W17" s="450"/>
      <c r="X17" s="448"/>
      <c r="Y17" s="448"/>
      <c r="Z17" s="448"/>
      <c r="AA17" s="450"/>
      <c r="AB17" s="452"/>
      <c r="AC17" s="452"/>
      <c r="AD17" s="452"/>
      <c r="AE17" s="452"/>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row>
    <row r="18" spans="1:99" s="232" customFormat="1" ht="15.75" customHeight="1" thickBot="1" x14ac:dyDescent="0.25">
      <c r="A18" s="239"/>
      <c r="B18" s="416"/>
      <c r="C18" s="228"/>
      <c r="D18" s="417" t="s">
        <v>122</v>
      </c>
      <c r="E18" s="437"/>
      <c r="F18" s="437"/>
      <c r="G18" s="419">
        <f>SUMPRODUCT(G19:G24,Inputs!$G$3:$G$8)/Inputs!$G$9</f>
        <v>0.2582171253282628</v>
      </c>
      <c r="H18" s="419">
        <f>SUMPRODUCT(H19:H24,Inputs!$G$3:$G$8)/Inputs!$G$9</f>
        <v>0.46477523273723559</v>
      </c>
      <c r="I18" s="419">
        <f>SUMPRODUCT(I19:I24,Inputs!$G$3:$G$8)/Inputs!$G$9</f>
        <v>0.60498751003033135</v>
      </c>
      <c r="J18" s="419">
        <f>SUMPRODUCT(J19:J24,Inputs!$G$3:$G$8)/Inputs!$G$9</f>
        <v>0.69515658922501988</v>
      </c>
      <c r="K18" s="420">
        <f>SUMPRODUCT(K19:K24,Inputs!$G$3:$G$8)/Inputs!$G$9</f>
        <v>0.84285883960571673</v>
      </c>
      <c r="L18" s="421">
        <f>SUMPRODUCT(L19:L24,Inputs!$G$3:$G$8)/Inputs!$G$9</f>
        <v>0.91369190624229402</v>
      </c>
      <c r="M18" s="419">
        <f>SUMPRODUCT(M19:M24,Inputs!$G$3:$G$8)/Inputs!$G$9</f>
        <v>0.96270857798656062</v>
      </c>
      <c r="N18" s="419">
        <f>SUMPRODUCT(N19:N24,Inputs!$G$3:$G$8)/Inputs!$G$9</f>
        <v>0.97197085720378951</v>
      </c>
      <c r="O18" s="422">
        <f>SUMPRODUCT(O19:O24,Inputs!$G$3:$G$8)/Inputs!$G$9</f>
        <v>0.97897814290284213</v>
      </c>
      <c r="P18" s="421">
        <f>SUMPRODUCT(P19:P24,Inputs!$G$3:$G$8)/Inputs!$G$9</f>
        <v>0.97897814290284213</v>
      </c>
      <c r="Q18" s="419">
        <f>SUMPRODUCT(Q19:Q24,Inputs!$G$3:$G$8)/Inputs!$G$9</f>
        <v>0.99299271430094749</v>
      </c>
      <c r="R18" s="419">
        <f>SUMPRODUCT(R19:R24,Inputs!$G$3:$G$8)/Inputs!$G$9</f>
        <v>0.99299271430094749</v>
      </c>
      <c r="S18" s="422">
        <f>SUMPRODUCT(S19:S24,Inputs!$G$3:$G$8)/Inputs!$G$9</f>
        <v>1.0000000000000002</v>
      </c>
      <c r="T18" s="419">
        <f>SUMPRODUCT(T19:T24,Inputs!$G$3:$G$8)/Inputs!$G$9</f>
        <v>1.0000000000000002</v>
      </c>
      <c r="U18" s="419">
        <f>SUMPRODUCT(U19:U24,Inputs!$G$3:$G$8)/Inputs!$G$9</f>
        <v>1.0000000000000002</v>
      </c>
      <c r="V18" s="419">
        <f>SUMPRODUCT(V19:V24,Inputs!$G$3:$G$8)/Inputs!$G$9</f>
        <v>1.0000000000000002</v>
      </c>
      <c r="W18" s="422">
        <f>SUMPRODUCT(W19:W24,Inputs!$G$3:$G$8)/Inputs!$G$9</f>
        <v>1.0000000000000002</v>
      </c>
      <c r="X18" s="419">
        <f>SUMPRODUCT(X19:X24,Inputs!$G$3:$G$8)/Inputs!$G$9</f>
        <v>1.0000000000000002</v>
      </c>
      <c r="Y18" s="419">
        <f>SUMPRODUCT(Y19:Y24,Inputs!$G$3:$G$8)/Inputs!$G$9</f>
        <v>1.0000000000000002</v>
      </c>
      <c r="Z18" s="419">
        <f>SUMPRODUCT(Z19:Z24,Inputs!$G$3:$G$8)/Inputs!$G$9</f>
        <v>1.0000000000000002</v>
      </c>
      <c r="AA18" s="422">
        <f>SUMPRODUCT(AA19:AA24,Inputs!$G$3:$G$8)/Inputs!$G$9</f>
        <v>1.0000000000000002</v>
      </c>
      <c r="AB18" s="423">
        <f>SUMPRODUCT(AB19:AB24,Inputs!$G$3:$G$8)/Inputs!$G$9</f>
        <v>1.0000000000000002</v>
      </c>
      <c r="AC18" s="423">
        <f>SUMPRODUCT(AC19:AC24,Inputs!$G$3:$G$8)/Inputs!$G$9</f>
        <v>1.0000000000000002</v>
      </c>
      <c r="AD18" s="423">
        <f>SUMPRODUCT(AD19:AD24,Inputs!$G$3:$G$8)/Inputs!$G$9</f>
        <v>1.0000000000000002</v>
      </c>
      <c r="AE18" s="423">
        <f>SUMPRODUCT(AE19:AE24,Inputs!$G$3:$G$8)/Inputs!$G$9</f>
        <v>1.0000000000000002</v>
      </c>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row>
    <row r="19" spans="1:99" s="229" customFormat="1" ht="15.75" customHeight="1" thickBot="1" x14ac:dyDescent="0.25">
      <c r="A19" s="240"/>
      <c r="B19" s="416"/>
      <c r="C19" s="228"/>
      <c r="D19" s="241" t="s">
        <v>123</v>
      </c>
      <c r="E19" s="23"/>
      <c r="F19" s="23"/>
      <c r="G19" s="378">
        <f>Bexley!G$19</f>
        <v>0.29555555555555557</v>
      </c>
      <c r="H19" s="288">
        <f>Bexley!H$19</f>
        <v>0.38888888888888895</v>
      </c>
      <c r="I19" s="288">
        <f>Bexley!I$19</f>
        <v>0.44444444444444453</v>
      </c>
      <c r="J19" s="288">
        <f>Bexley!J$19</f>
        <v>0.50000000000000011</v>
      </c>
      <c r="K19" s="293">
        <f>Bexley!K$19</f>
        <v>0.61111111111111116</v>
      </c>
      <c r="L19" s="292">
        <f>Bexley!L$19</f>
        <v>0.72222222222222232</v>
      </c>
      <c r="M19" s="288">
        <f>Bexley!M$19</f>
        <v>0.7777777777777779</v>
      </c>
      <c r="N19" s="288">
        <f>Bexley!N$19</f>
        <v>0.7777777777777779</v>
      </c>
      <c r="O19" s="295">
        <f>Bexley!O$19</f>
        <v>0.83333333333333348</v>
      </c>
      <c r="P19" s="292">
        <f>Bexley!P$19</f>
        <v>0.83333333333333348</v>
      </c>
      <c r="Q19" s="292">
        <f>Bexley!Q$19</f>
        <v>0.94444444444444464</v>
      </c>
      <c r="R19" s="292">
        <f>Bexley!R$19</f>
        <v>0.94444444444444464</v>
      </c>
      <c r="S19" s="292">
        <f>Bexley!S$19</f>
        <v>1.0000000000000002</v>
      </c>
      <c r="T19" s="292">
        <f>Bexley!T$19</f>
        <v>1.0000000000000002</v>
      </c>
      <c r="U19" s="292">
        <f>Bexley!U$19</f>
        <v>1.0000000000000002</v>
      </c>
      <c r="V19" s="292">
        <f>Bexley!V$19</f>
        <v>1.0000000000000002</v>
      </c>
      <c r="W19" s="292">
        <f>Bexley!W$19</f>
        <v>1.0000000000000002</v>
      </c>
      <c r="X19" s="292">
        <f>Bexley!X$19</f>
        <v>1.0000000000000002</v>
      </c>
      <c r="Y19" s="292">
        <f>Bexley!Y$19</f>
        <v>1.0000000000000002</v>
      </c>
      <c r="Z19" s="292">
        <f>Bexley!Z$19</f>
        <v>1.0000000000000002</v>
      </c>
      <c r="AA19" s="292">
        <f>Bexley!AA$19</f>
        <v>1.0000000000000002</v>
      </c>
      <c r="AB19" s="292">
        <f>Bexley!AB$19</f>
        <v>1.0000000000000002</v>
      </c>
      <c r="AC19" s="292">
        <f>Bexley!AC$19</f>
        <v>1.0000000000000002</v>
      </c>
      <c r="AD19" s="292">
        <f>Bexley!AD$19</f>
        <v>1.0000000000000002</v>
      </c>
      <c r="AE19" s="292">
        <f>Bexley!AE$19</f>
        <v>1.0000000000000002</v>
      </c>
    </row>
    <row r="20" spans="1:99" s="229" customFormat="1" ht="15.75" customHeight="1" thickBot="1" x14ac:dyDescent="0.25">
      <c r="A20" s="240"/>
      <c r="B20" s="416"/>
      <c r="C20" s="228"/>
      <c r="D20" s="242" t="s">
        <v>124</v>
      </c>
      <c r="E20" s="23"/>
      <c r="F20" s="23"/>
      <c r="G20" s="378">
        <f>Bromley!G$19</f>
        <v>0.1111111111111111</v>
      </c>
      <c r="H20" s="288">
        <f>Bromley!H$19</f>
        <v>0.52777777777777768</v>
      </c>
      <c r="I20" s="288">
        <f>Bromley!I$19</f>
        <v>0.69444444444444442</v>
      </c>
      <c r="J20" s="288">
        <f>Bromley!J$19</f>
        <v>0.86111111111111116</v>
      </c>
      <c r="K20" s="293">
        <f>Bromley!K$19</f>
        <v>0.94444444444444464</v>
      </c>
      <c r="L20" s="292">
        <f>Bromley!L$19</f>
        <v>1.0000000000000002</v>
      </c>
      <c r="M20" s="288">
        <f>Bromley!M$19</f>
        <v>1.0000000000000002</v>
      </c>
      <c r="N20" s="288">
        <f>Bromley!N$19</f>
        <v>1.0000000000000002</v>
      </c>
      <c r="O20" s="295">
        <f>Bromley!O$19</f>
        <v>1.0000000000000002</v>
      </c>
      <c r="P20" s="295">
        <f>Bromley!P$19</f>
        <v>1.0000000000000002</v>
      </c>
      <c r="Q20" s="295">
        <f>Bromley!Q$19</f>
        <v>1.0000000000000002</v>
      </c>
      <c r="R20" s="295">
        <f>Bromley!R$19</f>
        <v>1.0000000000000002</v>
      </c>
      <c r="S20" s="295">
        <f>Bromley!S$19</f>
        <v>1.0000000000000002</v>
      </c>
      <c r="T20" s="295">
        <f>Bromley!T$19</f>
        <v>1.0000000000000002</v>
      </c>
      <c r="U20" s="295">
        <f>Bromley!U$19</f>
        <v>1.0000000000000002</v>
      </c>
      <c r="V20" s="295">
        <f>Bromley!V$19</f>
        <v>1.0000000000000002</v>
      </c>
      <c r="W20" s="295">
        <f>Bromley!W$19</f>
        <v>1.0000000000000002</v>
      </c>
      <c r="X20" s="295">
        <f>Bromley!X$19</f>
        <v>1.0000000000000002</v>
      </c>
      <c r="Y20" s="295">
        <f>Bromley!Y$19</f>
        <v>1.0000000000000002</v>
      </c>
      <c r="Z20" s="295">
        <f>Bromley!Z$19</f>
        <v>1.0000000000000002</v>
      </c>
      <c r="AA20" s="295">
        <f>Bromley!AA$19</f>
        <v>1.0000000000000002</v>
      </c>
      <c r="AB20" s="295">
        <f>Bromley!AB$19</f>
        <v>1.0000000000000002</v>
      </c>
      <c r="AC20" s="295">
        <f>Bromley!AC$19</f>
        <v>1.0000000000000002</v>
      </c>
      <c r="AD20" s="295">
        <f>Bromley!AD$19</f>
        <v>1.0000000000000002</v>
      </c>
      <c r="AE20" s="295">
        <f>Bromley!AE$19</f>
        <v>1.0000000000000002</v>
      </c>
    </row>
    <row r="21" spans="1:99" s="229" customFormat="1" ht="15.75" customHeight="1" thickBot="1" x14ac:dyDescent="0.25">
      <c r="A21" s="240"/>
      <c r="B21" s="416"/>
      <c r="C21" s="228"/>
      <c r="D21" s="242" t="s">
        <v>125</v>
      </c>
      <c r="E21" s="23"/>
      <c r="F21" s="23"/>
      <c r="G21" s="378">
        <f>Greenwich!G$19</f>
        <v>0</v>
      </c>
      <c r="H21" s="288">
        <f>Greenwich!H$19</f>
        <v>0.55555555555555558</v>
      </c>
      <c r="I21" s="288">
        <f>Greenwich!I$19</f>
        <v>0.55555555555555558</v>
      </c>
      <c r="J21" s="288">
        <f>Greenwich!J$19</f>
        <v>0.55555555555555558</v>
      </c>
      <c r="K21" s="293">
        <f>Greenwich!K$19</f>
        <v>0.94444444444444464</v>
      </c>
      <c r="L21" s="292">
        <f>Greenwich!L$19</f>
        <v>1.0000000000000002</v>
      </c>
      <c r="M21" s="288">
        <f>Greenwich!M$19</f>
        <v>1.0000000000000002</v>
      </c>
      <c r="N21" s="288">
        <f>Greenwich!N$19</f>
        <v>1.0000000000000002</v>
      </c>
      <c r="O21" s="295">
        <f>Greenwich!O$19</f>
        <v>1.0000000000000002</v>
      </c>
      <c r="P21" s="295">
        <f>Greenwich!P$19</f>
        <v>1.0000000000000002</v>
      </c>
      <c r="Q21" s="295">
        <f>Greenwich!Q$19</f>
        <v>1.0000000000000002</v>
      </c>
      <c r="R21" s="295">
        <f>Greenwich!R$19</f>
        <v>1.0000000000000002</v>
      </c>
      <c r="S21" s="295">
        <f>Greenwich!S$19</f>
        <v>1.0000000000000002</v>
      </c>
      <c r="T21" s="295">
        <f>Greenwich!T$19</f>
        <v>1.0000000000000002</v>
      </c>
      <c r="U21" s="295">
        <f>Greenwich!U$19</f>
        <v>1.0000000000000002</v>
      </c>
      <c r="V21" s="295">
        <f>Greenwich!V$19</f>
        <v>1.0000000000000002</v>
      </c>
      <c r="W21" s="295">
        <f>Greenwich!W$19</f>
        <v>1.0000000000000002</v>
      </c>
      <c r="X21" s="295">
        <f>Greenwich!X$19</f>
        <v>1.0000000000000002</v>
      </c>
      <c r="Y21" s="295">
        <f>Greenwich!Y$19</f>
        <v>1.0000000000000002</v>
      </c>
      <c r="Z21" s="295">
        <f>Greenwich!Z$19</f>
        <v>1.0000000000000002</v>
      </c>
      <c r="AA21" s="295">
        <f>Greenwich!AA$19</f>
        <v>1.0000000000000002</v>
      </c>
      <c r="AB21" s="295">
        <f>Greenwich!AB$19</f>
        <v>1.0000000000000002</v>
      </c>
      <c r="AC21" s="295">
        <f>Greenwich!AC$19</f>
        <v>1.0000000000000002</v>
      </c>
      <c r="AD21" s="295">
        <f>Greenwich!AD$19</f>
        <v>1.0000000000000002</v>
      </c>
      <c r="AE21" s="295">
        <f>Greenwich!AE$19</f>
        <v>1.0000000000000002</v>
      </c>
    </row>
    <row r="22" spans="1:99" s="229" customFormat="1" ht="15.75" customHeight="1" thickBot="1" x14ac:dyDescent="0.25">
      <c r="A22" s="240"/>
      <c r="B22" s="416"/>
      <c r="C22" s="228"/>
      <c r="D22" s="242" t="s">
        <v>126</v>
      </c>
      <c r="E22" s="23"/>
      <c r="F22" s="23"/>
      <c r="G22" s="378">
        <f>Lambeth!G$19</f>
        <v>0.38888888888888884</v>
      </c>
      <c r="H22" s="288">
        <f>Lambeth!H$19</f>
        <v>0.41666666666666663</v>
      </c>
      <c r="I22" s="288">
        <f>Lambeth!I$19</f>
        <v>0.55555555555555558</v>
      </c>
      <c r="J22" s="288">
        <f>Lambeth!J$19</f>
        <v>0.72222222222222232</v>
      </c>
      <c r="K22" s="293">
        <f>Lambeth!K$19</f>
        <v>0.83333333333333348</v>
      </c>
      <c r="L22" s="292">
        <f>Lambeth!L$19</f>
        <v>0.86111111111111116</v>
      </c>
      <c r="M22" s="288">
        <f>Lambeth!M$19</f>
        <v>1.0000000000000002</v>
      </c>
      <c r="N22" s="288">
        <f>Lambeth!N$19</f>
        <v>1.0000000000000002</v>
      </c>
      <c r="O22" s="295">
        <f>Lambeth!O$19</f>
        <v>1.0000000000000002</v>
      </c>
      <c r="P22" s="295">
        <f>Lambeth!P$19</f>
        <v>1.0000000000000002</v>
      </c>
      <c r="Q22" s="295">
        <f>Lambeth!Q$19</f>
        <v>1.0000000000000002</v>
      </c>
      <c r="R22" s="295">
        <f>Lambeth!R$19</f>
        <v>1.0000000000000002</v>
      </c>
      <c r="S22" s="295">
        <f>Lambeth!S$19</f>
        <v>1.0000000000000002</v>
      </c>
      <c r="T22" s="295">
        <f>Lambeth!T$19</f>
        <v>1.0000000000000002</v>
      </c>
      <c r="U22" s="295">
        <f>Lambeth!U$19</f>
        <v>1.0000000000000002</v>
      </c>
      <c r="V22" s="295">
        <f>Lambeth!V$19</f>
        <v>1.0000000000000002</v>
      </c>
      <c r="W22" s="295">
        <f>Lambeth!W$19</f>
        <v>1.0000000000000002</v>
      </c>
      <c r="X22" s="295">
        <f>Lambeth!X$19</f>
        <v>1.0000000000000002</v>
      </c>
      <c r="Y22" s="295">
        <f>Lambeth!Y$19</f>
        <v>1.0000000000000002</v>
      </c>
      <c r="Z22" s="295">
        <f>Lambeth!Z$19</f>
        <v>1.0000000000000002</v>
      </c>
      <c r="AA22" s="295">
        <f>Lambeth!AA$19</f>
        <v>1.0000000000000002</v>
      </c>
      <c r="AB22" s="295">
        <f>Lambeth!AB$19</f>
        <v>1.0000000000000002</v>
      </c>
      <c r="AC22" s="295">
        <f>Lambeth!AC$19</f>
        <v>1.0000000000000002</v>
      </c>
      <c r="AD22" s="295">
        <f>Lambeth!AD$19</f>
        <v>1.0000000000000002</v>
      </c>
      <c r="AE22" s="295">
        <f>Lambeth!AE$19</f>
        <v>1.0000000000000002</v>
      </c>
    </row>
    <row r="23" spans="1:99" s="229" customFormat="1" ht="15.75" customHeight="1" thickBot="1" x14ac:dyDescent="0.25">
      <c r="A23" s="240"/>
      <c r="B23" s="416"/>
      <c r="C23" s="228"/>
      <c r="D23" s="242" t="s">
        <v>127</v>
      </c>
      <c r="E23" s="23"/>
      <c r="F23" s="23"/>
      <c r="G23" s="378">
        <f>Lewisham!G$19</f>
        <v>0</v>
      </c>
      <c r="H23" s="288">
        <f>Lewisham!H$19</f>
        <v>0</v>
      </c>
      <c r="I23" s="288">
        <f>Lewisham!I$19</f>
        <v>0.38888888888888895</v>
      </c>
      <c r="J23" s="288">
        <f>Lewisham!J$19</f>
        <v>0.49999999999999994</v>
      </c>
      <c r="K23" s="293">
        <f>Lewisham!K$19</f>
        <v>0.72222222222222232</v>
      </c>
      <c r="L23" s="292">
        <f>Lewisham!L$19</f>
        <v>0.86111111111111116</v>
      </c>
      <c r="M23" s="288">
        <f>Lewisham!M$19</f>
        <v>0.94444444444444453</v>
      </c>
      <c r="N23" s="288">
        <f>Lewisham!N$19</f>
        <v>1.0000000000000002</v>
      </c>
      <c r="O23" s="295">
        <f>Lewisham!O$19</f>
        <v>1.0000000000000002</v>
      </c>
      <c r="P23" s="295">
        <f>Lewisham!P$19</f>
        <v>1.0000000000000002</v>
      </c>
      <c r="Q23" s="295">
        <f>Lewisham!Q$19</f>
        <v>1.0000000000000002</v>
      </c>
      <c r="R23" s="295">
        <f>Lewisham!R$19</f>
        <v>1.0000000000000002</v>
      </c>
      <c r="S23" s="295">
        <f>Lewisham!S$19</f>
        <v>1.0000000000000002</v>
      </c>
      <c r="T23" s="295">
        <f>Lewisham!T$19</f>
        <v>1.0000000000000002</v>
      </c>
      <c r="U23" s="295">
        <f>Lewisham!U$19</f>
        <v>1.0000000000000002</v>
      </c>
      <c r="V23" s="295">
        <f>Lewisham!V$19</f>
        <v>1.0000000000000002</v>
      </c>
      <c r="W23" s="295">
        <f>Lewisham!W$19</f>
        <v>1.0000000000000002</v>
      </c>
      <c r="X23" s="295">
        <f>Lewisham!X$19</f>
        <v>1.0000000000000002</v>
      </c>
      <c r="Y23" s="295">
        <f>Lewisham!Y$19</f>
        <v>1.0000000000000002</v>
      </c>
      <c r="Z23" s="295">
        <f>Lewisham!Z$19</f>
        <v>1.0000000000000002</v>
      </c>
      <c r="AA23" s="295">
        <f>Lewisham!AA$19</f>
        <v>1.0000000000000002</v>
      </c>
      <c r="AB23" s="295">
        <f>Lewisham!AB$19</f>
        <v>1.0000000000000002</v>
      </c>
      <c r="AC23" s="295">
        <f>Lewisham!AC$19</f>
        <v>1.0000000000000002</v>
      </c>
      <c r="AD23" s="295">
        <f>Lewisham!AD$19</f>
        <v>1.0000000000000002</v>
      </c>
      <c r="AE23" s="295">
        <f>Lewisham!AE$19</f>
        <v>1.0000000000000002</v>
      </c>
    </row>
    <row r="24" spans="1:99" s="229" customFormat="1" ht="15.75" customHeight="1" thickBot="1" x14ac:dyDescent="0.25">
      <c r="A24" s="240"/>
      <c r="B24" s="416"/>
      <c r="C24" s="228"/>
      <c r="D24" s="242" t="s">
        <v>129</v>
      </c>
      <c r="E24" s="23"/>
      <c r="F24" s="23"/>
      <c r="G24" s="378">
        <f>Southwark!G$18</f>
        <v>0.72222222222222232</v>
      </c>
      <c r="H24" s="288">
        <f>Southwark!H$18</f>
        <v>0.88888888888888906</v>
      </c>
      <c r="I24" s="288">
        <f>Southwark!I$18</f>
        <v>0.94444444444444464</v>
      </c>
      <c r="J24" s="288">
        <f>Southwark!J$18</f>
        <v>0.94444444444444464</v>
      </c>
      <c r="K24" s="293">
        <f>Southwark!K$18</f>
        <v>0.94444444444444464</v>
      </c>
      <c r="L24" s="292">
        <f>Southwark!L$18</f>
        <v>1.0000000000000002</v>
      </c>
      <c r="M24" s="288">
        <f>Southwark!M$18</f>
        <v>1.0000000000000002</v>
      </c>
      <c r="N24" s="288">
        <f>Southwark!N$18</f>
        <v>1.0000000000000002</v>
      </c>
      <c r="O24" s="295">
        <f>Southwark!O$18</f>
        <v>1.0000000000000002</v>
      </c>
      <c r="P24" s="295">
        <f>Southwark!P$18</f>
        <v>1.0000000000000002</v>
      </c>
      <c r="Q24" s="295">
        <f>Southwark!Q$18</f>
        <v>1.0000000000000002</v>
      </c>
      <c r="R24" s="295">
        <f>Southwark!R$18</f>
        <v>1.0000000000000002</v>
      </c>
      <c r="S24" s="295">
        <f>Southwark!S$18</f>
        <v>1.0000000000000002</v>
      </c>
      <c r="T24" s="295">
        <f>Southwark!T$18</f>
        <v>1.0000000000000002</v>
      </c>
      <c r="U24" s="295">
        <f>Southwark!U$18</f>
        <v>1.0000000000000002</v>
      </c>
      <c r="V24" s="295">
        <f>Southwark!V$18</f>
        <v>1.0000000000000002</v>
      </c>
      <c r="W24" s="295">
        <f>Southwark!W$18</f>
        <v>1.0000000000000002</v>
      </c>
      <c r="X24" s="295">
        <f>Southwark!X$18</f>
        <v>1.0000000000000002</v>
      </c>
      <c r="Y24" s="295">
        <f>Southwark!Y$18</f>
        <v>1.0000000000000002</v>
      </c>
      <c r="Z24" s="295">
        <f>Southwark!Z$18</f>
        <v>1.0000000000000002</v>
      </c>
      <c r="AA24" s="295">
        <f>Southwark!AA$18</f>
        <v>1.0000000000000002</v>
      </c>
      <c r="AB24" s="295">
        <f>Southwark!AB$18</f>
        <v>1.0000000000000002</v>
      </c>
      <c r="AC24" s="295">
        <f>Southwark!AC$18</f>
        <v>1.0000000000000002</v>
      </c>
      <c r="AD24" s="295">
        <f>Southwark!AD$18</f>
        <v>1.0000000000000002</v>
      </c>
      <c r="AE24" s="295">
        <f>Southwark!AE$18</f>
        <v>1.0000000000000002</v>
      </c>
    </row>
    <row r="25" spans="1:99" s="229" customFormat="1" ht="15.75" customHeight="1" thickBot="1" x14ac:dyDescent="0.25">
      <c r="A25" s="240"/>
      <c r="B25" s="416"/>
      <c r="C25" s="228"/>
      <c r="D25" s="243" t="s">
        <v>340</v>
      </c>
      <c r="E25" s="52"/>
      <c r="F25" s="52"/>
      <c r="G25" s="154"/>
      <c r="H25" s="154"/>
      <c r="I25" s="154"/>
      <c r="J25" s="236"/>
      <c r="K25" s="270"/>
      <c r="L25" s="236"/>
      <c r="M25" s="154"/>
      <c r="N25" s="52"/>
      <c r="O25" s="237"/>
      <c r="P25" s="154"/>
      <c r="Q25" s="154"/>
      <c r="R25" s="154"/>
      <c r="S25" s="237"/>
      <c r="T25" s="154"/>
      <c r="U25" s="154"/>
      <c r="V25" s="154"/>
      <c r="W25" s="237"/>
      <c r="X25" s="154"/>
      <c r="Y25" s="154"/>
      <c r="Z25" s="154"/>
      <c r="AA25" s="237"/>
      <c r="AB25" s="154"/>
      <c r="AC25" s="154"/>
      <c r="AD25" s="154"/>
      <c r="AE25" s="238"/>
    </row>
    <row r="26" spans="1:99" s="14" customFormat="1" ht="15.75" customHeight="1" thickBot="1" x14ac:dyDescent="0.25">
      <c r="A26" s="41"/>
      <c r="B26" s="919" t="s">
        <v>66</v>
      </c>
      <c r="C26" s="920"/>
      <c r="D26" s="921"/>
      <c r="E26" s="49"/>
      <c r="F26" s="49"/>
      <c r="G26" s="54"/>
      <c r="H26" s="55"/>
      <c r="I26" s="55"/>
      <c r="J26" s="55"/>
      <c r="K26" s="55"/>
      <c r="L26" s="55"/>
      <c r="M26" s="55"/>
      <c r="N26" s="55"/>
      <c r="O26" s="55"/>
      <c r="P26" s="55"/>
      <c r="Q26" s="55"/>
      <c r="R26" s="55"/>
      <c r="S26" s="55"/>
      <c r="T26" s="55"/>
      <c r="U26" s="55"/>
      <c r="V26" s="55"/>
      <c r="W26" s="55"/>
      <c r="X26" s="55"/>
      <c r="Y26" s="55"/>
      <c r="Z26" s="55"/>
      <c r="AA26" s="55"/>
      <c r="AB26" s="56"/>
      <c r="AC26" s="56"/>
      <c r="AD26" s="56"/>
      <c r="AE26" s="163"/>
    </row>
    <row r="27" spans="1:99" s="21" customFormat="1" ht="12.75" customHeight="1" thickTop="1" thickBot="1" x14ac:dyDescent="0.25">
      <c r="A27" s="53"/>
      <c r="B27" s="185" t="s">
        <v>27</v>
      </c>
      <c r="C27" s="190" t="s">
        <v>26</v>
      </c>
      <c r="D27" s="216" t="s">
        <v>29</v>
      </c>
      <c r="E27" s="76"/>
      <c r="F27" s="77"/>
      <c r="G27" s="382"/>
      <c r="H27" s="78" t="str">
        <f t="shared" ref="H27:P27" si="0">IF(AND(H$6&gt;=$F27,H$6&lt;=$G27),1,"")</f>
        <v/>
      </c>
      <c r="I27" s="79" t="str">
        <f t="shared" si="0"/>
        <v/>
      </c>
      <c r="J27" s="79" t="str">
        <f t="shared" si="0"/>
        <v/>
      </c>
      <c r="K27" s="79" t="str">
        <f t="shared" si="0"/>
        <v/>
      </c>
      <c r="L27" s="80" t="str">
        <f t="shared" si="0"/>
        <v/>
      </c>
      <c r="M27" s="79" t="str">
        <f t="shared" si="0"/>
        <v/>
      </c>
      <c r="N27" s="79" t="str">
        <f t="shared" si="0"/>
        <v/>
      </c>
      <c r="O27" s="81" t="str">
        <f t="shared" si="0"/>
        <v/>
      </c>
      <c r="P27" s="79" t="str">
        <f t="shared" si="0"/>
        <v/>
      </c>
      <c r="Q27" s="428"/>
      <c r="R27" s="79" t="str">
        <f t="shared" ref="R27:AE27" si="1">IF(AND(R$6&gt;=$F27,R$6&lt;=$G27),1,"")</f>
        <v/>
      </c>
      <c r="S27" s="81" t="str">
        <f t="shared" si="1"/>
        <v/>
      </c>
      <c r="T27" s="79" t="str">
        <f t="shared" si="1"/>
        <v/>
      </c>
      <c r="U27" s="79" t="str">
        <f t="shared" si="1"/>
        <v/>
      </c>
      <c r="V27" s="79" t="str">
        <f t="shared" si="1"/>
        <v/>
      </c>
      <c r="W27" s="81" t="str">
        <f t="shared" si="1"/>
        <v/>
      </c>
      <c r="X27" s="79" t="str">
        <f t="shared" si="1"/>
        <v/>
      </c>
      <c r="Y27" s="79" t="str">
        <f t="shared" si="1"/>
        <v/>
      </c>
      <c r="Z27" s="79" t="str">
        <f t="shared" si="1"/>
        <v/>
      </c>
      <c r="AA27" s="81" t="str">
        <f t="shared" si="1"/>
        <v/>
      </c>
      <c r="AB27" s="79" t="str">
        <f t="shared" si="1"/>
        <v/>
      </c>
      <c r="AC27" s="79" t="str">
        <f t="shared" si="1"/>
        <v/>
      </c>
      <c r="AD27" s="79" t="str">
        <f t="shared" si="1"/>
        <v/>
      </c>
      <c r="AE27" s="164" t="str">
        <f t="shared" si="1"/>
        <v/>
      </c>
    </row>
    <row r="28" spans="1:99" s="21" customFormat="1" ht="12.75" customHeight="1" x14ac:dyDescent="0.2">
      <c r="A28" s="53"/>
      <c r="B28" s="186"/>
      <c r="C28" s="191"/>
      <c r="D28" s="217" t="s">
        <v>122</v>
      </c>
      <c r="E28" s="47"/>
      <c r="F28" s="48"/>
      <c r="G28" s="401">
        <f>SUMPRODUCT(G29:G34,Inputs!$G$3:$G$8)/Inputs!$G$9</f>
        <v>0.20767997809771524</v>
      </c>
      <c r="H28" s="402">
        <f>SUMPRODUCT(H29:H34,Inputs!$G$3:$G$8)/Inputs!$G$9</f>
        <v>0.53013692461954798</v>
      </c>
      <c r="I28" s="402">
        <f>SUMPRODUCT(I29:I34,Inputs!$G$3:$G$8)/Inputs!$G$9</f>
        <v>0.53675794056196224</v>
      </c>
      <c r="J28" s="402">
        <f>SUMPRODUCT(J29:J34,Inputs!$G$3:$G$8)/Inputs!$G$9</f>
        <v>0.632848068400093</v>
      </c>
      <c r="K28" s="402">
        <f>SUMPRODUCT(K29:K34,Inputs!$G$3:$G$8)/Inputs!$G$9</f>
        <v>0.76097986824686126</v>
      </c>
      <c r="L28" s="403">
        <f>SUMPRODUCT(L29:L34,Inputs!$G$3:$G$8)/Inputs!$G$9</f>
        <v>0.8577941016385523</v>
      </c>
      <c r="M28" s="402">
        <f>SUMPRODUCT(M29:M34,Inputs!$G$3:$G$8)/Inputs!$G$9</f>
        <v>0.87432663660297594</v>
      </c>
      <c r="N28" s="402">
        <f>SUMPRODUCT(N29:N34,Inputs!$G$3:$G$8)/Inputs!$G$9</f>
        <v>0.93114939265111452</v>
      </c>
      <c r="O28" s="404">
        <f>SUMPRODUCT(O29:O34,Inputs!$G$3:$G$8)/Inputs!$G$9</f>
        <v>0.95369585326591177</v>
      </c>
      <c r="P28" s="402">
        <f>SUMPRODUCT(P29:P34,Inputs!$G$3:$G$8)/Inputs!$G$9</f>
        <v>1</v>
      </c>
      <c r="Q28" s="402">
        <f>SUMPRODUCT(Q29:Q34,Inputs!$G$3:$G$8)/Inputs!$G$9</f>
        <v>1</v>
      </c>
      <c r="R28" s="402">
        <f>SUMPRODUCT(R29:R34,Inputs!$G$3:$G$8)/Inputs!$G$9</f>
        <v>1</v>
      </c>
      <c r="S28" s="404">
        <f>SUMPRODUCT(S29:S34,Inputs!$G$3:$G$8)/Inputs!$G$9</f>
        <v>1</v>
      </c>
      <c r="T28" s="402">
        <f>SUMPRODUCT(T29:T34,Inputs!$G$3:$G$8)/Inputs!$G$9</f>
        <v>1</v>
      </c>
      <c r="U28" s="402">
        <f>SUMPRODUCT(U29:U34,Inputs!$G$3:$G$8)/Inputs!$G$9</f>
        <v>1</v>
      </c>
      <c r="V28" s="402">
        <f>SUMPRODUCT(V29:V34,Inputs!$G$3:$G$8)/Inputs!$G$9</f>
        <v>1</v>
      </c>
      <c r="W28" s="404">
        <f>SUMPRODUCT(W29:W34,Inputs!$G$3:$G$8)/Inputs!$G$9</f>
        <v>1</v>
      </c>
      <c r="X28" s="402">
        <f>SUMPRODUCT(X29:X34,Inputs!$G$3:$G$8)/Inputs!$G$9</f>
        <v>1</v>
      </c>
      <c r="Y28" s="402">
        <f>SUMPRODUCT(Y29:Y34,Inputs!$G$3:$G$8)/Inputs!$G$9</f>
        <v>1</v>
      </c>
      <c r="Z28" s="402">
        <f>SUMPRODUCT(Z29:Z34,Inputs!$G$3:$G$8)/Inputs!$G$9</f>
        <v>1</v>
      </c>
      <c r="AA28" s="404">
        <f>SUMPRODUCT(AA29:AA34,Inputs!$G$3:$G$8)/Inputs!$G$9</f>
        <v>1</v>
      </c>
      <c r="AB28" s="402">
        <f>SUMPRODUCT(AB29:AB34,Inputs!$G$3:$G$8)/Inputs!$G$9</f>
        <v>1</v>
      </c>
      <c r="AC28" s="402">
        <f>SUMPRODUCT(AC29:AC34,Inputs!$G$3:$G$8)/Inputs!$G$9</f>
        <v>1</v>
      </c>
      <c r="AD28" s="402">
        <f>SUMPRODUCT(AD29:AD34,Inputs!$G$3:$G$8)/Inputs!$G$9</f>
        <v>1</v>
      </c>
      <c r="AE28" s="405">
        <f>SUMPRODUCT(AE29:AE34,Inputs!$G$3:$G$8)/Inputs!$G$9</f>
        <v>1</v>
      </c>
    </row>
    <row r="29" spans="1:99" s="21" customFormat="1" ht="15.75" customHeight="1" x14ac:dyDescent="0.2">
      <c r="A29" s="53"/>
      <c r="B29" s="187"/>
      <c r="C29" s="192"/>
      <c r="D29" s="241" t="s">
        <v>123</v>
      </c>
      <c r="E29" s="17"/>
      <c r="F29" s="20"/>
      <c r="G29" s="378">
        <f>Bexley!G32</f>
        <v>0.14285714285714285</v>
      </c>
      <c r="H29" s="288">
        <f>Bexley!H32</f>
        <v>0.21428571428571427</v>
      </c>
      <c r="I29" s="288">
        <f>Bexley!I32</f>
        <v>0.21428571428571427</v>
      </c>
      <c r="J29" s="288">
        <f>Bexley!J32</f>
        <v>0.6428571428571429</v>
      </c>
      <c r="K29" s="293">
        <f>Bexley!K32</f>
        <v>0.75</v>
      </c>
      <c r="L29" s="292">
        <f>Bexley!L32</f>
        <v>0.8214285714285714</v>
      </c>
      <c r="M29" s="288">
        <f>Bexley!M32</f>
        <v>0.8571428571428571</v>
      </c>
      <c r="N29" s="288">
        <f>Bexley!N32</f>
        <v>0.9285714285714286</v>
      </c>
      <c r="O29" s="295">
        <f>Bexley!O32</f>
        <v>0.9642857142857143</v>
      </c>
      <c r="P29" s="292">
        <f>Bexley!P32</f>
        <v>1</v>
      </c>
      <c r="Q29" s="288">
        <f>Bexley!Q32</f>
        <v>1</v>
      </c>
      <c r="R29" s="288">
        <f>Bexley!R32</f>
        <v>1</v>
      </c>
      <c r="S29" s="288">
        <f>Bexley!S32</f>
        <v>1</v>
      </c>
      <c r="T29" s="288">
        <f>Bexley!T32</f>
        <v>1</v>
      </c>
      <c r="U29" s="288">
        <f>Bexley!U32</f>
        <v>1</v>
      </c>
      <c r="V29" s="288">
        <f>Bexley!V32</f>
        <v>1</v>
      </c>
      <c r="W29" s="288">
        <f>Bexley!W32</f>
        <v>1</v>
      </c>
      <c r="X29" s="288">
        <f>Bexley!X32</f>
        <v>1</v>
      </c>
      <c r="Y29" s="288">
        <f>Bexley!Y32</f>
        <v>1</v>
      </c>
      <c r="Z29" s="288">
        <f>Bexley!Z32</f>
        <v>1</v>
      </c>
      <c r="AA29" s="288">
        <f>Bexley!AA32</f>
        <v>1</v>
      </c>
      <c r="AB29" s="288">
        <f>Bexley!AB32</f>
        <v>1</v>
      </c>
      <c r="AC29" s="288">
        <f>Bexley!AC32</f>
        <v>1</v>
      </c>
      <c r="AD29" s="288">
        <f>Bexley!AD32</f>
        <v>1</v>
      </c>
      <c r="AE29" s="288">
        <f>Bexley!AE32</f>
        <v>1</v>
      </c>
    </row>
    <row r="30" spans="1:99" s="21" customFormat="1" ht="15.75" customHeight="1" x14ac:dyDescent="0.2">
      <c r="A30" s="53"/>
      <c r="B30" s="187"/>
      <c r="C30" s="192"/>
      <c r="D30" s="242" t="s">
        <v>124</v>
      </c>
      <c r="E30" s="17"/>
      <c r="F30" s="20"/>
      <c r="G30" s="378">
        <f>Bromley!G32</f>
        <v>0.2857142857142857</v>
      </c>
      <c r="H30" s="288">
        <f>Bromley!H32</f>
        <v>0.32142857142857145</v>
      </c>
      <c r="I30" s="288">
        <f>Bromley!I32</f>
        <v>0.35714285714285715</v>
      </c>
      <c r="J30" s="288">
        <f>Bromley!J32</f>
        <v>0.42857142857142855</v>
      </c>
      <c r="K30" s="293">
        <f>Bromley!K32</f>
        <v>0.7142857142857143</v>
      </c>
      <c r="L30" s="292">
        <f>Bromley!L32</f>
        <v>1</v>
      </c>
      <c r="M30" s="288">
        <f>Bromley!M32</f>
        <v>1</v>
      </c>
      <c r="N30" s="288">
        <f>Bromley!N32</f>
        <v>1</v>
      </c>
      <c r="O30" s="295">
        <f>Bromley!O32</f>
        <v>1</v>
      </c>
      <c r="P30" s="292">
        <f>Bromley!P32</f>
        <v>1</v>
      </c>
      <c r="Q30" s="288">
        <f>Bromley!Q32</f>
        <v>1</v>
      </c>
      <c r="R30" s="288">
        <f>Bromley!R32</f>
        <v>1</v>
      </c>
      <c r="S30" s="288">
        <f>Bromley!S32</f>
        <v>1</v>
      </c>
      <c r="T30" s="288">
        <f>Bromley!T32</f>
        <v>1</v>
      </c>
      <c r="U30" s="288">
        <f>Bromley!U32</f>
        <v>1</v>
      </c>
      <c r="V30" s="288">
        <f>Bromley!V32</f>
        <v>1</v>
      </c>
      <c r="W30" s="288">
        <f>Bromley!W32</f>
        <v>1</v>
      </c>
      <c r="X30" s="288">
        <f>Bromley!X32</f>
        <v>1</v>
      </c>
      <c r="Y30" s="288">
        <f>Bromley!Y32</f>
        <v>1</v>
      </c>
      <c r="Z30" s="288">
        <f>Bromley!Z32</f>
        <v>1</v>
      </c>
      <c r="AA30" s="288">
        <f>Bromley!AA32</f>
        <v>1</v>
      </c>
      <c r="AB30" s="288">
        <f>Bromley!AB32</f>
        <v>1</v>
      </c>
      <c r="AC30" s="288">
        <f>Bromley!AC32</f>
        <v>1</v>
      </c>
      <c r="AD30" s="288">
        <f>Bromley!AD32</f>
        <v>1</v>
      </c>
      <c r="AE30" s="288">
        <f>Bromley!AE32</f>
        <v>1</v>
      </c>
    </row>
    <row r="31" spans="1:99" s="21" customFormat="1" ht="15.75" customHeight="1" x14ac:dyDescent="0.2">
      <c r="A31" s="53"/>
      <c r="B31" s="187"/>
      <c r="C31" s="192"/>
      <c r="D31" s="242" t="s">
        <v>125</v>
      </c>
      <c r="E31" s="17"/>
      <c r="F31" s="20"/>
      <c r="G31" s="378">
        <f>Greenwich!G32</f>
        <v>0</v>
      </c>
      <c r="H31" s="288">
        <f>Greenwich!H32</f>
        <v>0.75</v>
      </c>
      <c r="I31" s="288">
        <f>Greenwich!I32</f>
        <v>0.75</v>
      </c>
      <c r="J31" s="288">
        <f>Greenwich!J32</f>
        <v>0.8928571428571429</v>
      </c>
      <c r="K31" s="293">
        <f>Greenwich!K32</f>
        <v>0.9285714285714286</v>
      </c>
      <c r="L31" s="292">
        <f>Greenwich!L32</f>
        <v>1</v>
      </c>
      <c r="M31" s="288">
        <f>Greenwich!M32</f>
        <v>1</v>
      </c>
      <c r="N31" s="288">
        <f>Greenwich!N32</f>
        <v>1</v>
      </c>
      <c r="O31" s="288">
        <f>Greenwich!O32</f>
        <v>1</v>
      </c>
      <c r="P31" s="288">
        <f>Greenwich!P32</f>
        <v>1</v>
      </c>
      <c r="Q31" s="288">
        <f>Greenwich!Q32</f>
        <v>1</v>
      </c>
      <c r="R31" s="288">
        <f>Greenwich!R32</f>
        <v>1</v>
      </c>
      <c r="S31" s="288">
        <f>Greenwich!S32</f>
        <v>1</v>
      </c>
      <c r="T31" s="288">
        <f>Greenwich!T32</f>
        <v>1</v>
      </c>
      <c r="U31" s="288">
        <f>Greenwich!U32</f>
        <v>1</v>
      </c>
      <c r="V31" s="288">
        <f>Greenwich!V32</f>
        <v>1</v>
      </c>
      <c r="W31" s="288">
        <f>Greenwich!W32</f>
        <v>1</v>
      </c>
      <c r="X31" s="288">
        <f>Greenwich!X32</f>
        <v>1</v>
      </c>
      <c r="Y31" s="288">
        <f>Greenwich!Y32</f>
        <v>1</v>
      </c>
      <c r="Z31" s="288">
        <f>Greenwich!Z32</f>
        <v>1</v>
      </c>
      <c r="AA31" s="288">
        <f>Greenwich!AA32</f>
        <v>1</v>
      </c>
      <c r="AB31" s="288">
        <f>Greenwich!AB32</f>
        <v>1</v>
      </c>
      <c r="AC31" s="288">
        <f>Greenwich!AC32</f>
        <v>1</v>
      </c>
      <c r="AD31" s="288">
        <f>Greenwich!AD32</f>
        <v>1</v>
      </c>
      <c r="AE31" s="288">
        <f>Greenwich!AE32</f>
        <v>1</v>
      </c>
    </row>
    <row r="32" spans="1:99" s="21" customFormat="1" ht="15.75" customHeight="1" x14ac:dyDescent="0.2">
      <c r="A32" s="53"/>
      <c r="B32" s="187"/>
      <c r="C32" s="192"/>
      <c r="D32" s="242" t="s">
        <v>126</v>
      </c>
      <c r="E32" s="17"/>
      <c r="F32" s="20"/>
      <c r="G32" s="378">
        <f>Lambeth!G32</f>
        <v>0.14285714285714285</v>
      </c>
      <c r="H32" s="288">
        <f>Lambeth!H32</f>
        <v>0.8928571428571429</v>
      </c>
      <c r="I32" s="288">
        <f>Lambeth!I32</f>
        <v>0.8928571428571429</v>
      </c>
      <c r="J32" s="288">
        <f>Lambeth!J32</f>
        <v>0.9285714285714286</v>
      </c>
      <c r="K32" s="293">
        <f>Lambeth!K32</f>
        <v>1</v>
      </c>
      <c r="L32" s="292">
        <f>Lambeth!L32</f>
        <v>1</v>
      </c>
      <c r="M32" s="292">
        <f>Lambeth!M32</f>
        <v>1</v>
      </c>
      <c r="N32" s="292">
        <f>Lambeth!N32</f>
        <v>1</v>
      </c>
      <c r="O32" s="292">
        <f>Lambeth!O32</f>
        <v>1</v>
      </c>
      <c r="P32" s="292">
        <f>Lambeth!P32</f>
        <v>1</v>
      </c>
      <c r="Q32" s="292">
        <f>Lambeth!Q32</f>
        <v>1</v>
      </c>
      <c r="R32" s="292">
        <f>Lambeth!R32</f>
        <v>1</v>
      </c>
      <c r="S32" s="292">
        <f>Lambeth!S32</f>
        <v>1</v>
      </c>
      <c r="T32" s="292">
        <f>Lambeth!T32</f>
        <v>1</v>
      </c>
      <c r="U32" s="292">
        <f>Lambeth!U32</f>
        <v>1</v>
      </c>
      <c r="V32" s="292">
        <f>Lambeth!V32</f>
        <v>1</v>
      </c>
      <c r="W32" s="292">
        <f>Lambeth!W32</f>
        <v>1</v>
      </c>
      <c r="X32" s="292">
        <f>Lambeth!X32</f>
        <v>1</v>
      </c>
      <c r="Y32" s="292">
        <f>Lambeth!Y32</f>
        <v>1</v>
      </c>
      <c r="Z32" s="292">
        <f>Lambeth!Z32</f>
        <v>1</v>
      </c>
      <c r="AA32" s="292">
        <f>Lambeth!AA32</f>
        <v>1</v>
      </c>
      <c r="AB32" s="292">
        <f>Lambeth!AB32</f>
        <v>1</v>
      </c>
      <c r="AC32" s="292">
        <f>Lambeth!AC32</f>
        <v>1</v>
      </c>
      <c r="AD32" s="292">
        <f>Lambeth!AD32</f>
        <v>1</v>
      </c>
      <c r="AE32" s="292">
        <f>Lambeth!AE32</f>
        <v>1</v>
      </c>
    </row>
    <row r="33" spans="1:31" s="21" customFormat="1" ht="15.75" customHeight="1" x14ac:dyDescent="0.2">
      <c r="A33" s="53"/>
      <c r="B33" s="187"/>
      <c r="C33" s="192"/>
      <c r="D33" s="242" t="s">
        <v>127</v>
      </c>
      <c r="E33" s="17"/>
      <c r="F33" s="20"/>
      <c r="G33" s="378">
        <f>Lewisham!G32</f>
        <v>0.2857142857142857</v>
      </c>
      <c r="H33" s="288">
        <f>Lewisham!H32</f>
        <v>0.4642857142857143</v>
      </c>
      <c r="I33" s="288">
        <f>Lewisham!I32</f>
        <v>0.4642857142857143</v>
      </c>
      <c r="J33" s="288">
        <f>Lewisham!J32</f>
        <v>0.4642857142857143</v>
      </c>
      <c r="K33" s="293">
        <f>Lewisham!K32</f>
        <v>0.6428571428571429</v>
      </c>
      <c r="L33" s="292">
        <f>Lewisham!L32</f>
        <v>0.6428571428571429</v>
      </c>
      <c r="M33" s="288">
        <f>Lewisham!M32</f>
        <v>0.6428571428571429</v>
      </c>
      <c r="N33" s="288">
        <f>Lewisham!N32</f>
        <v>0.8214285714285714</v>
      </c>
      <c r="O33" s="295">
        <f>Lewisham!O32</f>
        <v>0.8214285714285714</v>
      </c>
      <c r="P33" s="292">
        <f>Lewisham!P32</f>
        <v>1</v>
      </c>
      <c r="Q33" s="288">
        <f>Lewisham!Q32</f>
        <v>1</v>
      </c>
      <c r="R33" s="288">
        <f>Lewisham!R32</f>
        <v>1</v>
      </c>
      <c r="S33" s="288">
        <f>Lewisham!S32</f>
        <v>1</v>
      </c>
      <c r="T33" s="288">
        <f>Lewisham!T32</f>
        <v>1</v>
      </c>
      <c r="U33" s="288">
        <f>Lewisham!U32</f>
        <v>1</v>
      </c>
      <c r="V33" s="288">
        <f>Lewisham!V32</f>
        <v>1</v>
      </c>
      <c r="W33" s="288">
        <f>Lewisham!W32</f>
        <v>1</v>
      </c>
      <c r="X33" s="288">
        <f>Lewisham!X32</f>
        <v>1</v>
      </c>
      <c r="Y33" s="288">
        <f>Lewisham!Y32</f>
        <v>1</v>
      </c>
      <c r="Z33" s="288">
        <f>Lewisham!Z32</f>
        <v>1</v>
      </c>
      <c r="AA33" s="288">
        <f>Lewisham!AA32</f>
        <v>1</v>
      </c>
      <c r="AB33" s="288">
        <f>Lewisham!AB32</f>
        <v>1</v>
      </c>
      <c r="AC33" s="288">
        <f>Lewisham!AC32</f>
        <v>1</v>
      </c>
      <c r="AD33" s="288">
        <f>Lewisham!AD32</f>
        <v>1</v>
      </c>
      <c r="AE33" s="288">
        <f>Lewisham!AE32</f>
        <v>1</v>
      </c>
    </row>
    <row r="34" spans="1:31" s="21" customFormat="1" ht="15.75" customHeight="1" x14ac:dyDescent="0.2">
      <c r="A34" s="53"/>
      <c r="B34" s="187"/>
      <c r="C34" s="192"/>
      <c r="D34" s="242" t="s">
        <v>129</v>
      </c>
      <c r="E34" s="17"/>
      <c r="F34" s="20"/>
      <c r="G34" s="378">
        <f>Southwark!G30</f>
        <v>0.35714285714285715</v>
      </c>
      <c r="H34" s="288">
        <f>Southwark!H30</f>
        <v>0.42857142857142855</v>
      </c>
      <c r="I34" s="288">
        <f>Southwark!I30</f>
        <v>0.42857142857142855</v>
      </c>
      <c r="J34" s="288">
        <f>Southwark!J30</f>
        <v>0.42857142857142855</v>
      </c>
      <c r="K34" s="293">
        <f>Southwark!K30</f>
        <v>0.5</v>
      </c>
      <c r="L34" s="292">
        <f>Southwark!L30</f>
        <v>0.6428571428571429</v>
      </c>
      <c r="M34" s="288">
        <f>Southwark!M30</f>
        <v>0.7142857142857143</v>
      </c>
      <c r="N34" s="288">
        <f>Southwark!N30</f>
        <v>0.8214285714285714</v>
      </c>
      <c r="O34" s="295">
        <f>Southwark!O30</f>
        <v>0.9285714285714286</v>
      </c>
      <c r="P34" s="288">
        <f>Southwark!P30</f>
        <v>1</v>
      </c>
      <c r="Q34" s="288">
        <f>Southwark!Q30</f>
        <v>1</v>
      </c>
      <c r="R34" s="288">
        <f>Southwark!R30</f>
        <v>1</v>
      </c>
      <c r="S34" s="288">
        <f>Southwark!S30</f>
        <v>1</v>
      </c>
      <c r="T34" s="288">
        <f>Southwark!T30</f>
        <v>1</v>
      </c>
      <c r="U34" s="288">
        <f>Southwark!U30</f>
        <v>1</v>
      </c>
      <c r="V34" s="288">
        <f>Southwark!V30</f>
        <v>1</v>
      </c>
      <c r="W34" s="288">
        <f>Southwark!W30</f>
        <v>1</v>
      </c>
      <c r="X34" s="288">
        <f>Southwark!X30</f>
        <v>1</v>
      </c>
      <c r="Y34" s="288">
        <f>Southwark!Y30</f>
        <v>1</v>
      </c>
      <c r="Z34" s="288">
        <f>Southwark!Z30</f>
        <v>1</v>
      </c>
      <c r="AA34" s="288">
        <f>Southwark!AA30</f>
        <v>1</v>
      </c>
      <c r="AB34" s="288">
        <f>Southwark!AB30</f>
        <v>1</v>
      </c>
      <c r="AC34" s="288">
        <f>Southwark!AC30</f>
        <v>1</v>
      </c>
      <c r="AD34" s="288">
        <f>Southwark!AD30</f>
        <v>1</v>
      </c>
      <c r="AE34" s="288">
        <f>Southwark!AE30</f>
        <v>1</v>
      </c>
    </row>
    <row r="35" spans="1:31" ht="15.75" customHeight="1" thickBot="1" x14ac:dyDescent="0.25">
      <c r="A35" s="10"/>
      <c r="B35" s="84"/>
      <c r="C35" s="211"/>
      <c r="D35" s="150" t="s">
        <v>205</v>
      </c>
      <c r="E35" s="157"/>
      <c r="F35" s="158"/>
      <c r="G35" s="159"/>
      <c r="H35" s="159"/>
      <c r="I35" s="160"/>
      <c r="J35" s="160"/>
      <c r="K35" s="161"/>
      <c r="L35" s="142"/>
      <c r="M35" s="143"/>
      <c r="N35" s="143"/>
      <c r="O35" s="144"/>
      <c r="P35" s="143"/>
      <c r="Q35" s="145"/>
      <c r="R35" s="145"/>
      <c r="S35" s="146"/>
      <c r="T35" s="151"/>
      <c r="U35" s="145"/>
      <c r="V35" s="145"/>
      <c r="W35" s="146"/>
      <c r="X35" s="145"/>
      <c r="Y35" s="145"/>
      <c r="Z35" s="145"/>
      <c r="AA35" s="146"/>
      <c r="AB35" s="145"/>
      <c r="AC35" s="145"/>
      <c r="AD35" s="145"/>
      <c r="AE35" s="165"/>
    </row>
    <row r="36" spans="1:31" s="21" customFormat="1" ht="12.75" customHeight="1" thickTop="1" thickBot="1" x14ac:dyDescent="0.25">
      <c r="A36" s="53"/>
      <c r="B36" s="185" t="s">
        <v>28</v>
      </c>
      <c r="C36" s="190"/>
      <c r="D36" s="216" t="s">
        <v>30</v>
      </c>
      <c r="E36" s="69"/>
      <c r="F36" s="70"/>
      <c r="G36" s="382"/>
      <c r="H36" s="71" t="str">
        <f t="shared" ref="H36:P36" si="2">IF(AND(H$6&gt;=$F36,H$6&lt;=$G36),1,"")</f>
        <v/>
      </c>
      <c r="I36" s="72" t="str">
        <f t="shared" si="2"/>
        <v/>
      </c>
      <c r="J36" s="72" t="str">
        <f t="shared" si="2"/>
        <v/>
      </c>
      <c r="K36" s="73" t="str">
        <f t="shared" si="2"/>
        <v/>
      </c>
      <c r="L36" s="74" t="str">
        <f t="shared" si="2"/>
        <v/>
      </c>
      <c r="M36" s="72" t="str">
        <f t="shared" si="2"/>
        <v/>
      </c>
      <c r="N36" s="72" t="str">
        <f t="shared" si="2"/>
        <v/>
      </c>
      <c r="O36" s="75" t="str">
        <f t="shared" si="2"/>
        <v/>
      </c>
      <c r="P36" s="72" t="str">
        <f t="shared" si="2"/>
        <v/>
      </c>
      <c r="Q36" s="428"/>
      <c r="R36" s="79" t="str">
        <f t="shared" ref="R36:AE36" si="3">IF(AND(R$6&gt;=$F36,R$6&lt;=$G36),1,"")</f>
        <v/>
      </c>
      <c r="S36" s="75" t="str">
        <f t="shared" si="3"/>
        <v/>
      </c>
      <c r="T36" s="72" t="str">
        <f t="shared" si="3"/>
        <v/>
      </c>
      <c r="U36" s="72" t="str">
        <f t="shared" si="3"/>
        <v/>
      </c>
      <c r="V36" s="72" t="str">
        <f t="shared" si="3"/>
        <v/>
      </c>
      <c r="W36" s="75" t="str">
        <f t="shared" si="3"/>
        <v/>
      </c>
      <c r="X36" s="72" t="str">
        <f t="shared" si="3"/>
        <v/>
      </c>
      <c r="Y36" s="72" t="str">
        <f t="shared" si="3"/>
        <v/>
      </c>
      <c r="Z36" s="72" t="str">
        <f t="shared" si="3"/>
        <v/>
      </c>
      <c r="AA36" s="75" t="str">
        <f t="shared" si="3"/>
        <v/>
      </c>
      <c r="AB36" s="72" t="str">
        <f t="shared" si="3"/>
        <v/>
      </c>
      <c r="AC36" s="72" t="str">
        <f t="shared" si="3"/>
        <v/>
      </c>
      <c r="AD36" s="72" t="str">
        <f t="shared" si="3"/>
        <v/>
      </c>
      <c r="AE36" s="166" t="str">
        <f t="shared" si="3"/>
        <v/>
      </c>
    </row>
    <row r="37" spans="1:31" s="21" customFormat="1" ht="12.75" customHeight="1" x14ac:dyDescent="0.2">
      <c r="A37" s="53"/>
      <c r="B37" s="84"/>
      <c r="C37" s="192"/>
      <c r="D37" s="218" t="s">
        <v>122</v>
      </c>
      <c r="E37" s="47"/>
      <c r="F37" s="48"/>
      <c r="G37" s="401">
        <f>SUMPRODUCT(G38:G43,Inputs!$G$3:$G$8)/Inputs!$G$9</f>
        <v>0.11749266257338946</v>
      </c>
      <c r="H37" s="402">
        <f>SUMPRODUCT(H38:H43,Inputs!$G$3:$G$8)/Inputs!$G$9</f>
        <v>0.52903358409115675</v>
      </c>
      <c r="I37" s="402">
        <f>SUMPRODUCT(I38:I43,Inputs!$G$3:$G$8)/Inputs!$G$9</f>
        <v>0.58841445787381053</v>
      </c>
      <c r="J37" s="402">
        <f>SUMPRODUCT(J38:J43,Inputs!$G$3:$G$8)/Inputs!$G$9</f>
        <v>0.6764120542734624</v>
      </c>
      <c r="K37" s="402">
        <f>SUMPRODUCT(K38:K43,Inputs!$G$3:$G$8)/Inputs!$G$9</f>
        <v>0.7145348822756532</v>
      </c>
      <c r="L37" s="403">
        <f>SUMPRODUCT(L38:L43,Inputs!$G$3:$G$8)/Inputs!$G$9</f>
        <v>0.81943028816430019</v>
      </c>
      <c r="M37" s="402">
        <f>SUMPRODUCT(M38:M43,Inputs!$G$3:$G$8)/Inputs!$G$9</f>
        <v>0.82320365073753532</v>
      </c>
      <c r="N37" s="402">
        <f>SUMPRODUCT(N38:N43,Inputs!$G$3:$G$8)/Inputs!$G$9</f>
        <v>0.89135501117886962</v>
      </c>
      <c r="O37" s="404">
        <f>SUMPRODUCT(O38:O43,Inputs!$G$3:$G$8)/Inputs!$G$9</f>
        <v>0.92064493545806803</v>
      </c>
      <c r="P37" s="402">
        <f>SUMPRODUCT(P38:P43,Inputs!$G$3:$G$8)/Inputs!$G$9</f>
        <v>0.97274427731705171</v>
      </c>
      <c r="Q37" s="402">
        <f>SUMPRODUCT(Q38:Q43,Inputs!$G$3:$G$8)/Inputs!$G$9</f>
        <v>0.98423360717713149</v>
      </c>
      <c r="R37" s="402">
        <f>SUMPRODUCT(R38:R43,Inputs!$G$3:$G$8)/Inputs!$G$9</f>
        <v>0.98423360717713149</v>
      </c>
      <c r="S37" s="404">
        <f>SUMPRODUCT(S38:S43,Inputs!$G$3:$G$8)/Inputs!$G$9</f>
        <v>1</v>
      </c>
      <c r="T37" s="402">
        <f>SUMPRODUCT(T38:T43,Inputs!$G$3:$G$8)/Inputs!$G$9</f>
        <v>1</v>
      </c>
      <c r="U37" s="402">
        <f>SUMPRODUCT(U38:U43,Inputs!$G$3:$G$8)/Inputs!$G$9</f>
        <v>1</v>
      </c>
      <c r="V37" s="402">
        <f>SUMPRODUCT(V38:V43,Inputs!$G$3:$G$8)/Inputs!$G$9</f>
        <v>1</v>
      </c>
      <c r="W37" s="404">
        <f>SUMPRODUCT(W38:W43,Inputs!$G$3:$G$8)/Inputs!$G$9</f>
        <v>1</v>
      </c>
      <c r="X37" s="402">
        <f>SUMPRODUCT(X38:X43,Inputs!$G$3:$G$8)/Inputs!$G$9</f>
        <v>1</v>
      </c>
      <c r="Y37" s="402">
        <f>SUMPRODUCT(Y38:Y43,Inputs!$G$3:$G$8)/Inputs!$G$9</f>
        <v>1</v>
      </c>
      <c r="Z37" s="402">
        <f>SUMPRODUCT(Z38:Z43,Inputs!$G$3:$G$8)/Inputs!$G$9</f>
        <v>1</v>
      </c>
      <c r="AA37" s="404">
        <f>SUMPRODUCT(AA38:AA43,Inputs!$G$3:$G$8)/Inputs!$G$9</f>
        <v>1</v>
      </c>
      <c r="AB37" s="402">
        <f>SUMPRODUCT(AB38:AB43,Inputs!$G$3:$G$8)/Inputs!$G$9</f>
        <v>1</v>
      </c>
      <c r="AC37" s="402">
        <f>SUMPRODUCT(AC38:AC43,Inputs!$G$3:$G$8)/Inputs!$G$9</f>
        <v>1</v>
      </c>
      <c r="AD37" s="402">
        <f>SUMPRODUCT(AD38:AD43,Inputs!$G$3:$G$8)/Inputs!$G$9</f>
        <v>1</v>
      </c>
      <c r="AE37" s="405">
        <f>SUMPRODUCT(AE38:AE43,Inputs!$G$3:$G$8)/Inputs!$G$9</f>
        <v>1</v>
      </c>
    </row>
    <row r="38" spans="1:31" s="21" customFormat="1" ht="15.75" customHeight="1" x14ac:dyDescent="0.2">
      <c r="A38" s="53"/>
      <c r="B38" s="84"/>
      <c r="C38" s="192"/>
      <c r="D38" s="241" t="s">
        <v>123</v>
      </c>
      <c r="E38" s="19"/>
      <c r="F38" s="18"/>
      <c r="G38" s="378">
        <f>Bexley!G42</f>
        <v>0</v>
      </c>
      <c r="H38" s="288">
        <f>Bexley!H42</f>
        <v>0.17499999999999999</v>
      </c>
      <c r="I38" s="288">
        <f>Bexley!I42</f>
        <v>0.17499999999999999</v>
      </c>
      <c r="J38" s="288">
        <f>Bexley!J42</f>
        <v>0.52500000000000002</v>
      </c>
      <c r="K38" s="293">
        <f>Bexley!K42</f>
        <v>0.6</v>
      </c>
      <c r="L38" s="292">
        <f>Bexley!L42</f>
        <v>0.77500000000000002</v>
      </c>
      <c r="M38" s="288">
        <f>Bexley!M42</f>
        <v>0.77500000000000002</v>
      </c>
      <c r="N38" s="288">
        <f>Bexley!N42</f>
        <v>0.82499999999999996</v>
      </c>
      <c r="O38" s="295">
        <f>Bexley!O42</f>
        <v>0.82499999999999996</v>
      </c>
      <c r="P38" s="292">
        <f>Bexley!P42</f>
        <v>0.85</v>
      </c>
      <c r="Q38" s="288">
        <f>Bexley!Q42</f>
        <v>0.875</v>
      </c>
      <c r="R38" s="288">
        <f>Bexley!R42</f>
        <v>0.875</v>
      </c>
      <c r="S38" s="288">
        <f>Bexley!S42</f>
        <v>1</v>
      </c>
      <c r="T38" s="288">
        <f>Bexley!T42</f>
        <v>1</v>
      </c>
      <c r="U38" s="288">
        <f>Bexley!U42</f>
        <v>1</v>
      </c>
      <c r="V38" s="288">
        <f>Bexley!V42</f>
        <v>1</v>
      </c>
      <c r="W38" s="288">
        <f>Bexley!W42</f>
        <v>1</v>
      </c>
      <c r="X38" s="288">
        <f>Bexley!X42</f>
        <v>1</v>
      </c>
      <c r="Y38" s="288">
        <f>Bexley!Y42</f>
        <v>1</v>
      </c>
      <c r="Z38" s="288">
        <f>Bexley!Z42</f>
        <v>1</v>
      </c>
      <c r="AA38" s="288">
        <f>Bexley!AA42</f>
        <v>1</v>
      </c>
      <c r="AB38" s="288">
        <f>Bexley!AB42</f>
        <v>1</v>
      </c>
      <c r="AC38" s="288">
        <f>Bexley!AC42</f>
        <v>1</v>
      </c>
      <c r="AD38" s="288">
        <f>Bexley!AD42</f>
        <v>1</v>
      </c>
      <c r="AE38" s="288">
        <f>Bexley!AE42</f>
        <v>1</v>
      </c>
    </row>
    <row r="39" spans="1:31" s="21" customFormat="1" ht="15.75" customHeight="1" x14ac:dyDescent="0.2">
      <c r="A39" s="53"/>
      <c r="B39" s="84"/>
      <c r="C39" s="192"/>
      <c r="D39" s="242" t="s">
        <v>124</v>
      </c>
      <c r="E39" s="19"/>
      <c r="F39" s="18"/>
      <c r="G39" s="378">
        <f>Bromley!G42</f>
        <v>2.5000000000000001E-2</v>
      </c>
      <c r="H39" s="288">
        <f>Bromley!H42</f>
        <v>0.625</v>
      </c>
      <c r="I39" s="288">
        <f>Bromley!I42</f>
        <v>0.85</v>
      </c>
      <c r="J39" s="288">
        <f>Bromley!J42</f>
        <v>0.9</v>
      </c>
      <c r="K39" s="293">
        <f>Bromley!K42</f>
        <v>0.9</v>
      </c>
      <c r="L39" s="292">
        <f>Bromley!L42</f>
        <v>0.92500000000000004</v>
      </c>
      <c r="M39" s="288">
        <f>Bromley!M42</f>
        <v>0.92500000000000004</v>
      </c>
      <c r="N39" s="288">
        <f>Bromley!N42</f>
        <v>0.95</v>
      </c>
      <c r="O39" s="295">
        <f>Bromley!O42</f>
        <v>0.97499999999999998</v>
      </c>
      <c r="P39" s="292">
        <f>Bromley!P42</f>
        <v>1</v>
      </c>
      <c r="Q39" s="288">
        <f>Bromley!Q42</f>
        <v>1</v>
      </c>
      <c r="R39" s="288">
        <f>Bromley!R42</f>
        <v>1</v>
      </c>
      <c r="S39" s="288">
        <f>Bromley!S42</f>
        <v>1</v>
      </c>
      <c r="T39" s="288">
        <f>Bromley!T42</f>
        <v>1</v>
      </c>
      <c r="U39" s="288">
        <f>Bromley!U42</f>
        <v>1</v>
      </c>
      <c r="V39" s="288">
        <f>Bromley!V42</f>
        <v>1</v>
      </c>
      <c r="W39" s="288">
        <f>Bromley!W42</f>
        <v>1</v>
      </c>
      <c r="X39" s="288">
        <f>Bromley!X42</f>
        <v>1</v>
      </c>
      <c r="Y39" s="288">
        <f>Bromley!Y42</f>
        <v>1</v>
      </c>
      <c r="Z39" s="288">
        <f>Bromley!Z42</f>
        <v>1</v>
      </c>
      <c r="AA39" s="288">
        <f>Bromley!AA42</f>
        <v>1</v>
      </c>
      <c r="AB39" s="288">
        <f>Bromley!AB42</f>
        <v>1</v>
      </c>
      <c r="AC39" s="288">
        <f>Bromley!AC42</f>
        <v>1</v>
      </c>
      <c r="AD39" s="288">
        <f>Bromley!AD42</f>
        <v>1</v>
      </c>
      <c r="AE39" s="288">
        <f>Bromley!AE42</f>
        <v>1</v>
      </c>
    </row>
    <row r="40" spans="1:31" s="21" customFormat="1" ht="15.75" customHeight="1" x14ac:dyDescent="0.2">
      <c r="A40" s="53"/>
      <c r="B40" s="84"/>
      <c r="C40" s="192"/>
      <c r="D40" s="242" t="s">
        <v>125</v>
      </c>
      <c r="E40" s="19"/>
      <c r="F40" s="18"/>
      <c r="G40" s="378">
        <f>Greenwich!G42</f>
        <v>0</v>
      </c>
      <c r="H40" s="288">
        <f>Greenwich!H42</f>
        <v>0.38500000000000006</v>
      </c>
      <c r="I40" s="288">
        <f>Greenwich!I42</f>
        <v>0.43499999999999994</v>
      </c>
      <c r="J40" s="288">
        <f>Greenwich!J42</f>
        <v>0.53</v>
      </c>
      <c r="K40" s="293">
        <f>Greenwich!K42</f>
        <v>0.53</v>
      </c>
      <c r="L40" s="292">
        <f>Greenwich!L42</f>
        <v>0.77500000000000002</v>
      </c>
      <c r="M40" s="288">
        <f>Greenwich!M42</f>
        <v>0.8</v>
      </c>
      <c r="N40" s="288">
        <f>Greenwich!N42</f>
        <v>0.875</v>
      </c>
      <c r="O40" s="295">
        <f>Greenwich!O42</f>
        <v>0.9</v>
      </c>
      <c r="P40" s="292">
        <f>Greenwich!P42</f>
        <v>1</v>
      </c>
      <c r="Q40" s="288">
        <f>Greenwich!Q42</f>
        <v>1</v>
      </c>
      <c r="R40" s="288">
        <f>Greenwich!R42</f>
        <v>1</v>
      </c>
      <c r="S40" s="288">
        <f>Greenwich!S42</f>
        <v>1</v>
      </c>
      <c r="T40" s="288">
        <f>Greenwich!T42</f>
        <v>1</v>
      </c>
      <c r="U40" s="288">
        <f>Greenwich!U42</f>
        <v>1</v>
      </c>
      <c r="V40" s="288">
        <f>Greenwich!V42</f>
        <v>1</v>
      </c>
      <c r="W40" s="288">
        <f>Greenwich!W42</f>
        <v>1</v>
      </c>
      <c r="X40" s="288">
        <f>Greenwich!X42</f>
        <v>1</v>
      </c>
      <c r="Y40" s="288">
        <f>Greenwich!Y42</f>
        <v>1</v>
      </c>
      <c r="Z40" s="288">
        <f>Greenwich!Z42</f>
        <v>1</v>
      </c>
      <c r="AA40" s="288">
        <f>Greenwich!AA42</f>
        <v>1</v>
      </c>
      <c r="AB40" s="288">
        <f>Greenwich!AB42</f>
        <v>1</v>
      </c>
      <c r="AC40" s="288">
        <f>Greenwich!AC42</f>
        <v>1</v>
      </c>
      <c r="AD40" s="288">
        <f>Greenwich!AD42</f>
        <v>1</v>
      </c>
      <c r="AE40" s="288">
        <f>Greenwich!AE42</f>
        <v>1</v>
      </c>
    </row>
    <row r="41" spans="1:31" s="21" customFormat="1" ht="15.75" customHeight="1" x14ac:dyDescent="0.2">
      <c r="A41" s="53"/>
      <c r="B41" s="84"/>
      <c r="C41" s="192"/>
      <c r="D41" s="242" t="s">
        <v>126</v>
      </c>
      <c r="E41" s="19"/>
      <c r="F41" s="18"/>
      <c r="G41" s="378">
        <f>Lambeth!G42</f>
        <v>0.1</v>
      </c>
      <c r="H41" s="288">
        <f>Lambeth!H42</f>
        <v>0.65</v>
      </c>
      <c r="I41" s="288">
        <f>Lambeth!I42</f>
        <v>0.7</v>
      </c>
      <c r="J41" s="288">
        <f>Lambeth!J42</f>
        <v>0.8</v>
      </c>
      <c r="K41" s="293">
        <f>Lambeth!K42</f>
        <v>0.9</v>
      </c>
      <c r="L41" s="292">
        <f>Lambeth!L42</f>
        <v>1</v>
      </c>
      <c r="M41" s="288">
        <f>Lambeth!M42</f>
        <v>1</v>
      </c>
      <c r="N41" s="288">
        <f>Lambeth!N42</f>
        <v>1</v>
      </c>
      <c r="O41" s="295">
        <f>Lambeth!O42</f>
        <v>1</v>
      </c>
      <c r="P41" s="292">
        <f>Lambeth!P42</f>
        <v>1</v>
      </c>
      <c r="Q41" s="288">
        <f>Lambeth!Q42</f>
        <v>1</v>
      </c>
      <c r="R41" s="288">
        <f>Lambeth!R42</f>
        <v>1</v>
      </c>
      <c r="S41" s="295">
        <f>Lambeth!S42</f>
        <v>1</v>
      </c>
      <c r="T41" s="292">
        <f>Lambeth!T42</f>
        <v>1</v>
      </c>
      <c r="U41" s="288">
        <f>Lambeth!U42</f>
        <v>1</v>
      </c>
      <c r="V41" s="288">
        <f>Lambeth!V42</f>
        <v>1</v>
      </c>
      <c r="W41" s="295">
        <f>Lambeth!W42</f>
        <v>1</v>
      </c>
      <c r="X41" s="292">
        <f>Lambeth!X42</f>
        <v>1</v>
      </c>
      <c r="Y41" s="288">
        <f>Lambeth!Y42</f>
        <v>1</v>
      </c>
      <c r="Z41" s="288">
        <f>Lambeth!Z42</f>
        <v>1</v>
      </c>
      <c r="AA41" s="295">
        <f>Lambeth!AA42</f>
        <v>1</v>
      </c>
      <c r="AB41" s="292">
        <f>Lambeth!AB42</f>
        <v>1</v>
      </c>
      <c r="AC41" s="288">
        <f>Lambeth!AC42</f>
        <v>1</v>
      </c>
      <c r="AD41" s="288">
        <f>Lambeth!AD42</f>
        <v>1</v>
      </c>
      <c r="AE41" s="295">
        <f>Lambeth!AE42</f>
        <v>1</v>
      </c>
    </row>
    <row r="42" spans="1:31" s="21" customFormat="1" ht="15.75" customHeight="1" thickBot="1" x14ac:dyDescent="0.25">
      <c r="A42" s="53"/>
      <c r="B42" s="84"/>
      <c r="C42" s="194"/>
      <c r="D42" s="242" t="s">
        <v>127</v>
      </c>
      <c r="E42" s="60"/>
      <c r="F42" s="61"/>
      <c r="G42" s="378">
        <f>Lewisham!G42</f>
        <v>0</v>
      </c>
      <c r="H42" s="288">
        <f>Lewisham!H42</f>
        <v>0.4</v>
      </c>
      <c r="I42" s="288">
        <f>Lewisham!I42</f>
        <v>0.4</v>
      </c>
      <c r="J42" s="288">
        <f>Lewisham!J42</f>
        <v>0.4</v>
      </c>
      <c r="K42" s="293">
        <f>Lewisham!K42</f>
        <v>0.4</v>
      </c>
      <c r="L42" s="292">
        <f>Lewisham!L42</f>
        <v>0.45</v>
      </c>
      <c r="M42" s="288">
        <f>Lewisham!M42</f>
        <v>0.45</v>
      </c>
      <c r="N42" s="288">
        <f>Lewisham!N42</f>
        <v>0.7</v>
      </c>
      <c r="O42" s="295">
        <f>Lewisham!O42</f>
        <v>0.8</v>
      </c>
      <c r="P42" s="292">
        <f>Lewisham!P42</f>
        <v>0.95</v>
      </c>
      <c r="Q42" s="288">
        <f>Lewisham!Q42</f>
        <v>1</v>
      </c>
      <c r="R42" s="288">
        <f>Lewisham!R42</f>
        <v>1</v>
      </c>
      <c r="S42" s="288">
        <f>Lewisham!S42</f>
        <v>1</v>
      </c>
      <c r="T42" s="288">
        <f>Lewisham!T42</f>
        <v>1</v>
      </c>
      <c r="U42" s="288">
        <f>Lewisham!U42</f>
        <v>1</v>
      </c>
      <c r="V42" s="288">
        <f>Lewisham!V42</f>
        <v>1</v>
      </c>
      <c r="W42" s="288">
        <f>Lewisham!W42</f>
        <v>1</v>
      </c>
      <c r="X42" s="288">
        <f>Lewisham!X42</f>
        <v>1</v>
      </c>
      <c r="Y42" s="288">
        <f>Lewisham!Y42</f>
        <v>1</v>
      </c>
      <c r="Z42" s="288">
        <f>Lewisham!Z42</f>
        <v>1</v>
      </c>
      <c r="AA42" s="288">
        <f>Lewisham!AA42</f>
        <v>1</v>
      </c>
      <c r="AB42" s="288">
        <f>Lewisham!AB42</f>
        <v>1</v>
      </c>
      <c r="AC42" s="288">
        <f>Lewisham!AC42</f>
        <v>1</v>
      </c>
      <c r="AD42" s="288">
        <f>Lewisham!AD42</f>
        <v>1</v>
      </c>
      <c r="AE42" s="288">
        <f>Lewisham!AE42</f>
        <v>1</v>
      </c>
    </row>
    <row r="43" spans="1:31" s="21" customFormat="1" ht="15.75" customHeight="1" x14ac:dyDescent="0.2">
      <c r="A43" s="53"/>
      <c r="B43" s="84"/>
      <c r="C43" s="192"/>
      <c r="D43" s="242" t="s">
        <v>129</v>
      </c>
      <c r="E43" s="19"/>
      <c r="F43" s="18"/>
      <c r="G43" s="378">
        <f>Southwark!G39</f>
        <v>0.55000000000000004</v>
      </c>
      <c r="H43" s="288">
        <f>Southwark!H39</f>
        <v>0.8</v>
      </c>
      <c r="I43" s="288">
        <f>Southwark!I39</f>
        <v>0.8</v>
      </c>
      <c r="J43" s="288">
        <f>Southwark!J39</f>
        <v>0.8</v>
      </c>
      <c r="K43" s="293">
        <f>Southwark!K39</f>
        <v>0.85</v>
      </c>
      <c r="L43" s="292">
        <f>Southwark!L39</f>
        <v>0.92500000000000004</v>
      </c>
      <c r="M43" s="292">
        <f>Southwark!M39</f>
        <v>0.92500000000000004</v>
      </c>
      <c r="N43" s="292">
        <f>Southwark!N39</f>
        <v>0.95</v>
      </c>
      <c r="O43" s="292">
        <f>Southwark!O39</f>
        <v>0.97499999999999998</v>
      </c>
      <c r="P43" s="292">
        <f>Southwark!P39</f>
        <v>1</v>
      </c>
      <c r="Q43" s="292">
        <f>Southwark!Q39</f>
        <v>1</v>
      </c>
      <c r="R43" s="292">
        <f>Southwark!R39</f>
        <v>1</v>
      </c>
      <c r="S43" s="292">
        <f>Southwark!S39</f>
        <v>1</v>
      </c>
      <c r="T43" s="292">
        <f>Southwark!T39</f>
        <v>1</v>
      </c>
      <c r="U43" s="292">
        <f>Southwark!U39</f>
        <v>1</v>
      </c>
      <c r="V43" s="292">
        <f>Southwark!V39</f>
        <v>1</v>
      </c>
      <c r="W43" s="292">
        <f>Southwark!W39</f>
        <v>1</v>
      </c>
      <c r="X43" s="292">
        <f>Southwark!X39</f>
        <v>1</v>
      </c>
      <c r="Y43" s="292">
        <f>Southwark!Y39</f>
        <v>1</v>
      </c>
      <c r="Z43" s="292">
        <f>Southwark!Z39</f>
        <v>1</v>
      </c>
      <c r="AA43" s="292">
        <f>Southwark!AA39</f>
        <v>1</v>
      </c>
      <c r="AB43" s="292">
        <f>Southwark!AB39</f>
        <v>1</v>
      </c>
      <c r="AC43" s="292">
        <f>Southwark!AC39</f>
        <v>1</v>
      </c>
      <c r="AD43" s="292">
        <f>Southwark!AD39</f>
        <v>1</v>
      </c>
      <c r="AE43" s="292">
        <f>Southwark!AE39</f>
        <v>1</v>
      </c>
    </row>
    <row r="44" spans="1:31" ht="15.75" customHeight="1" thickBot="1" x14ac:dyDescent="0.25">
      <c r="A44" s="10"/>
      <c r="B44" s="84"/>
      <c r="C44" s="211"/>
      <c r="D44" s="150" t="s">
        <v>205</v>
      </c>
      <c r="E44" s="157"/>
      <c r="F44" s="158"/>
      <c r="G44" s="159"/>
      <c r="H44" s="159"/>
      <c r="I44" s="160"/>
      <c r="J44" s="160"/>
      <c r="K44" s="161"/>
      <c r="L44" s="142"/>
      <c r="M44" s="143"/>
      <c r="N44" s="143"/>
      <c r="O44" s="144"/>
      <c r="P44" s="143"/>
      <c r="Q44" s="145"/>
      <c r="R44" s="145"/>
      <c r="S44" s="146"/>
      <c r="T44" s="151"/>
      <c r="U44" s="145"/>
      <c r="V44" s="145"/>
      <c r="W44" s="146"/>
      <c r="X44" s="145"/>
      <c r="Y44" s="145"/>
      <c r="Z44" s="145"/>
      <c r="AA44" s="146"/>
      <c r="AB44" s="145"/>
      <c r="AC44" s="145"/>
      <c r="AD44" s="145"/>
      <c r="AE44" s="165"/>
    </row>
    <row r="45" spans="1:31" s="21" customFormat="1" ht="12.75" customHeight="1" thickBot="1" x14ac:dyDescent="0.25">
      <c r="A45" s="53"/>
      <c r="B45" s="188" t="s">
        <v>32</v>
      </c>
      <c r="C45" s="195"/>
      <c r="D45" s="219" t="s">
        <v>34</v>
      </c>
      <c r="E45" s="62"/>
      <c r="F45" s="63"/>
      <c r="G45" s="63"/>
      <c r="H45" s="122" t="str">
        <f t="shared" ref="H45:O45" si="4">IF(AND(H$6&gt;=$F45,H$6&lt;=$G45),1,"")</f>
        <v/>
      </c>
      <c r="I45" s="123" t="str">
        <f t="shared" si="4"/>
        <v/>
      </c>
      <c r="J45" s="123" t="str">
        <f t="shared" si="4"/>
        <v/>
      </c>
      <c r="K45" s="124" t="str">
        <f t="shared" si="4"/>
        <v/>
      </c>
      <c r="L45" s="125" t="str">
        <f t="shared" si="4"/>
        <v/>
      </c>
      <c r="M45" s="123" t="str">
        <f t="shared" si="4"/>
        <v/>
      </c>
      <c r="N45" s="123" t="str">
        <f t="shared" si="4"/>
        <v/>
      </c>
      <c r="O45" s="126" t="str">
        <f t="shared" si="4"/>
        <v/>
      </c>
      <c r="P45" s="428"/>
      <c r="Q45" s="79" t="str">
        <f t="shared" ref="Q45:AE45" si="5">IF(AND(Q$6&gt;=$F45,Q$6&lt;=$G45),1,"")</f>
        <v/>
      </c>
      <c r="R45" s="123" t="str">
        <f t="shared" si="5"/>
        <v/>
      </c>
      <c r="S45" s="126" t="str">
        <f t="shared" si="5"/>
        <v/>
      </c>
      <c r="T45" s="123" t="str">
        <f t="shared" si="5"/>
        <v/>
      </c>
      <c r="U45" s="123" t="str">
        <f t="shared" si="5"/>
        <v/>
      </c>
      <c r="V45" s="123" t="str">
        <f t="shared" si="5"/>
        <v/>
      </c>
      <c r="W45" s="126" t="str">
        <f t="shared" si="5"/>
        <v/>
      </c>
      <c r="X45" s="123" t="str">
        <f t="shared" si="5"/>
        <v/>
      </c>
      <c r="Y45" s="123" t="str">
        <f t="shared" si="5"/>
        <v/>
      </c>
      <c r="Z45" s="123" t="str">
        <f t="shared" si="5"/>
        <v/>
      </c>
      <c r="AA45" s="126" t="str">
        <f t="shared" si="5"/>
        <v/>
      </c>
      <c r="AB45" s="123" t="str">
        <f t="shared" si="5"/>
        <v/>
      </c>
      <c r="AC45" s="123" t="str">
        <f t="shared" si="5"/>
        <v/>
      </c>
      <c r="AD45" s="123" t="str">
        <f t="shared" si="5"/>
        <v/>
      </c>
      <c r="AE45" s="168" t="str">
        <f t="shared" si="5"/>
        <v/>
      </c>
    </row>
    <row r="46" spans="1:31" s="21" customFormat="1" ht="12.75" customHeight="1" x14ac:dyDescent="0.2">
      <c r="A46" s="53"/>
      <c r="B46" s="84"/>
      <c r="C46" s="192"/>
      <c r="D46" s="218" t="s">
        <v>122</v>
      </c>
      <c r="E46" s="47"/>
      <c r="F46" s="48"/>
      <c r="G46" s="401">
        <f>SUMPRODUCT(G47:G52,Inputs!$G$3:$G$8)/Inputs!$G$9</f>
        <v>0</v>
      </c>
      <c r="H46" s="402">
        <f>SUMPRODUCT(H47:H52,Inputs!$G$3:$G$8)/Inputs!$G$9</f>
        <v>0.52175938511933073</v>
      </c>
      <c r="I46" s="402">
        <f>SUMPRODUCT(I47:I52,Inputs!$G$3:$G$8)/Inputs!$G$9</f>
        <v>0.83218860093952229</v>
      </c>
      <c r="J46" s="402">
        <f>SUMPRODUCT(J47:J52,Inputs!$G$3:$G$8)/Inputs!$G$9</f>
        <v>0.91669646647009717</v>
      </c>
      <c r="K46" s="402">
        <f>SUMPRODUCT(K47:K52,Inputs!$G$3:$G$8)/Inputs!$G$9</f>
        <v>0.91669646647009717</v>
      </c>
      <c r="L46" s="403">
        <f>SUMPRODUCT(L47:L52,Inputs!$G$3:$G$8)/Inputs!$G$9</f>
        <v>0.95837672294762721</v>
      </c>
      <c r="M46" s="402">
        <f>SUMPRODUCT(M47:M52,Inputs!$G$3:$G$8)/Inputs!$G$9</f>
        <v>0.9684672143542632</v>
      </c>
      <c r="N46" s="402">
        <f>SUMPRODUCT(N47:N52,Inputs!$G$3:$G$8)/Inputs!$G$9</f>
        <v>0.9684672143542632</v>
      </c>
      <c r="O46" s="404">
        <f>SUMPRODUCT(O47:O52,Inputs!$G$3:$G$8)/Inputs!$G$9</f>
        <v>0.97477377148341038</v>
      </c>
      <c r="P46" s="402">
        <f>SUMPRODUCT(P47:P52,Inputs!$G$3:$G$8)/Inputs!$G$9</f>
        <v>0.98108032861255778</v>
      </c>
      <c r="Q46" s="402">
        <f>SUMPRODUCT(Q47:Q52,Inputs!$G$3:$G$8)/Inputs!$G$9</f>
        <v>1</v>
      </c>
      <c r="R46" s="402">
        <f>SUMPRODUCT(R47:R52,Inputs!$G$3:$G$8)/Inputs!$G$9</f>
        <v>1</v>
      </c>
      <c r="S46" s="404">
        <f>SUMPRODUCT(S47:S52,Inputs!$G$3:$G$8)/Inputs!$G$9</f>
        <v>1</v>
      </c>
      <c r="T46" s="402">
        <f>SUMPRODUCT(T47:T52,Inputs!$G$3:$G$8)/Inputs!$G$9</f>
        <v>1</v>
      </c>
      <c r="U46" s="402">
        <f>SUMPRODUCT(U47:U52,Inputs!$G$3:$G$8)/Inputs!$G$9</f>
        <v>1</v>
      </c>
      <c r="V46" s="402">
        <f>SUMPRODUCT(V47:V52,Inputs!$G$3:$G$8)/Inputs!$G$9</f>
        <v>1</v>
      </c>
      <c r="W46" s="404">
        <f>SUMPRODUCT(W47:W52,Inputs!$G$3:$G$8)/Inputs!$G$9</f>
        <v>1</v>
      </c>
      <c r="X46" s="402">
        <f>SUMPRODUCT(X47:X52,Inputs!$G$3:$G$8)/Inputs!$G$9</f>
        <v>1</v>
      </c>
      <c r="Y46" s="402">
        <f>SUMPRODUCT(Y47:Y52,Inputs!$G$3:$G$8)/Inputs!$G$9</f>
        <v>1</v>
      </c>
      <c r="Z46" s="402">
        <f>SUMPRODUCT(Z47:Z52,Inputs!$G$3:$G$8)/Inputs!$G$9</f>
        <v>1</v>
      </c>
      <c r="AA46" s="404">
        <f>SUMPRODUCT(AA47:AA52,Inputs!$G$3:$G$8)/Inputs!$G$9</f>
        <v>1</v>
      </c>
      <c r="AB46" s="402">
        <f>SUMPRODUCT(AB47:AB52,Inputs!$G$3:$G$8)/Inputs!$G$9</f>
        <v>1</v>
      </c>
      <c r="AC46" s="402">
        <f>SUMPRODUCT(AC47:AC52,Inputs!$G$3:$G$8)/Inputs!$G$9</f>
        <v>1</v>
      </c>
      <c r="AD46" s="402">
        <f>SUMPRODUCT(AD47:AD52,Inputs!$G$3:$G$8)/Inputs!$G$9</f>
        <v>1</v>
      </c>
      <c r="AE46" s="405">
        <f>SUMPRODUCT(AE47:AE52,Inputs!$G$3:$G$8)/Inputs!$G$9</f>
        <v>1</v>
      </c>
    </row>
    <row r="47" spans="1:31" s="21" customFormat="1" ht="15" customHeight="1" x14ac:dyDescent="0.2">
      <c r="A47" s="53"/>
      <c r="B47" s="84"/>
      <c r="C47" s="192"/>
      <c r="D47" s="241" t="s">
        <v>123</v>
      </c>
      <c r="E47" s="82"/>
      <c r="F47" s="83"/>
      <c r="G47" s="378">
        <f>Bexley!G57</f>
        <v>0</v>
      </c>
      <c r="H47" s="288">
        <f>Bexley!H57</f>
        <v>0</v>
      </c>
      <c r="I47" s="288">
        <f>Bexley!I57</f>
        <v>0</v>
      </c>
      <c r="J47" s="288">
        <f>Bexley!J57</f>
        <v>0.67</v>
      </c>
      <c r="K47" s="293">
        <f>Bexley!K57</f>
        <v>0.67</v>
      </c>
      <c r="L47" s="292">
        <f>Bexley!L57</f>
        <v>0.67</v>
      </c>
      <c r="M47" s="288">
        <f>Bexley!M57</f>
        <v>0.75</v>
      </c>
      <c r="N47" s="288">
        <f>Bexley!N57</f>
        <v>0.75</v>
      </c>
      <c r="O47" s="295">
        <f>Bexley!O57</f>
        <v>0.8</v>
      </c>
      <c r="P47" s="292">
        <f>Bexley!P57</f>
        <v>0.85000000000000009</v>
      </c>
      <c r="Q47" s="288">
        <f>Bexley!Q57</f>
        <v>1</v>
      </c>
      <c r="R47" s="288">
        <f>Bexley!R57</f>
        <v>1</v>
      </c>
      <c r="S47" s="295">
        <f>Bexley!S57</f>
        <v>1</v>
      </c>
      <c r="T47" s="292">
        <f>Bexley!T57</f>
        <v>1</v>
      </c>
      <c r="U47" s="288">
        <f>Bexley!U57</f>
        <v>1</v>
      </c>
      <c r="V47" s="288">
        <f>Bexley!V57</f>
        <v>1</v>
      </c>
      <c r="W47" s="295">
        <f>Bexley!W57</f>
        <v>1</v>
      </c>
      <c r="X47" s="292">
        <f>Bexley!X57</f>
        <v>1</v>
      </c>
      <c r="Y47" s="288">
        <f>Bexley!Y57</f>
        <v>1</v>
      </c>
      <c r="Z47" s="288">
        <f>Bexley!Z57</f>
        <v>1</v>
      </c>
      <c r="AA47" s="295">
        <f>Bexley!AA57</f>
        <v>1</v>
      </c>
      <c r="AB47" s="292">
        <f>Bexley!AB57</f>
        <v>1</v>
      </c>
      <c r="AC47" s="288">
        <f>Bexley!AC57</f>
        <v>1</v>
      </c>
      <c r="AD47" s="288">
        <f>Bexley!AD57</f>
        <v>1</v>
      </c>
      <c r="AE47" s="295">
        <f>Bexley!AE57</f>
        <v>1</v>
      </c>
    </row>
    <row r="48" spans="1:31" s="21" customFormat="1" ht="15" customHeight="1" x14ac:dyDescent="0.2">
      <c r="A48" s="53"/>
      <c r="B48" s="84"/>
      <c r="C48" s="192"/>
      <c r="D48" s="242" t="s">
        <v>124</v>
      </c>
      <c r="E48" s="24"/>
      <c r="F48" s="45"/>
      <c r="G48" s="378">
        <f>Bromley!G57</f>
        <v>0</v>
      </c>
      <c r="H48" s="288">
        <f>Bromley!H57</f>
        <v>0</v>
      </c>
      <c r="I48" s="288">
        <f>Bromley!I57</f>
        <v>1</v>
      </c>
      <c r="J48" s="288">
        <f>Bromley!J57</f>
        <v>1</v>
      </c>
      <c r="K48" s="293">
        <f>Bromley!K57</f>
        <v>1</v>
      </c>
      <c r="L48" s="292">
        <f>Bromley!L57</f>
        <v>1</v>
      </c>
      <c r="M48" s="288">
        <f>Bromley!M57</f>
        <v>1</v>
      </c>
      <c r="N48" s="288">
        <f>Bromley!N57</f>
        <v>1</v>
      </c>
      <c r="O48" s="295">
        <f>Bromley!O57</f>
        <v>1</v>
      </c>
      <c r="P48" s="292">
        <f>Bromley!P57</f>
        <v>1</v>
      </c>
      <c r="Q48" s="288">
        <f>Bromley!Q57</f>
        <v>1</v>
      </c>
      <c r="R48" s="288">
        <f>Bromley!R57</f>
        <v>1</v>
      </c>
      <c r="S48" s="295">
        <f>Bromley!S57</f>
        <v>1</v>
      </c>
      <c r="T48" s="292">
        <f>Bromley!T57</f>
        <v>1</v>
      </c>
      <c r="U48" s="288">
        <f>Bromley!U57</f>
        <v>1</v>
      </c>
      <c r="V48" s="288">
        <f>Bromley!V57</f>
        <v>1</v>
      </c>
      <c r="W48" s="295">
        <f>Bromley!W57</f>
        <v>1</v>
      </c>
      <c r="X48" s="292">
        <f>Bromley!X57</f>
        <v>1</v>
      </c>
      <c r="Y48" s="288">
        <f>Bromley!Y57</f>
        <v>1</v>
      </c>
      <c r="Z48" s="288">
        <f>Bromley!Z57</f>
        <v>1</v>
      </c>
      <c r="AA48" s="295">
        <f>Bromley!AA57</f>
        <v>1</v>
      </c>
      <c r="AB48" s="292">
        <f>Bromley!AB57</f>
        <v>1</v>
      </c>
      <c r="AC48" s="288">
        <f>Bromley!AC57</f>
        <v>1</v>
      </c>
      <c r="AD48" s="288">
        <f>Bromley!AD57</f>
        <v>1</v>
      </c>
      <c r="AE48" s="295">
        <f>Bromley!AE57</f>
        <v>1</v>
      </c>
    </row>
    <row r="49" spans="1:31" s="21" customFormat="1" ht="15" customHeight="1" x14ac:dyDescent="0.2">
      <c r="A49" s="53"/>
      <c r="B49" s="84"/>
      <c r="C49" s="192"/>
      <c r="D49" s="242" t="s">
        <v>125</v>
      </c>
      <c r="E49" s="17"/>
      <c r="F49" s="20"/>
      <c r="G49" s="378">
        <f>Greenwich!G57</f>
        <v>0</v>
      </c>
      <c r="H49" s="288">
        <f>Greenwich!H57</f>
        <v>1</v>
      </c>
      <c r="I49" s="288">
        <f>Greenwich!I57</f>
        <v>1</v>
      </c>
      <c r="J49" s="288">
        <f>Greenwich!J57</f>
        <v>1</v>
      </c>
      <c r="K49" s="293">
        <f>Greenwich!K57</f>
        <v>1</v>
      </c>
      <c r="L49" s="292">
        <f>Greenwich!L57</f>
        <v>1</v>
      </c>
      <c r="M49" s="288">
        <f>Greenwich!M57</f>
        <v>1</v>
      </c>
      <c r="N49" s="288">
        <f>Greenwich!N57</f>
        <v>1</v>
      </c>
      <c r="O49" s="295">
        <f>Greenwich!O57</f>
        <v>1</v>
      </c>
      <c r="P49" s="292">
        <f>Greenwich!P57</f>
        <v>1</v>
      </c>
      <c r="Q49" s="288">
        <f>Greenwich!Q57</f>
        <v>1</v>
      </c>
      <c r="R49" s="288">
        <f>Greenwich!R57</f>
        <v>1</v>
      </c>
      <c r="S49" s="295">
        <f>Greenwich!S57</f>
        <v>1</v>
      </c>
      <c r="T49" s="292">
        <f>Greenwich!T57</f>
        <v>1</v>
      </c>
      <c r="U49" s="288">
        <f>Greenwich!U57</f>
        <v>1</v>
      </c>
      <c r="V49" s="288">
        <f>Greenwich!V57</f>
        <v>1</v>
      </c>
      <c r="W49" s="295">
        <f>Greenwich!W57</f>
        <v>1</v>
      </c>
      <c r="X49" s="292">
        <f>Greenwich!X57</f>
        <v>1</v>
      </c>
      <c r="Y49" s="288">
        <f>Greenwich!Y57</f>
        <v>1</v>
      </c>
      <c r="Z49" s="288">
        <f>Greenwich!Z57</f>
        <v>1</v>
      </c>
      <c r="AA49" s="295">
        <f>Greenwich!AA57</f>
        <v>1</v>
      </c>
      <c r="AB49" s="292">
        <f>Greenwich!AB57</f>
        <v>1</v>
      </c>
      <c r="AC49" s="288">
        <f>Greenwich!AC57</f>
        <v>1</v>
      </c>
      <c r="AD49" s="288">
        <f>Greenwich!AD57</f>
        <v>1</v>
      </c>
      <c r="AE49" s="295">
        <f>Greenwich!AE57</f>
        <v>1</v>
      </c>
    </row>
    <row r="50" spans="1:31" s="21" customFormat="1" ht="15" customHeight="1" x14ac:dyDescent="0.2">
      <c r="A50" s="53"/>
      <c r="B50" s="84"/>
      <c r="C50" s="192"/>
      <c r="D50" s="242" t="s">
        <v>126</v>
      </c>
      <c r="E50" s="17"/>
      <c r="F50" s="20"/>
      <c r="G50" s="378">
        <f>Lambeth!G57</f>
        <v>0</v>
      </c>
      <c r="H50" s="288">
        <f>Lambeth!H57</f>
        <v>1</v>
      </c>
      <c r="I50" s="288">
        <f>Lambeth!I57</f>
        <v>1</v>
      </c>
      <c r="J50" s="288">
        <f>Lambeth!J57</f>
        <v>1</v>
      </c>
      <c r="K50" s="293">
        <f>Lambeth!K57</f>
        <v>1</v>
      </c>
      <c r="L50" s="292">
        <f>Lambeth!L57</f>
        <v>1</v>
      </c>
      <c r="M50" s="288">
        <f>Lambeth!M57</f>
        <v>1</v>
      </c>
      <c r="N50" s="288">
        <f>Lambeth!N57</f>
        <v>1</v>
      </c>
      <c r="O50" s="295">
        <f>Lambeth!O57</f>
        <v>1</v>
      </c>
      <c r="P50" s="292">
        <f>Lambeth!P57</f>
        <v>1</v>
      </c>
      <c r="Q50" s="292">
        <f>Lambeth!Q57</f>
        <v>1</v>
      </c>
      <c r="R50" s="292">
        <f>Lambeth!R57</f>
        <v>1</v>
      </c>
      <c r="S50" s="292">
        <f>Lambeth!S57</f>
        <v>1</v>
      </c>
      <c r="T50" s="292">
        <f>Lambeth!T57</f>
        <v>1</v>
      </c>
      <c r="U50" s="292">
        <f>Lambeth!U57</f>
        <v>1</v>
      </c>
      <c r="V50" s="292">
        <f>Lambeth!V57</f>
        <v>1</v>
      </c>
      <c r="W50" s="292">
        <f>Lambeth!W57</f>
        <v>1</v>
      </c>
      <c r="X50" s="292">
        <f>Lambeth!X57</f>
        <v>1</v>
      </c>
      <c r="Y50" s="292">
        <f>Lambeth!Y57</f>
        <v>1</v>
      </c>
      <c r="Z50" s="292">
        <f>Lambeth!Z57</f>
        <v>1</v>
      </c>
      <c r="AA50" s="292">
        <f>Lambeth!AA57</f>
        <v>1</v>
      </c>
      <c r="AB50" s="292">
        <f>Lambeth!AB57</f>
        <v>1</v>
      </c>
      <c r="AC50" s="292">
        <f>Lambeth!AC57</f>
        <v>1</v>
      </c>
      <c r="AD50" s="292">
        <f>Lambeth!AD57</f>
        <v>1</v>
      </c>
      <c r="AE50" s="292">
        <f>Lambeth!AE57</f>
        <v>1</v>
      </c>
    </row>
    <row r="51" spans="1:31" s="21" customFormat="1" ht="15" customHeight="1" x14ac:dyDescent="0.2">
      <c r="A51" s="53"/>
      <c r="B51" s="84"/>
      <c r="C51" s="192"/>
      <c r="D51" s="242" t="s">
        <v>127</v>
      </c>
      <c r="E51" s="24"/>
      <c r="F51" s="45"/>
      <c r="G51" s="378">
        <f>Lewisham!G57</f>
        <v>0</v>
      </c>
      <c r="H51" s="288">
        <f>Lewisham!H57</f>
        <v>0</v>
      </c>
      <c r="I51" s="288">
        <f>Lewisham!I57</f>
        <v>0.75</v>
      </c>
      <c r="J51" s="288">
        <f>Lewisham!J57</f>
        <v>0.75</v>
      </c>
      <c r="K51" s="293">
        <f>Lewisham!K57</f>
        <v>0.75</v>
      </c>
      <c r="L51" s="292">
        <f>Lewisham!L57</f>
        <v>1</v>
      </c>
      <c r="M51" s="288">
        <f>Lewisham!M57</f>
        <v>1</v>
      </c>
      <c r="N51" s="288">
        <f>Lewisham!N57</f>
        <v>1</v>
      </c>
      <c r="O51" s="295">
        <f>Lewisham!O57</f>
        <v>1</v>
      </c>
      <c r="P51" s="292">
        <f>Lewisham!P57</f>
        <v>1</v>
      </c>
      <c r="Q51" s="288">
        <f>Lewisham!Q57</f>
        <v>1</v>
      </c>
      <c r="R51" s="288">
        <f>Lewisham!R57</f>
        <v>1</v>
      </c>
      <c r="S51" s="295">
        <f>Lewisham!S57</f>
        <v>1</v>
      </c>
      <c r="T51" s="292">
        <f>Lewisham!T57</f>
        <v>1</v>
      </c>
      <c r="U51" s="288">
        <f>Lewisham!U57</f>
        <v>1</v>
      </c>
      <c r="V51" s="288">
        <f>Lewisham!V57</f>
        <v>1</v>
      </c>
      <c r="W51" s="295">
        <f>Lewisham!W57</f>
        <v>1</v>
      </c>
      <c r="X51" s="292">
        <f>Lewisham!X57</f>
        <v>1</v>
      </c>
      <c r="Y51" s="288">
        <f>Lewisham!Y57</f>
        <v>1</v>
      </c>
      <c r="Z51" s="288">
        <f>Lewisham!Z57</f>
        <v>1</v>
      </c>
      <c r="AA51" s="295">
        <f>Lewisham!AA57</f>
        <v>1</v>
      </c>
      <c r="AB51" s="292">
        <f>Lewisham!AB57</f>
        <v>1</v>
      </c>
      <c r="AC51" s="288">
        <f>Lewisham!AC57</f>
        <v>1</v>
      </c>
      <c r="AD51" s="288">
        <f>Lewisham!AD57</f>
        <v>1</v>
      </c>
      <c r="AE51" s="295">
        <f>Lewisham!AE57</f>
        <v>1</v>
      </c>
    </row>
    <row r="52" spans="1:31" s="21" customFormat="1" ht="15" customHeight="1" x14ac:dyDescent="0.2">
      <c r="A52" s="53"/>
      <c r="B52" s="84"/>
      <c r="C52" s="192"/>
      <c r="D52" s="242" t="s">
        <v>129</v>
      </c>
      <c r="E52" s="127"/>
      <c r="F52" s="128"/>
      <c r="G52" s="378">
        <f>Southwark!G53</f>
        <v>0</v>
      </c>
      <c r="H52" s="288">
        <f>Southwark!H53</f>
        <v>1</v>
      </c>
      <c r="I52" s="288">
        <f>Southwark!I53</f>
        <v>1</v>
      </c>
      <c r="J52" s="288">
        <f>Southwark!J53</f>
        <v>1</v>
      </c>
      <c r="K52" s="293">
        <f>Southwark!K53</f>
        <v>1</v>
      </c>
      <c r="L52" s="292">
        <f>Southwark!L53</f>
        <v>1</v>
      </c>
      <c r="M52" s="288">
        <f>Southwark!M53</f>
        <v>1</v>
      </c>
      <c r="N52" s="288">
        <f>Southwark!N53</f>
        <v>1</v>
      </c>
      <c r="O52" s="295">
        <f>Southwark!O53</f>
        <v>1</v>
      </c>
      <c r="P52" s="295">
        <f>Southwark!P53</f>
        <v>1</v>
      </c>
      <c r="Q52" s="295">
        <f>Southwark!Q53</f>
        <v>1</v>
      </c>
      <c r="R52" s="295">
        <f>Southwark!R53</f>
        <v>1</v>
      </c>
      <c r="S52" s="295">
        <f>Southwark!S53</f>
        <v>1</v>
      </c>
      <c r="T52" s="295">
        <f>Southwark!T53</f>
        <v>1</v>
      </c>
      <c r="U52" s="295">
        <f>Southwark!U53</f>
        <v>1</v>
      </c>
      <c r="V52" s="295">
        <f>Southwark!V53</f>
        <v>1</v>
      </c>
      <c r="W52" s="295">
        <f>Southwark!W53</f>
        <v>1</v>
      </c>
      <c r="X52" s="295">
        <f>Southwark!X53</f>
        <v>1</v>
      </c>
      <c r="Y52" s="295">
        <f>Southwark!Y53</f>
        <v>1</v>
      </c>
      <c r="Z52" s="295">
        <f>Southwark!Z53</f>
        <v>1</v>
      </c>
      <c r="AA52" s="295">
        <f>Southwark!AA53</f>
        <v>1</v>
      </c>
      <c r="AB52" s="295">
        <f>Southwark!AB53</f>
        <v>1</v>
      </c>
      <c r="AC52" s="295">
        <f>Southwark!AC53</f>
        <v>1</v>
      </c>
      <c r="AD52" s="295">
        <f>Southwark!AD53</f>
        <v>1</v>
      </c>
      <c r="AE52" s="295">
        <f>Southwark!AE53</f>
        <v>1</v>
      </c>
    </row>
    <row r="53" spans="1:31" ht="15.75" customHeight="1" thickBot="1" x14ac:dyDescent="0.25">
      <c r="A53" s="10"/>
      <c r="B53" s="84"/>
      <c r="C53" s="211"/>
      <c r="D53" s="150" t="s">
        <v>205</v>
      </c>
      <c r="E53" s="157"/>
      <c r="F53" s="158"/>
      <c r="G53" s="159"/>
      <c r="H53" s="159"/>
      <c r="I53" s="160"/>
      <c r="J53" s="160"/>
      <c r="K53" s="161"/>
      <c r="L53" s="142"/>
      <c r="M53" s="143"/>
      <c r="N53" s="143"/>
      <c r="O53" s="144"/>
      <c r="P53" s="143"/>
      <c r="Q53" s="145"/>
      <c r="R53" s="145"/>
      <c r="S53" s="146"/>
      <c r="T53" s="151"/>
      <c r="U53" s="145"/>
      <c r="V53" s="145"/>
      <c r="W53" s="146"/>
      <c r="X53" s="145"/>
      <c r="Y53" s="145"/>
      <c r="Z53" s="145"/>
      <c r="AA53" s="146"/>
      <c r="AB53" s="145"/>
      <c r="AC53" s="145"/>
      <c r="AD53" s="145"/>
      <c r="AE53" s="165"/>
    </row>
    <row r="54" spans="1:31" s="21" customFormat="1" ht="12.75" customHeight="1" thickBot="1" x14ac:dyDescent="0.25">
      <c r="A54" s="53"/>
      <c r="B54" s="188" t="s">
        <v>33</v>
      </c>
      <c r="C54" s="196"/>
      <c r="D54" s="219" t="s">
        <v>39</v>
      </c>
      <c r="E54" s="129"/>
      <c r="F54" s="130"/>
      <c r="G54" s="429"/>
      <c r="H54" s="122" t="str">
        <f t="shared" ref="H54:O54" si="6">IF(AND(H$6&gt;=$F54,H$6&lt;=$G54),1,"")</f>
        <v/>
      </c>
      <c r="I54" s="123" t="str">
        <f t="shared" si="6"/>
        <v/>
      </c>
      <c r="J54" s="123" t="str">
        <f t="shared" si="6"/>
        <v/>
      </c>
      <c r="K54" s="124" t="str">
        <f t="shared" si="6"/>
        <v/>
      </c>
      <c r="L54" s="125" t="str">
        <f t="shared" si="6"/>
        <v/>
      </c>
      <c r="M54" s="123" t="str">
        <f t="shared" si="6"/>
        <v/>
      </c>
      <c r="N54" s="123" t="str">
        <f t="shared" si="6"/>
        <v/>
      </c>
      <c r="O54" s="126" t="str">
        <f t="shared" si="6"/>
        <v/>
      </c>
      <c r="P54" s="428"/>
      <c r="Q54" s="123" t="str">
        <f t="shared" ref="Q54:Y54" si="7">IF(AND(Q$6&gt;=$F54,Q$6&lt;=$G54),1,"")</f>
        <v/>
      </c>
      <c r="R54" s="123" t="str">
        <f t="shared" si="7"/>
        <v/>
      </c>
      <c r="S54" s="126" t="str">
        <f t="shared" si="7"/>
        <v/>
      </c>
      <c r="T54" s="123" t="str">
        <f t="shared" si="7"/>
        <v/>
      </c>
      <c r="U54" s="123" t="str">
        <f t="shared" si="7"/>
        <v/>
      </c>
      <c r="V54" s="123" t="str">
        <f t="shared" si="7"/>
        <v/>
      </c>
      <c r="W54" s="126" t="str">
        <f t="shared" si="7"/>
        <v/>
      </c>
      <c r="X54" s="123" t="str">
        <f t="shared" si="7"/>
        <v/>
      </c>
      <c r="Y54" s="123" t="str">
        <f t="shared" si="7"/>
        <v/>
      </c>
      <c r="Z54" s="123" t="str">
        <f t="shared" ref="Z54:AE54" si="8">IF(AND(Z$6&gt;=$F54,Z$6&lt;=$G54),1,"")</f>
        <v/>
      </c>
      <c r="AA54" s="126" t="str">
        <f t="shared" si="8"/>
        <v/>
      </c>
      <c r="AB54" s="123" t="str">
        <f t="shared" si="8"/>
        <v/>
      </c>
      <c r="AC54" s="123" t="str">
        <f t="shared" si="8"/>
        <v/>
      </c>
      <c r="AD54" s="123" t="str">
        <f t="shared" si="8"/>
        <v/>
      </c>
      <c r="AE54" s="168" t="str">
        <f t="shared" si="8"/>
        <v/>
      </c>
    </row>
    <row r="55" spans="1:31" s="21" customFormat="1" ht="12.75" customHeight="1" x14ac:dyDescent="0.2">
      <c r="A55" s="53"/>
      <c r="B55" s="84"/>
      <c r="C55" s="193"/>
      <c r="D55" s="218" t="s">
        <v>122</v>
      </c>
      <c r="E55" s="50"/>
      <c r="F55" s="51"/>
      <c r="G55" s="401">
        <f>SUMPRODUCT(G56:G61,Inputs!$G$3:$G$8)/Inputs!$G$9</f>
        <v>0.28357812979031183</v>
      </c>
      <c r="H55" s="402">
        <f>SUMPRODUCT(H56:H61,Inputs!$G$3:$G$8)/Inputs!$G$9</f>
        <v>0.54109535620130222</v>
      </c>
      <c r="I55" s="402">
        <f>SUMPRODUCT(I56:I61,Inputs!$G$3:$G$8)/Inputs!$G$9</f>
        <v>0.57043781222611223</v>
      </c>
      <c r="J55" s="402">
        <f>SUMPRODUCT(J56:J61,Inputs!$G$3:$G$8)/Inputs!$G$9</f>
        <v>0.6541850913201066</v>
      </c>
      <c r="K55" s="402">
        <f>SUMPRODUCT(K56:K61,Inputs!$G$3:$G$8)/Inputs!$G$9</f>
        <v>0.74616635316528379</v>
      </c>
      <c r="L55" s="403">
        <f>SUMPRODUCT(L56:L61,Inputs!$G$3:$G$8)/Inputs!$G$9</f>
        <v>0.80380902848935698</v>
      </c>
      <c r="M55" s="402">
        <f>SUMPRODUCT(M56:M61,Inputs!$G$3:$G$8)/Inputs!$G$9</f>
        <v>0.80380902848935698</v>
      </c>
      <c r="N55" s="402">
        <f>SUMPRODUCT(N56:N61,Inputs!$G$3:$G$8)/Inputs!$G$9</f>
        <v>0.8913935856960995</v>
      </c>
      <c r="O55" s="404">
        <f>SUMPRODUCT(O56:O61,Inputs!$G$3:$G$8)/Inputs!$G$9</f>
        <v>0.91241544279325748</v>
      </c>
      <c r="P55" s="402">
        <f>SUMPRODUCT(P56:P61,Inputs!$G$3:$G$8)/Inputs!$G$9</f>
        <v>0.9800556650183333</v>
      </c>
      <c r="Q55" s="402">
        <f>SUMPRODUCT(Q56:Q61,Inputs!$G$3:$G$8)/Inputs!$G$9</f>
        <v>1</v>
      </c>
      <c r="R55" s="402">
        <f>SUMPRODUCT(R56:R61,Inputs!$G$3:$G$8)/Inputs!$G$9</f>
        <v>1</v>
      </c>
      <c r="S55" s="404">
        <f>SUMPRODUCT(S56:S61,Inputs!$G$3:$G$8)/Inputs!$G$9</f>
        <v>1</v>
      </c>
      <c r="T55" s="402">
        <f>SUMPRODUCT(T56:T61,Inputs!$G$3:$G$8)/Inputs!$G$9</f>
        <v>1</v>
      </c>
      <c r="U55" s="402">
        <f>SUMPRODUCT(U56:U61,Inputs!$G$3:$G$8)/Inputs!$G$9</f>
        <v>1</v>
      </c>
      <c r="V55" s="402">
        <f>SUMPRODUCT(V56:V61,Inputs!$G$3:$G$8)/Inputs!$G$9</f>
        <v>1</v>
      </c>
      <c r="W55" s="404">
        <f>SUMPRODUCT(W56:W61,Inputs!$G$3:$G$8)/Inputs!$G$9</f>
        <v>1</v>
      </c>
      <c r="X55" s="402">
        <f>SUMPRODUCT(X56:X61,Inputs!$G$3:$G$8)/Inputs!$G$9</f>
        <v>1</v>
      </c>
      <c r="Y55" s="402">
        <f>SUMPRODUCT(Y56:Y61,Inputs!$G$3:$G$8)/Inputs!$G$9</f>
        <v>1</v>
      </c>
      <c r="Z55" s="402">
        <f>SUMPRODUCT(Z56:Z61,Inputs!$G$3:$G$8)/Inputs!$G$9</f>
        <v>1</v>
      </c>
      <c r="AA55" s="404">
        <f>SUMPRODUCT(AA56:AA61,Inputs!$G$3:$G$8)/Inputs!$G$9</f>
        <v>1</v>
      </c>
      <c r="AB55" s="402">
        <f>SUMPRODUCT(AB56:AB61,Inputs!$G$3:$G$8)/Inputs!$G$9</f>
        <v>1</v>
      </c>
      <c r="AC55" s="402">
        <f>SUMPRODUCT(AC56:AC61,Inputs!$G$3:$G$8)/Inputs!$G$9</f>
        <v>1</v>
      </c>
      <c r="AD55" s="402">
        <f>SUMPRODUCT(AD56:AD61,Inputs!$G$3:$G$8)/Inputs!$G$9</f>
        <v>1</v>
      </c>
      <c r="AE55" s="405">
        <f>SUMPRODUCT(AE56:AE61,Inputs!$G$3:$G$8)/Inputs!$G$9</f>
        <v>1</v>
      </c>
    </row>
    <row r="56" spans="1:31" s="21" customFormat="1" ht="15" customHeight="1" x14ac:dyDescent="0.2">
      <c r="A56" s="53"/>
      <c r="B56" s="85"/>
      <c r="C56" s="193"/>
      <c r="D56" s="241" t="s">
        <v>123</v>
      </c>
      <c r="E56" s="50"/>
      <c r="F56" s="51"/>
      <c r="G56" s="378">
        <f>Bexley!G64</f>
        <v>0.33333333333333331</v>
      </c>
      <c r="H56" s="288">
        <f>Bexley!H64</f>
        <v>0.33333333333333331</v>
      </c>
      <c r="I56" s="288">
        <f>Bexley!I64</f>
        <v>0.33333333333333331</v>
      </c>
      <c r="J56" s="288">
        <f>Bexley!J64</f>
        <v>0.33333333333333331</v>
      </c>
      <c r="K56" s="293">
        <f>Bexley!K64</f>
        <v>0.5</v>
      </c>
      <c r="L56" s="292">
        <f>Bexley!L64</f>
        <v>0.5</v>
      </c>
      <c r="M56" s="288">
        <f>Bexley!M64</f>
        <v>0.5</v>
      </c>
      <c r="N56" s="288">
        <f>Bexley!N64</f>
        <v>0.66666666666666663</v>
      </c>
      <c r="O56" s="295">
        <f>Bexley!O64</f>
        <v>0.83333333333333337</v>
      </c>
      <c r="P56" s="292">
        <f>Bexley!P64</f>
        <v>0.91666666666666663</v>
      </c>
      <c r="Q56" s="288">
        <f>Bexley!Q64</f>
        <v>1</v>
      </c>
      <c r="R56" s="288">
        <f>Bexley!R64</f>
        <v>1</v>
      </c>
      <c r="S56" s="288">
        <f>Bexley!S64</f>
        <v>1</v>
      </c>
      <c r="T56" s="288">
        <f>Bexley!T64</f>
        <v>1</v>
      </c>
      <c r="U56" s="288">
        <f>Bexley!U64</f>
        <v>1</v>
      </c>
      <c r="V56" s="288">
        <f>Bexley!V64</f>
        <v>1</v>
      </c>
      <c r="W56" s="288">
        <f>Bexley!W64</f>
        <v>1</v>
      </c>
      <c r="X56" s="288">
        <f>Bexley!X64</f>
        <v>1</v>
      </c>
      <c r="Y56" s="288">
        <f>Bexley!Y64</f>
        <v>1</v>
      </c>
      <c r="Z56" s="288">
        <f>Bexley!Z64</f>
        <v>1</v>
      </c>
      <c r="AA56" s="288">
        <f>Bexley!AA64</f>
        <v>1</v>
      </c>
      <c r="AB56" s="288">
        <f>Bexley!AB64</f>
        <v>1</v>
      </c>
      <c r="AC56" s="288">
        <f>Bexley!AC64</f>
        <v>1</v>
      </c>
      <c r="AD56" s="288">
        <f>Bexley!AD64</f>
        <v>1</v>
      </c>
      <c r="AE56" s="288">
        <f>Bexley!AE64</f>
        <v>1</v>
      </c>
    </row>
    <row r="57" spans="1:31" s="21" customFormat="1" ht="15" customHeight="1" x14ac:dyDescent="0.2">
      <c r="A57" s="53"/>
      <c r="B57" s="84"/>
      <c r="C57" s="193"/>
      <c r="D57" s="242" t="s">
        <v>124</v>
      </c>
      <c r="E57" s="82"/>
      <c r="F57" s="83"/>
      <c r="G57" s="378">
        <f>Bromley!G64</f>
        <v>0.33333333333333331</v>
      </c>
      <c r="H57" s="288">
        <f>Bromley!H64</f>
        <v>0.83333333333333337</v>
      </c>
      <c r="I57" s="288">
        <f>Bromley!I64</f>
        <v>0.91666666666666663</v>
      </c>
      <c r="J57" s="288">
        <f>Bromley!J64</f>
        <v>0.75</v>
      </c>
      <c r="K57" s="293">
        <f>Bromley!K64</f>
        <v>0.75</v>
      </c>
      <c r="L57" s="292">
        <f>Bromley!L64</f>
        <v>0.83333333333333337</v>
      </c>
      <c r="M57" s="288">
        <f>Bromley!M64</f>
        <v>0.83333333333333337</v>
      </c>
      <c r="N57" s="288">
        <f>Bromley!N64</f>
        <v>0.91666666666666663</v>
      </c>
      <c r="O57" s="295">
        <f>Bromley!O64</f>
        <v>0.91666666666666663</v>
      </c>
      <c r="P57" s="292">
        <f>Bromley!P64</f>
        <v>1</v>
      </c>
      <c r="Q57" s="288">
        <f>Bromley!Q64</f>
        <v>1</v>
      </c>
      <c r="R57" s="288">
        <f>Bromley!R64</f>
        <v>1</v>
      </c>
      <c r="S57" s="288">
        <f>Bromley!S64</f>
        <v>1</v>
      </c>
      <c r="T57" s="288">
        <f>Bromley!T64</f>
        <v>1</v>
      </c>
      <c r="U57" s="288">
        <f>Bromley!U64</f>
        <v>1</v>
      </c>
      <c r="V57" s="288">
        <f>Bromley!V64</f>
        <v>1</v>
      </c>
      <c r="W57" s="288">
        <f>Bromley!W64</f>
        <v>1</v>
      </c>
      <c r="X57" s="288">
        <f>Bromley!X64</f>
        <v>1</v>
      </c>
      <c r="Y57" s="288">
        <f>Bromley!Y64</f>
        <v>1</v>
      </c>
      <c r="Z57" s="288">
        <f>Bromley!Z64</f>
        <v>1</v>
      </c>
      <c r="AA57" s="288">
        <f>Bromley!AA64</f>
        <v>1</v>
      </c>
      <c r="AB57" s="288">
        <f>Bromley!AB64</f>
        <v>1</v>
      </c>
      <c r="AC57" s="288">
        <f>Bromley!AC64</f>
        <v>1</v>
      </c>
      <c r="AD57" s="288">
        <f>Bromley!AD64</f>
        <v>1</v>
      </c>
      <c r="AE57" s="288">
        <f>Bromley!AE64</f>
        <v>1</v>
      </c>
    </row>
    <row r="58" spans="1:31" s="21" customFormat="1" ht="15" customHeight="1" x14ac:dyDescent="0.2">
      <c r="A58" s="53"/>
      <c r="B58" s="84"/>
      <c r="C58" s="193"/>
      <c r="D58" s="242" t="s">
        <v>125</v>
      </c>
      <c r="E58" s="82"/>
      <c r="F58" s="83"/>
      <c r="G58" s="378">
        <f>Greenwich!G64</f>
        <v>0</v>
      </c>
      <c r="H58" s="288">
        <f>Greenwich!H64</f>
        <v>0.3125</v>
      </c>
      <c r="I58" s="288">
        <f>Greenwich!I64</f>
        <v>0.3125</v>
      </c>
      <c r="J58" s="288">
        <f>Greenwich!J64</f>
        <v>0.625</v>
      </c>
      <c r="K58" s="293">
        <f>Greenwich!K64</f>
        <v>0.6875</v>
      </c>
      <c r="L58" s="292">
        <f>Greenwich!L64</f>
        <v>0.875</v>
      </c>
      <c r="M58" s="288">
        <f>Greenwich!M64</f>
        <v>0.875</v>
      </c>
      <c r="N58" s="288">
        <f>Greenwich!N64</f>
        <v>0.9375</v>
      </c>
      <c r="O58" s="295">
        <f>Greenwich!O64</f>
        <v>0.9375</v>
      </c>
      <c r="P58" s="292">
        <f>Greenwich!P64</f>
        <v>0.9375</v>
      </c>
      <c r="Q58" s="288">
        <f>Greenwich!Q64</f>
        <v>1</v>
      </c>
      <c r="R58" s="288">
        <f>Greenwich!R64</f>
        <v>1</v>
      </c>
      <c r="S58" s="288">
        <f>Greenwich!S64</f>
        <v>1</v>
      </c>
      <c r="T58" s="288">
        <f>Greenwich!T64</f>
        <v>1</v>
      </c>
      <c r="U58" s="288">
        <f>Greenwich!U64</f>
        <v>1</v>
      </c>
      <c r="V58" s="288">
        <f>Greenwich!V64</f>
        <v>1</v>
      </c>
      <c r="W58" s="288">
        <f>Greenwich!W64</f>
        <v>1</v>
      </c>
      <c r="X58" s="288">
        <f>Greenwich!X64</f>
        <v>1</v>
      </c>
      <c r="Y58" s="288">
        <f>Greenwich!Y64</f>
        <v>1</v>
      </c>
      <c r="Z58" s="288">
        <f>Greenwich!Z64</f>
        <v>1</v>
      </c>
      <c r="AA58" s="288">
        <f>Greenwich!AA64</f>
        <v>1</v>
      </c>
      <c r="AB58" s="288">
        <f>Greenwich!AB64</f>
        <v>1</v>
      </c>
      <c r="AC58" s="288">
        <f>Greenwich!AC64</f>
        <v>1</v>
      </c>
      <c r="AD58" s="288">
        <f>Greenwich!AD64</f>
        <v>1</v>
      </c>
      <c r="AE58" s="288">
        <f>Greenwich!AE64</f>
        <v>1</v>
      </c>
    </row>
    <row r="59" spans="1:31" s="21" customFormat="1" ht="15" customHeight="1" x14ac:dyDescent="0.2">
      <c r="A59" s="53"/>
      <c r="B59" s="84"/>
      <c r="C59" s="192"/>
      <c r="D59" s="242" t="s">
        <v>126</v>
      </c>
      <c r="E59" s="17"/>
      <c r="F59" s="20"/>
      <c r="G59" s="378">
        <f>Lambeth!G64</f>
        <v>0.33333333333333331</v>
      </c>
      <c r="H59" s="288">
        <f>Lambeth!H64</f>
        <v>0.5</v>
      </c>
      <c r="I59" s="288">
        <f>Lambeth!I64</f>
        <v>0.5</v>
      </c>
      <c r="J59" s="288">
        <f>Lambeth!J64</f>
        <v>0.83333333333333337</v>
      </c>
      <c r="K59" s="293">
        <f>Lambeth!K64</f>
        <v>1</v>
      </c>
      <c r="L59" s="292">
        <f>Lambeth!L64</f>
        <v>1</v>
      </c>
      <c r="M59" s="288">
        <f>Lambeth!M64</f>
        <v>1</v>
      </c>
      <c r="N59" s="288">
        <f>Lambeth!N64</f>
        <v>1</v>
      </c>
      <c r="O59" s="295">
        <f>Lambeth!O64</f>
        <v>1</v>
      </c>
      <c r="P59" s="292">
        <f>Lambeth!P64</f>
        <v>1</v>
      </c>
      <c r="Q59" s="288">
        <f>Lambeth!Q64</f>
        <v>1</v>
      </c>
      <c r="R59" s="288">
        <f>Lambeth!R64</f>
        <v>1</v>
      </c>
      <c r="S59" s="288">
        <f>Lambeth!S64</f>
        <v>1</v>
      </c>
      <c r="T59" s="288">
        <f>Lambeth!T64</f>
        <v>1</v>
      </c>
      <c r="U59" s="288">
        <f>Lambeth!U64</f>
        <v>1</v>
      </c>
      <c r="V59" s="288">
        <f>Lambeth!V64</f>
        <v>1</v>
      </c>
      <c r="W59" s="288">
        <f>Lambeth!W64</f>
        <v>1</v>
      </c>
      <c r="X59" s="288">
        <f>Lambeth!X64</f>
        <v>1</v>
      </c>
      <c r="Y59" s="288">
        <f>Lambeth!Y64</f>
        <v>1</v>
      </c>
      <c r="Z59" s="288">
        <f>Lambeth!Z64</f>
        <v>1</v>
      </c>
      <c r="AA59" s="288">
        <f>Lambeth!AA64</f>
        <v>1</v>
      </c>
      <c r="AB59" s="288">
        <f>Lambeth!AB64</f>
        <v>1</v>
      </c>
      <c r="AC59" s="288">
        <f>Lambeth!AC64</f>
        <v>1</v>
      </c>
      <c r="AD59" s="288">
        <f>Lambeth!AD64</f>
        <v>1</v>
      </c>
      <c r="AE59" s="288">
        <f>Lambeth!AE64</f>
        <v>1</v>
      </c>
    </row>
    <row r="60" spans="1:31" s="21" customFormat="1" ht="15" customHeight="1" x14ac:dyDescent="0.2">
      <c r="A60" s="53"/>
      <c r="B60" s="84"/>
      <c r="C60" s="193"/>
      <c r="D60" s="242" t="s">
        <v>127</v>
      </c>
      <c r="E60" s="50"/>
      <c r="F60" s="51"/>
      <c r="G60" s="378">
        <f>Lewisham!G64</f>
        <v>0</v>
      </c>
      <c r="H60" s="288">
        <f>Lewisham!H64</f>
        <v>0.16666666666666666</v>
      </c>
      <c r="I60" s="288">
        <f>Lewisham!I64</f>
        <v>0.25</v>
      </c>
      <c r="J60" s="288">
        <f>Lewisham!J64</f>
        <v>0.25</v>
      </c>
      <c r="K60" s="293">
        <f>Lewisham!K64</f>
        <v>0.41666666666666669</v>
      </c>
      <c r="L60" s="292">
        <f>Lewisham!L64</f>
        <v>0.5</v>
      </c>
      <c r="M60" s="288">
        <f>Lewisham!M64</f>
        <v>0.5</v>
      </c>
      <c r="N60" s="288">
        <f>Lewisham!N64</f>
        <v>0.75</v>
      </c>
      <c r="O60" s="295">
        <f>Lewisham!O64</f>
        <v>0.75</v>
      </c>
      <c r="P60" s="292">
        <f>Lewisham!P64</f>
        <v>1</v>
      </c>
      <c r="Q60" s="288">
        <f>Lewisham!Q64</f>
        <v>1</v>
      </c>
      <c r="R60" s="288">
        <f>Lewisham!R64</f>
        <v>1</v>
      </c>
      <c r="S60" s="288">
        <f>Lewisham!S64</f>
        <v>1</v>
      </c>
      <c r="T60" s="288">
        <f>Lewisham!T64</f>
        <v>1</v>
      </c>
      <c r="U60" s="288">
        <f>Lewisham!U64</f>
        <v>1</v>
      </c>
      <c r="V60" s="288">
        <f>Lewisham!V64</f>
        <v>1</v>
      </c>
      <c r="W60" s="288">
        <f>Lewisham!W64</f>
        <v>1</v>
      </c>
      <c r="X60" s="288">
        <f>Lewisham!X64</f>
        <v>1</v>
      </c>
      <c r="Y60" s="288">
        <f>Lewisham!Y64</f>
        <v>1</v>
      </c>
      <c r="Z60" s="288">
        <f>Lewisham!Z64</f>
        <v>1</v>
      </c>
      <c r="AA60" s="288">
        <f>Lewisham!AA64</f>
        <v>1</v>
      </c>
      <c r="AB60" s="288">
        <f>Lewisham!AB64</f>
        <v>1</v>
      </c>
      <c r="AC60" s="288">
        <f>Lewisham!AC64</f>
        <v>1</v>
      </c>
      <c r="AD60" s="288">
        <f>Lewisham!AD64</f>
        <v>1</v>
      </c>
      <c r="AE60" s="288">
        <f>Lewisham!AE64</f>
        <v>1</v>
      </c>
    </row>
    <row r="61" spans="1:31" s="21" customFormat="1" ht="15" customHeight="1" x14ac:dyDescent="0.2">
      <c r="A61" s="53"/>
      <c r="B61" s="84"/>
      <c r="C61" s="193"/>
      <c r="D61" s="242" t="s">
        <v>129</v>
      </c>
      <c r="E61" s="50"/>
      <c r="F61" s="51"/>
      <c r="G61" s="378">
        <f>Southwark!G59</f>
        <v>0.66666666666666663</v>
      </c>
      <c r="H61" s="288">
        <f>Southwark!H59</f>
        <v>1</v>
      </c>
      <c r="I61" s="288">
        <f>Southwark!I59</f>
        <v>1</v>
      </c>
      <c r="J61" s="288">
        <f>Southwark!J59</f>
        <v>1</v>
      </c>
      <c r="K61" s="293">
        <f>Southwark!K59</f>
        <v>1</v>
      </c>
      <c r="L61" s="292">
        <f>Southwark!L59</f>
        <v>1</v>
      </c>
      <c r="M61" s="288">
        <f>Southwark!M59</f>
        <v>1</v>
      </c>
      <c r="N61" s="288">
        <f>Southwark!N59</f>
        <v>1</v>
      </c>
      <c r="O61" s="295">
        <f>Southwark!O59</f>
        <v>1</v>
      </c>
      <c r="P61" s="295">
        <f>Southwark!P59</f>
        <v>1</v>
      </c>
      <c r="Q61" s="295">
        <f>Southwark!Q59</f>
        <v>1</v>
      </c>
      <c r="R61" s="295">
        <f>Southwark!R59</f>
        <v>1</v>
      </c>
      <c r="S61" s="295">
        <f>Southwark!S59</f>
        <v>1</v>
      </c>
      <c r="T61" s="295">
        <f>Southwark!T59</f>
        <v>1</v>
      </c>
      <c r="U61" s="295">
        <f>Southwark!U59</f>
        <v>1</v>
      </c>
      <c r="V61" s="295">
        <f>Southwark!V59</f>
        <v>1</v>
      </c>
      <c r="W61" s="295">
        <f>Southwark!W59</f>
        <v>1</v>
      </c>
      <c r="X61" s="295">
        <f>Southwark!X59</f>
        <v>1</v>
      </c>
      <c r="Y61" s="295">
        <f>Southwark!Y59</f>
        <v>1</v>
      </c>
      <c r="Z61" s="295">
        <f>Southwark!Z59</f>
        <v>1</v>
      </c>
      <c r="AA61" s="295">
        <f>Southwark!AA59</f>
        <v>1</v>
      </c>
      <c r="AB61" s="295">
        <f>Southwark!AB59</f>
        <v>1</v>
      </c>
      <c r="AC61" s="295">
        <f>Southwark!AC59</f>
        <v>1</v>
      </c>
      <c r="AD61" s="295">
        <f>Southwark!AD59</f>
        <v>1</v>
      </c>
      <c r="AE61" s="295">
        <f>Southwark!AE59</f>
        <v>1</v>
      </c>
    </row>
    <row r="62" spans="1:31" ht="15.75" customHeight="1" thickBot="1" x14ac:dyDescent="0.25">
      <c r="A62" s="10"/>
      <c r="B62" s="84"/>
      <c r="C62" s="211"/>
      <c r="D62" s="150" t="s">
        <v>340</v>
      </c>
      <c r="E62" s="157"/>
      <c r="F62" s="158"/>
      <c r="G62" s="159"/>
      <c r="H62" s="159"/>
      <c r="I62" s="160"/>
      <c r="J62" s="160"/>
      <c r="K62" s="161"/>
      <c r="L62" s="142"/>
      <c r="M62" s="143"/>
      <c r="N62" s="143"/>
      <c r="O62" s="144"/>
      <c r="P62" s="143"/>
      <c r="Q62" s="145"/>
      <c r="R62" s="145"/>
      <c r="S62" s="146"/>
      <c r="T62" s="151"/>
      <c r="U62" s="145"/>
      <c r="V62" s="145"/>
      <c r="W62" s="146"/>
      <c r="X62" s="145"/>
      <c r="Y62" s="145"/>
      <c r="Z62" s="145"/>
      <c r="AA62" s="146"/>
      <c r="AB62" s="145"/>
      <c r="AC62" s="145"/>
      <c r="AD62" s="145"/>
      <c r="AE62" s="165"/>
    </row>
    <row r="63" spans="1:31" s="21" customFormat="1" ht="12.75" customHeight="1" thickBot="1" x14ac:dyDescent="0.25">
      <c r="A63" s="53"/>
      <c r="B63" s="189" t="s">
        <v>35</v>
      </c>
      <c r="C63" s="197"/>
      <c r="D63" s="148" t="s">
        <v>36</v>
      </c>
      <c r="E63" s="129"/>
      <c r="F63" s="130"/>
      <c r="G63" s="429"/>
      <c r="H63" s="64" t="str">
        <f t="shared" ref="H63:O63" si="9">IF(AND(H$6&gt;=$F63,H$6&lt;=$G63),1,"")</f>
        <v/>
      </c>
      <c r="I63" s="65" t="str">
        <f t="shared" si="9"/>
        <v/>
      </c>
      <c r="J63" s="65" t="str">
        <f t="shared" si="9"/>
        <v/>
      </c>
      <c r="K63" s="66" t="str">
        <f t="shared" si="9"/>
        <v/>
      </c>
      <c r="L63" s="67" t="str">
        <f t="shared" si="9"/>
        <v/>
      </c>
      <c r="M63" s="65" t="str">
        <f t="shared" si="9"/>
        <v/>
      </c>
      <c r="N63" s="65" t="str">
        <f t="shared" si="9"/>
        <v/>
      </c>
      <c r="O63" s="68" t="str">
        <f t="shared" si="9"/>
        <v/>
      </c>
      <c r="P63" s="428"/>
      <c r="Q63" s="65" t="str">
        <f t="shared" ref="Q63:Y63" si="10">IF(AND(Q$6&gt;=$F63,Q$6&lt;=$G63),1,"")</f>
        <v/>
      </c>
      <c r="R63" s="65" t="str">
        <f t="shared" si="10"/>
        <v/>
      </c>
      <c r="S63" s="68" t="str">
        <f t="shared" si="10"/>
        <v/>
      </c>
      <c r="T63" s="65" t="str">
        <f t="shared" si="10"/>
        <v/>
      </c>
      <c r="U63" s="65" t="str">
        <f t="shared" si="10"/>
        <v/>
      </c>
      <c r="V63" s="65" t="str">
        <f t="shared" si="10"/>
        <v/>
      </c>
      <c r="W63" s="68" t="str">
        <f t="shared" si="10"/>
        <v/>
      </c>
      <c r="X63" s="65" t="str">
        <f t="shared" si="10"/>
        <v/>
      </c>
      <c r="Y63" s="65" t="str">
        <f t="shared" si="10"/>
        <v/>
      </c>
      <c r="Z63" s="65" t="str">
        <f t="shared" ref="Z63:AE63" si="11">IF(AND(Z$6&gt;=$F63,Z$6&lt;=$G63),1,"")</f>
        <v/>
      </c>
      <c r="AA63" s="68" t="str">
        <f t="shared" si="11"/>
        <v/>
      </c>
      <c r="AB63" s="65" t="str">
        <f t="shared" si="11"/>
        <v/>
      </c>
      <c r="AC63" s="65" t="str">
        <f t="shared" si="11"/>
        <v/>
      </c>
      <c r="AD63" s="65" t="str">
        <f t="shared" si="11"/>
        <v/>
      </c>
      <c r="AE63" s="169" t="str">
        <f t="shared" si="11"/>
        <v/>
      </c>
    </row>
    <row r="64" spans="1:31" s="21" customFormat="1" ht="12.75" customHeight="1" x14ac:dyDescent="0.2">
      <c r="A64" s="53"/>
      <c r="B64" s="84"/>
      <c r="C64" s="193"/>
      <c r="D64" s="218" t="s">
        <v>122</v>
      </c>
      <c r="E64" s="50"/>
      <c r="F64" s="51"/>
      <c r="G64" s="401">
        <f>SUMPRODUCT(G65:G70,Inputs!$G$3:$G$8)/Inputs!$G$9</f>
        <v>0.10681229018944455</v>
      </c>
      <c r="H64" s="402">
        <f>SUMPRODUCT(H65:H70,Inputs!$G$3:$G$8)/Inputs!$G$9</f>
        <v>0.41365218588462599</v>
      </c>
      <c r="I64" s="402">
        <f>SUMPRODUCT(I65:I70,Inputs!$G$3:$G$8)/Inputs!$G$9</f>
        <v>0.44565647066127417</v>
      </c>
      <c r="J64" s="402">
        <f>SUMPRODUCT(J65:J70,Inputs!$G$3:$G$8)/Inputs!$G$9</f>
        <v>0.47431706349900771</v>
      </c>
      <c r="K64" s="402">
        <f>SUMPRODUCT(K65:K70,Inputs!$G$3:$G$8)/Inputs!$G$9</f>
        <v>0.50758436064817436</v>
      </c>
      <c r="L64" s="403">
        <f>SUMPRODUCT(L65:L70,Inputs!$G$3:$G$8)/Inputs!$G$9</f>
        <v>0.82202230038816171</v>
      </c>
      <c r="M64" s="402">
        <f>SUMPRODUCT(M65:M70,Inputs!$G$3:$G$8)/Inputs!$G$9</f>
        <v>0.82202230038816171</v>
      </c>
      <c r="N64" s="402">
        <f>SUMPRODUCT(N65:N70,Inputs!$G$3:$G$8)/Inputs!$G$9</f>
        <v>0.87927853631421926</v>
      </c>
      <c r="O64" s="404">
        <f>SUMPRODUCT(O65:O70,Inputs!$G$3:$G$8)/Inputs!$G$9</f>
        <v>0.90242408526441253</v>
      </c>
      <c r="P64" s="402">
        <f>SUMPRODUCT(P65:P70,Inputs!$G$3:$G$8)/Inputs!$G$9</f>
        <v>0.97477377148341038</v>
      </c>
      <c r="Q64" s="402">
        <f>SUMPRODUCT(Q65:Q70,Inputs!$G$3:$G$8)/Inputs!$G$9</f>
        <v>0.97477377148341038</v>
      </c>
      <c r="R64" s="402">
        <f>SUMPRODUCT(R65:R70,Inputs!$G$3:$G$8)/Inputs!$G$9</f>
        <v>0.97477377148341038</v>
      </c>
      <c r="S64" s="404">
        <f>SUMPRODUCT(S65:S70,Inputs!$G$3:$G$8)/Inputs!$G$9</f>
        <v>1</v>
      </c>
      <c r="T64" s="404">
        <f>SUMPRODUCT(T65:T70,Inputs!$G$3:$G$8)/Inputs!$G$9</f>
        <v>1</v>
      </c>
      <c r="U64" s="404">
        <f>SUMPRODUCT(U65:U70,Inputs!$G$3:$G$8)/Inputs!$G$9</f>
        <v>1</v>
      </c>
      <c r="V64" s="404">
        <f>SUMPRODUCT(V65:V70,Inputs!$G$3:$G$8)/Inputs!$G$9</f>
        <v>1</v>
      </c>
      <c r="W64" s="404">
        <f>SUMPRODUCT(W65:W70,Inputs!$G$3:$G$8)/Inputs!$G$9</f>
        <v>1</v>
      </c>
      <c r="X64" s="404">
        <f>SUMPRODUCT(X65:X70,Inputs!$G$3:$G$8)/Inputs!$G$9</f>
        <v>1</v>
      </c>
      <c r="Y64" s="404">
        <f>SUMPRODUCT(Y65:Y70,Inputs!$G$3:$G$8)/Inputs!$G$9</f>
        <v>1</v>
      </c>
      <c r="Z64" s="404">
        <f>SUMPRODUCT(Z65:Z70,Inputs!$G$3:$G$8)/Inputs!$G$9</f>
        <v>1</v>
      </c>
      <c r="AA64" s="404">
        <f>SUMPRODUCT(AA65:AA70,Inputs!$G$3:$G$8)/Inputs!$G$9</f>
        <v>1</v>
      </c>
      <c r="AB64" s="404">
        <f>SUMPRODUCT(AB65:AB70,Inputs!$G$3:$G$8)/Inputs!$G$9</f>
        <v>1</v>
      </c>
      <c r="AC64" s="404">
        <f>SUMPRODUCT(AC65:AC70,Inputs!$G$3:$G$8)/Inputs!$G$9</f>
        <v>1</v>
      </c>
      <c r="AD64" s="404">
        <f>SUMPRODUCT(AD65:AD70,Inputs!$G$3:$G$8)/Inputs!$G$9</f>
        <v>1</v>
      </c>
      <c r="AE64" s="404">
        <f>SUMPRODUCT(AE65:AE70,Inputs!$G$3:$G$8)/Inputs!$G$9</f>
        <v>1</v>
      </c>
    </row>
    <row r="65" spans="1:31" s="21" customFormat="1" ht="15" customHeight="1" x14ac:dyDescent="0.2">
      <c r="A65" s="53"/>
      <c r="B65" s="84"/>
      <c r="C65" s="193"/>
      <c r="D65" s="241" t="s">
        <v>123</v>
      </c>
      <c r="E65" s="50"/>
      <c r="F65" s="51"/>
      <c r="G65" s="378">
        <f>Bexley!G70</f>
        <v>0</v>
      </c>
      <c r="H65" s="288">
        <f>Bexley!H70</f>
        <v>0.2</v>
      </c>
      <c r="I65" s="288">
        <f>Bexley!I70</f>
        <v>0.3</v>
      </c>
      <c r="J65" s="288">
        <f>Bexley!J70</f>
        <v>0.3</v>
      </c>
      <c r="K65" s="293">
        <f>Bexley!K70</f>
        <v>0.35</v>
      </c>
      <c r="L65" s="292">
        <f>Bexley!L70</f>
        <v>0.65</v>
      </c>
      <c r="M65" s="288">
        <f>Bexley!M70</f>
        <v>0.65</v>
      </c>
      <c r="N65" s="288">
        <f>Bexley!N70</f>
        <v>0.7</v>
      </c>
      <c r="O65" s="295">
        <f>Bexley!O70</f>
        <v>0.75</v>
      </c>
      <c r="P65" s="292">
        <f>Bexley!P70</f>
        <v>0.8</v>
      </c>
      <c r="Q65" s="288">
        <f>Bexley!Q70</f>
        <v>0.8</v>
      </c>
      <c r="R65" s="288">
        <f>Bexley!R70</f>
        <v>0.8</v>
      </c>
      <c r="S65" s="295">
        <f>Bexley!S70</f>
        <v>1</v>
      </c>
      <c r="T65" s="295">
        <f>Bexley!T70</f>
        <v>1</v>
      </c>
      <c r="U65" s="295">
        <f>Bexley!U70</f>
        <v>1</v>
      </c>
      <c r="V65" s="295">
        <f>Bexley!V70</f>
        <v>1</v>
      </c>
      <c r="W65" s="295">
        <f>Bexley!W70</f>
        <v>1</v>
      </c>
      <c r="X65" s="295">
        <f>Bexley!X70</f>
        <v>1</v>
      </c>
      <c r="Y65" s="295">
        <f>Bexley!Y70</f>
        <v>1</v>
      </c>
      <c r="Z65" s="295">
        <f>Bexley!Z70</f>
        <v>1</v>
      </c>
      <c r="AA65" s="295">
        <f>Bexley!AA70</f>
        <v>1</v>
      </c>
      <c r="AB65" s="295">
        <f>Bexley!AB70</f>
        <v>1</v>
      </c>
      <c r="AC65" s="295">
        <f>Bexley!AC70</f>
        <v>1</v>
      </c>
      <c r="AD65" s="295">
        <f>Bexley!AD70</f>
        <v>1</v>
      </c>
      <c r="AE65" s="295">
        <f>Bexley!AE70</f>
        <v>1</v>
      </c>
    </row>
    <row r="66" spans="1:31" s="21" customFormat="1" ht="15" customHeight="1" x14ac:dyDescent="0.2">
      <c r="A66" s="53"/>
      <c r="B66" s="84"/>
      <c r="C66" s="193"/>
      <c r="D66" s="242" t="s">
        <v>124</v>
      </c>
      <c r="E66" s="19"/>
      <c r="F66" s="18"/>
      <c r="G66" s="378">
        <f>Bromley!G70</f>
        <v>0.05</v>
      </c>
      <c r="H66" s="288">
        <f>Bromley!H70</f>
        <v>0.25</v>
      </c>
      <c r="I66" s="288">
        <f>Bromley!I70</f>
        <v>0.3</v>
      </c>
      <c r="J66" s="288">
        <f>Bromley!J70</f>
        <v>0.4</v>
      </c>
      <c r="K66" s="293">
        <f>Bromley!K70</f>
        <v>0.4</v>
      </c>
      <c r="L66" s="292">
        <f>Bromley!L70</f>
        <v>0.9</v>
      </c>
      <c r="M66" s="288">
        <f>Bromley!M70</f>
        <v>0.9</v>
      </c>
      <c r="N66" s="288">
        <f>Bromley!N70</f>
        <v>0.95</v>
      </c>
      <c r="O66" s="295">
        <f>Bromley!O70</f>
        <v>0.95</v>
      </c>
      <c r="P66" s="292">
        <f>Bromley!P70</f>
        <v>1</v>
      </c>
      <c r="Q66" s="288">
        <f>Bromley!Q70</f>
        <v>1</v>
      </c>
      <c r="R66" s="288">
        <f>Bromley!R70</f>
        <v>1</v>
      </c>
      <c r="S66" s="288">
        <f>Bromley!S70</f>
        <v>1</v>
      </c>
      <c r="T66" s="288">
        <f>Bromley!T70</f>
        <v>1</v>
      </c>
      <c r="U66" s="288">
        <f>Bromley!U70</f>
        <v>1</v>
      </c>
      <c r="V66" s="288">
        <f>Bromley!V70</f>
        <v>1</v>
      </c>
      <c r="W66" s="288">
        <f>Bromley!W70</f>
        <v>1</v>
      </c>
      <c r="X66" s="288">
        <f>Bromley!X70</f>
        <v>1</v>
      </c>
      <c r="Y66" s="288">
        <f>Bromley!Y70</f>
        <v>1</v>
      </c>
      <c r="Z66" s="288">
        <f>Bromley!Z70</f>
        <v>1</v>
      </c>
      <c r="AA66" s="288">
        <f>Bromley!AA70</f>
        <v>1</v>
      </c>
      <c r="AB66" s="288">
        <f>Bromley!AB70</f>
        <v>1</v>
      </c>
      <c r="AC66" s="288">
        <f>Bromley!AC70</f>
        <v>1</v>
      </c>
      <c r="AD66" s="288">
        <f>Bromley!AD70</f>
        <v>1</v>
      </c>
      <c r="AE66" s="288">
        <f>Bromley!AE70</f>
        <v>1</v>
      </c>
    </row>
    <row r="67" spans="1:31" s="21" customFormat="1" ht="15" customHeight="1" x14ac:dyDescent="0.2">
      <c r="A67" s="53"/>
      <c r="B67" s="84"/>
      <c r="C67" s="192"/>
      <c r="D67" s="242" t="s">
        <v>125</v>
      </c>
      <c r="E67" s="19"/>
      <c r="F67" s="18"/>
      <c r="G67" s="378">
        <f>Greenwich!G71</f>
        <v>0.2</v>
      </c>
      <c r="H67" s="288">
        <f>Greenwich!H71</f>
        <v>0.67</v>
      </c>
      <c r="I67" s="288">
        <f>Greenwich!I71</f>
        <v>0.67</v>
      </c>
      <c r="J67" s="288">
        <f>Greenwich!J71</f>
        <v>0.67</v>
      </c>
      <c r="K67" s="293">
        <f>Greenwich!K71</f>
        <v>0.67</v>
      </c>
      <c r="L67" s="292">
        <f>Greenwich!L71</f>
        <v>0.9</v>
      </c>
      <c r="M67" s="288">
        <f>Greenwich!M71</f>
        <v>0.9</v>
      </c>
      <c r="N67" s="288">
        <f>Greenwich!N71</f>
        <v>0.9</v>
      </c>
      <c r="O67" s="295">
        <f>Greenwich!O71</f>
        <v>0.9</v>
      </c>
      <c r="P67" s="292">
        <f>Greenwich!P71</f>
        <v>1</v>
      </c>
      <c r="Q67" s="288">
        <f>Greenwich!Q71</f>
        <v>1</v>
      </c>
      <c r="R67" s="288">
        <f>Greenwich!R71</f>
        <v>1</v>
      </c>
      <c r="S67" s="295">
        <f>Greenwich!S71</f>
        <v>1</v>
      </c>
      <c r="T67" s="295">
        <f>Greenwich!T71</f>
        <v>1</v>
      </c>
      <c r="U67" s="295">
        <f>Greenwich!U71</f>
        <v>1</v>
      </c>
      <c r="V67" s="295">
        <f>Greenwich!V71</f>
        <v>1</v>
      </c>
      <c r="W67" s="295">
        <f>Greenwich!W71</f>
        <v>1</v>
      </c>
      <c r="X67" s="295">
        <f>Greenwich!X71</f>
        <v>1</v>
      </c>
      <c r="Y67" s="295">
        <f>Greenwich!Y71</f>
        <v>1</v>
      </c>
      <c r="Z67" s="295">
        <f>Greenwich!Z71</f>
        <v>1</v>
      </c>
      <c r="AA67" s="295">
        <f>Greenwich!AA71</f>
        <v>1</v>
      </c>
      <c r="AB67" s="295">
        <f>Greenwich!AB71</f>
        <v>1</v>
      </c>
      <c r="AC67" s="295">
        <f>Greenwich!AC71</f>
        <v>1</v>
      </c>
      <c r="AD67" s="295">
        <f>Greenwich!AD71</f>
        <v>1</v>
      </c>
      <c r="AE67" s="295">
        <f>Greenwich!AE71</f>
        <v>1</v>
      </c>
    </row>
    <row r="68" spans="1:31" s="21" customFormat="1" ht="15" customHeight="1" x14ac:dyDescent="0.2">
      <c r="A68" s="53"/>
      <c r="B68" s="84"/>
      <c r="C68" s="192"/>
      <c r="D68" s="242" t="s">
        <v>126</v>
      </c>
      <c r="E68" s="19"/>
      <c r="F68" s="18"/>
      <c r="G68" s="378">
        <f>Lambeth!G70</f>
        <v>0</v>
      </c>
      <c r="H68" s="288">
        <f>Lambeth!H70</f>
        <v>0.65</v>
      </c>
      <c r="I68" s="288">
        <f>Lambeth!I70</f>
        <v>0.7</v>
      </c>
      <c r="J68" s="288">
        <f>Lambeth!J70</f>
        <v>0.75</v>
      </c>
      <c r="K68" s="293">
        <f>Lambeth!K70</f>
        <v>0.8</v>
      </c>
      <c r="L68" s="292">
        <f>Lambeth!L70</f>
        <v>1</v>
      </c>
      <c r="M68" s="288">
        <f>Lambeth!M70</f>
        <v>1</v>
      </c>
      <c r="N68" s="288">
        <f>Lambeth!N70</f>
        <v>1</v>
      </c>
      <c r="O68" s="288">
        <f>Lambeth!O70</f>
        <v>1</v>
      </c>
      <c r="P68" s="292">
        <f>Lambeth!P70</f>
        <v>1</v>
      </c>
      <c r="Q68" s="288">
        <f>Lambeth!Q70</f>
        <v>1</v>
      </c>
      <c r="R68" s="288">
        <f>Lambeth!R70</f>
        <v>1</v>
      </c>
      <c r="S68" s="288">
        <f>Lambeth!S70</f>
        <v>1</v>
      </c>
      <c r="T68" s="288">
        <f>Lambeth!T70</f>
        <v>1</v>
      </c>
      <c r="U68" s="288">
        <f>Lambeth!U70</f>
        <v>1</v>
      </c>
      <c r="V68" s="288">
        <f>Lambeth!V70</f>
        <v>1</v>
      </c>
      <c r="W68" s="288">
        <f>Lambeth!W70</f>
        <v>1</v>
      </c>
      <c r="X68" s="288">
        <f>Lambeth!X70</f>
        <v>1</v>
      </c>
      <c r="Y68" s="288">
        <f>Lambeth!Y70</f>
        <v>1</v>
      </c>
      <c r="Z68" s="288">
        <f>Lambeth!Z70</f>
        <v>1</v>
      </c>
      <c r="AA68" s="288">
        <f>Lambeth!AA70</f>
        <v>1</v>
      </c>
      <c r="AB68" s="288">
        <f>Lambeth!AB70</f>
        <v>1</v>
      </c>
      <c r="AC68" s="288">
        <f>Lambeth!AC70</f>
        <v>1</v>
      </c>
      <c r="AD68" s="288">
        <f>Lambeth!AD70</f>
        <v>1</v>
      </c>
      <c r="AE68" s="288">
        <f>Lambeth!AE70</f>
        <v>1</v>
      </c>
    </row>
    <row r="69" spans="1:31" s="21" customFormat="1" ht="15" customHeight="1" x14ac:dyDescent="0.2">
      <c r="A69" s="53"/>
      <c r="B69" s="84"/>
      <c r="C69" s="193"/>
      <c r="D69" s="242" t="s">
        <v>127</v>
      </c>
      <c r="E69" s="19"/>
      <c r="F69" s="18"/>
      <c r="G69" s="378">
        <f>Lewisham!G70</f>
        <v>0</v>
      </c>
      <c r="H69" s="288">
        <f>Lewisham!H70</f>
        <v>0.05</v>
      </c>
      <c r="I69" s="288">
        <f>Lewisham!I70</f>
        <v>0.05</v>
      </c>
      <c r="J69" s="288">
        <f>Lewisham!J70</f>
        <v>0.05</v>
      </c>
      <c r="K69" s="293">
        <f>Lewisham!K70</f>
        <v>0.05</v>
      </c>
      <c r="L69" s="292">
        <f>Lewisham!L70</f>
        <v>0.5</v>
      </c>
      <c r="M69" s="288">
        <f>Lewisham!M70</f>
        <v>0.5</v>
      </c>
      <c r="N69" s="288">
        <f>Lewisham!N70</f>
        <v>0.75</v>
      </c>
      <c r="O69" s="295">
        <f>Lewisham!O70</f>
        <v>0.75</v>
      </c>
      <c r="P69" s="292">
        <f>Lewisham!P70</f>
        <v>1</v>
      </c>
      <c r="Q69" s="288">
        <f>Lewisham!Q70</f>
        <v>1</v>
      </c>
      <c r="R69" s="288">
        <f>Lewisham!R70</f>
        <v>1</v>
      </c>
      <c r="S69" s="295">
        <f>Lewisham!S70</f>
        <v>1</v>
      </c>
      <c r="T69" s="295">
        <f>Lewisham!T70</f>
        <v>1</v>
      </c>
      <c r="U69" s="295">
        <f>Lewisham!U70</f>
        <v>1</v>
      </c>
      <c r="V69" s="295">
        <f>Lewisham!V70</f>
        <v>1</v>
      </c>
      <c r="W69" s="295">
        <f>Lewisham!W70</f>
        <v>1</v>
      </c>
      <c r="X69" s="295">
        <f>Lewisham!X70</f>
        <v>1</v>
      </c>
      <c r="Y69" s="295">
        <f>Lewisham!Y70</f>
        <v>1</v>
      </c>
      <c r="Z69" s="295">
        <f>Lewisham!Z70</f>
        <v>1</v>
      </c>
      <c r="AA69" s="295">
        <f>Lewisham!AA70</f>
        <v>1</v>
      </c>
      <c r="AB69" s="295">
        <f>Lewisham!AB70</f>
        <v>1</v>
      </c>
      <c r="AC69" s="295">
        <f>Lewisham!AC70</f>
        <v>1</v>
      </c>
      <c r="AD69" s="295">
        <f>Lewisham!AD70</f>
        <v>1</v>
      </c>
      <c r="AE69" s="295">
        <f>Lewisham!AE70</f>
        <v>1</v>
      </c>
    </row>
    <row r="70" spans="1:31" s="21" customFormat="1" ht="15" customHeight="1" x14ac:dyDescent="0.2">
      <c r="A70" s="53"/>
      <c r="B70" s="84"/>
      <c r="C70" s="193"/>
      <c r="D70" s="242" t="s">
        <v>129</v>
      </c>
      <c r="E70" s="19"/>
      <c r="F70" s="18"/>
      <c r="G70" s="378">
        <f>Southwark!G64</f>
        <v>0.4</v>
      </c>
      <c r="H70" s="288">
        <f>Southwark!H64</f>
        <v>0.6</v>
      </c>
      <c r="I70" s="288">
        <f>Southwark!I64</f>
        <v>0.6</v>
      </c>
      <c r="J70" s="288">
        <f>Southwark!J64</f>
        <v>0.6</v>
      </c>
      <c r="K70" s="293">
        <f>Southwark!K64</f>
        <v>0.7</v>
      </c>
      <c r="L70" s="292">
        <f>Southwark!L64</f>
        <v>0.9</v>
      </c>
      <c r="M70" s="288">
        <f>Southwark!M64</f>
        <v>0.9</v>
      </c>
      <c r="N70" s="288">
        <f>Southwark!N64</f>
        <v>0.9</v>
      </c>
      <c r="O70" s="295">
        <f>Southwark!O64</f>
        <v>1</v>
      </c>
      <c r="P70" s="295">
        <f>Southwark!P64</f>
        <v>1</v>
      </c>
      <c r="Q70" s="295">
        <f>Southwark!Q64</f>
        <v>1</v>
      </c>
      <c r="R70" s="295">
        <f>Southwark!R64</f>
        <v>1</v>
      </c>
      <c r="S70" s="295">
        <f>Southwark!S64</f>
        <v>1</v>
      </c>
      <c r="T70" s="295">
        <f>Southwark!T64</f>
        <v>1</v>
      </c>
      <c r="U70" s="295">
        <f>Southwark!U64</f>
        <v>1</v>
      </c>
      <c r="V70" s="295">
        <f>Southwark!V64</f>
        <v>1</v>
      </c>
      <c r="W70" s="295">
        <f>Southwark!W64</f>
        <v>1</v>
      </c>
      <c r="X70" s="295">
        <f>Southwark!X64</f>
        <v>1</v>
      </c>
      <c r="Y70" s="295">
        <f>Southwark!Y64</f>
        <v>1</v>
      </c>
      <c r="Z70" s="295">
        <f>Southwark!Z64</f>
        <v>1</v>
      </c>
      <c r="AA70" s="295">
        <f>Southwark!AA64</f>
        <v>1</v>
      </c>
      <c r="AB70" s="295">
        <f>Southwark!AB64</f>
        <v>1</v>
      </c>
      <c r="AC70" s="295">
        <f>Southwark!AC64</f>
        <v>1</v>
      </c>
      <c r="AD70" s="295">
        <f>Southwark!AD64</f>
        <v>1</v>
      </c>
      <c r="AE70" s="295">
        <f>Southwark!AE64</f>
        <v>1</v>
      </c>
    </row>
    <row r="71" spans="1:31" ht="15.75" customHeight="1" thickBot="1" x14ac:dyDescent="0.25">
      <c r="A71" s="10"/>
      <c r="B71" s="84"/>
      <c r="C71" s="211"/>
      <c r="D71" s="150" t="s">
        <v>205</v>
      </c>
      <c r="E71" s="157"/>
      <c r="F71" s="158"/>
      <c r="G71" s="159"/>
      <c r="H71" s="159"/>
      <c r="I71" s="160"/>
      <c r="J71" s="160"/>
      <c r="K71" s="161"/>
      <c r="L71" s="142"/>
      <c r="M71" s="143"/>
      <c r="N71" s="143"/>
      <c r="O71" s="144"/>
      <c r="P71" s="143"/>
      <c r="Q71" s="145"/>
      <c r="R71" s="145"/>
      <c r="S71" s="146"/>
      <c r="T71" s="151"/>
      <c r="U71" s="145"/>
      <c r="V71" s="145"/>
      <c r="W71" s="146"/>
      <c r="X71" s="145"/>
      <c r="Y71" s="145"/>
      <c r="Z71" s="145"/>
      <c r="AA71" s="146"/>
      <c r="AB71" s="145"/>
      <c r="AC71" s="145"/>
      <c r="AD71" s="145"/>
      <c r="AE71" s="165"/>
    </row>
    <row r="72" spans="1:31" s="21" customFormat="1" ht="12.75" customHeight="1" thickBot="1" x14ac:dyDescent="0.25">
      <c r="A72" s="53"/>
      <c r="B72" s="189" t="s">
        <v>38</v>
      </c>
      <c r="C72" s="197"/>
      <c r="D72" s="148" t="s">
        <v>37</v>
      </c>
      <c r="E72" s="62"/>
      <c r="F72" s="63"/>
      <c r="G72" s="63"/>
      <c r="H72" s="64" t="str">
        <f t="shared" ref="H72:N72" si="12">IF(AND(H$6&gt;=$F72,H$6&lt;=$G72),1,"")</f>
        <v/>
      </c>
      <c r="I72" s="429" t="str">
        <f t="shared" si="12"/>
        <v/>
      </c>
      <c r="J72" s="65" t="str">
        <f t="shared" si="12"/>
        <v/>
      </c>
      <c r="K72" s="66" t="str">
        <f t="shared" si="12"/>
        <v/>
      </c>
      <c r="L72" s="67" t="str">
        <f t="shared" si="12"/>
        <v/>
      </c>
      <c r="M72" s="65" t="str">
        <f t="shared" si="12"/>
        <v/>
      </c>
      <c r="N72" s="65" t="str">
        <f t="shared" si="12"/>
        <v/>
      </c>
      <c r="O72" s="428"/>
      <c r="P72" s="65" t="str">
        <f t="shared" ref="P72:Y72" si="13">IF(AND(P$6&gt;=$F72,P$6&lt;=$G72),1,"")</f>
        <v/>
      </c>
      <c r="Q72" s="65" t="str">
        <f t="shared" si="13"/>
        <v/>
      </c>
      <c r="R72" s="65" t="str">
        <f t="shared" si="13"/>
        <v/>
      </c>
      <c r="S72" s="68" t="str">
        <f t="shared" si="13"/>
        <v/>
      </c>
      <c r="T72" s="65" t="str">
        <f t="shared" si="13"/>
        <v/>
      </c>
      <c r="U72" s="65" t="str">
        <f t="shared" si="13"/>
        <v/>
      </c>
      <c r="V72" s="65" t="str">
        <f t="shared" si="13"/>
        <v/>
      </c>
      <c r="W72" s="68" t="str">
        <f t="shared" si="13"/>
        <v/>
      </c>
      <c r="X72" s="65" t="str">
        <f t="shared" si="13"/>
        <v/>
      </c>
      <c r="Y72" s="65" t="str">
        <f t="shared" si="13"/>
        <v/>
      </c>
      <c r="Z72" s="65" t="str">
        <f t="shared" ref="Z72:AE72" si="14">IF(AND(Z$6&gt;=$F72,Z$6&lt;=$G72),1,"")</f>
        <v/>
      </c>
      <c r="AA72" s="68" t="str">
        <f t="shared" si="14"/>
        <v/>
      </c>
      <c r="AB72" s="65" t="str">
        <f t="shared" si="14"/>
        <v/>
      </c>
      <c r="AC72" s="65" t="str">
        <f t="shared" si="14"/>
        <v/>
      </c>
      <c r="AD72" s="65" t="str">
        <f t="shared" si="14"/>
        <v/>
      </c>
      <c r="AE72" s="169" t="str">
        <f t="shared" si="14"/>
        <v/>
      </c>
    </row>
    <row r="73" spans="1:31" s="21" customFormat="1" ht="12.75" customHeight="1" x14ac:dyDescent="0.2">
      <c r="A73" s="53"/>
      <c r="B73" s="84"/>
      <c r="C73" s="193"/>
      <c r="D73" s="147" t="s">
        <v>122</v>
      </c>
      <c r="E73" s="47"/>
      <c r="F73" s="48"/>
      <c r="G73" s="401">
        <f>SUMPRODUCT(G74:G79,Inputs!$G$3:$G$8)/Inputs!$G$9</f>
        <v>0.12189051091225445</v>
      </c>
      <c r="H73" s="402">
        <f>SUMPRODUCT(H74:H79,Inputs!$G$3:$G$8)/Inputs!$G$9</f>
        <v>0.49046066387108755</v>
      </c>
      <c r="I73" s="402">
        <f>SUMPRODUCT(I74:I79,Inputs!$G$3:$G$8)/Inputs!$G$9</f>
        <v>0.57544896303216675</v>
      </c>
      <c r="J73" s="402">
        <f>SUMPRODUCT(J74:J79,Inputs!$G$3:$G$8)/Inputs!$G$9</f>
        <v>0.65010131222286571</v>
      </c>
      <c r="K73" s="402">
        <f>SUMPRODUCT(K74:K79,Inputs!$G$3:$G$8)/Inputs!$G$9</f>
        <v>0.65010131222286571</v>
      </c>
      <c r="L73" s="403">
        <f>SUMPRODUCT(L74:L79,Inputs!$G$3:$G$8)/Inputs!$G$9</f>
        <v>0.80101252273037682</v>
      </c>
      <c r="M73" s="402">
        <f>SUMPRODUCT(M74:M79,Inputs!$G$3:$G$8)/Inputs!$G$9</f>
        <v>0.80102596406995175</v>
      </c>
      <c r="N73" s="402">
        <f>SUMPRODUCT(N74:N79,Inputs!$G$3:$G$8)/Inputs!$G$9</f>
        <v>0.84270622054748179</v>
      </c>
      <c r="O73" s="404">
        <f>SUMPRODUCT(O74:O79,Inputs!$G$3:$G$8)/Inputs!$G$9</f>
        <v>0.97915987176123487</v>
      </c>
      <c r="P73" s="402">
        <f>SUMPRODUCT(P74:P79,Inputs!$G$3:$G$8)/Inputs!$G$9</f>
        <v>1</v>
      </c>
      <c r="Q73" s="402">
        <f>SUMPRODUCT(Q74:Q79,Inputs!$G$3:$G$8)/Inputs!$G$9</f>
        <v>1</v>
      </c>
      <c r="R73" s="402">
        <f>SUMPRODUCT(R74:R79,Inputs!$G$3:$G$8)/Inputs!$G$9</f>
        <v>1</v>
      </c>
      <c r="S73" s="404">
        <f>SUMPRODUCT(S74:S79,Inputs!$G$3:$G$8)/Inputs!$G$9</f>
        <v>1</v>
      </c>
      <c r="T73" s="402">
        <f>SUMPRODUCT(T74:T79,Inputs!$G$3:$G$8)/Inputs!$G$9</f>
        <v>1</v>
      </c>
      <c r="U73" s="402">
        <f>SUMPRODUCT(U74:U79,Inputs!$G$3:$G$8)/Inputs!$G$9</f>
        <v>1</v>
      </c>
      <c r="V73" s="402">
        <f>SUMPRODUCT(V74:V79,Inputs!$G$3:$G$8)/Inputs!$G$9</f>
        <v>1</v>
      </c>
      <c r="W73" s="404">
        <f>SUMPRODUCT(W74:W79,Inputs!$G$3:$G$8)/Inputs!$G$9</f>
        <v>1</v>
      </c>
      <c r="X73" s="402">
        <f>SUMPRODUCT(X74:X79,Inputs!$G$3:$G$8)/Inputs!$G$9</f>
        <v>1</v>
      </c>
      <c r="Y73" s="402">
        <f>SUMPRODUCT(Y74:Y79,Inputs!$G$3:$G$8)/Inputs!$G$9</f>
        <v>1</v>
      </c>
      <c r="Z73" s="402">
        <f>SUMPRODUCT(Z74:Z79,Inputs!$G$3:$G$8)/Inputs!$G$9</f>
        <v>1</v>
      </c>
      <c r="AA73" s="404">
        <f>SUMPRODUCT(AA74:AA79,Inputs!$G$3:$G$8)/Inputs!$G$9</f>
        <v>1</v>
      </c>
      <c r="AB73" s="402">
        <f>SUMPRODUCT(AB74:AB79,Inputs!$G$3:$G$8)/Inputs!$G$9</f>
        <v>1</v>
      </c>
      <c r="AC73" s="402">
        <f>SUMPRODUCT(AC74:AC79,Inputs!$G$3:$G$8)/Inputs!$G$9</f>
        <v>1</v>
      </c>
      <c r="AD73" s="402">
        <f>SUMPRODUCT(AD74:AD79,Inputs!$G$3:$G$8)/Inputs!$G$9</f>
        <v>1</v>
      </c>
      <c r="AE73" s="405">
        <f>SUMPRODUCT(AE74:AE79,Inputs!$G$3:$G$8)/Inputs!$G$9</f>
        <v>1</v>
      </c>
    </row>
    <row r="74" spans="1:31" s="21" customFormat="1" ht="15.75" customHeight="1" x14ac:dyDescent="0.2">
      <c r="A74" s="53"/>
      <c r="B74" s="84"/>
      <c r="C74" s="193"/>
      <c r="D74" s="241" t="s">
        <v>123</v>
      </c>
      <c r="E74" s="19"/>
      <c r="F74" s="18"/>
      <c r="G74" s="378">
        <f>Bexley!G79</f>
        <v>0</v>
      </c>
      <c r="H74" s="288">
        <f>Bexley!H79</f>
        <v>0.33333333333333331</v>
      </c>
      <c r="I74" s="288">
        <f>Bexley!I79</f>
        <v>0</v>
      </c>
      <c r="J74" s="288">
        <f>Bexley!J79</f>
        <v>0.5</v>
      </c>
      <c r="K74" s="293">
        <f>Bexley!K79</f>
        <v>0.5</v>
      </c>
      <c r="L74" s="292">
        <f>Bexley!L79</f>
        <v>0.83333333333333337</v>
      </c>
      <c r="M74" s="288">
        <f>Bexley!M79</f>
        <v>0.75</v>
      </c>
      <c r="N74" s="288">
        <f>Bexley!N79</f>
        <v>0.75</v>
      </c>
      <c r="O74" s="295">
        <f>Bexley!O79</f>
        <v>1</v>
      </c>
      <c r="P74" s="295">
        <f>Bexley!P79</f>
        <v>1</v>
      </c>
      <c r="Q74" s="295">
        <f>Bexley!Q79</f>
        <v>1</v>
      </c>
      <c r="R74" s="295">
        <f>Bexley!R79</f>
        <v>1</v>
      </c>
      <c r="S74" s="295">
        <f>Bexley!S79</f>
        <v>1</v>
      </c>
      <c r="T74" s="295">
        <f>Bexley!T79</f>
        <v>1</v>
      </c>
      <c r="U74" s="295">
        <f>Bexley!U79</f>
        <v>1</v>
      </c>
      <c r="V74" s="295">
        <f>Bexley!V79</f>
        <v>1</v>
      </c>
      <c r="W74" s="295">
        <f>Bexley!W79</f>
        <v>1</v>
      </c>
      <c r="X74" s="295">
        <f>Bexley!X79</f>
        <v>1</v>
      </c>
      <c r="Y74" s="295">
        <f>Bexley!Y79</f>
        <v>1</v>
      </c>
      <c r="Z74" s="295">
        <f>Bexley!Z79</f>
        <v>1</v>
      </c>
      <c r="AA74" s="295">
        <f>Bexley!AA79</f>
        <v>1</v>
      </c>
      <c r="AB74" s="295">
        <f>Bexley!AB79</f>
        <v>1</v>
      </c>
      <c r="AC74" s="295">
        <f>Bexley!AC79</f>
        <v>1</v>
      </c>
      <c r="AD74" s="295">
        <f>Bexley!AD79</f>
        <v>1</v>
      </c>
      <c r="AE74" s="295">
        <f>Bexley!AE79</f>
        <v>1</v>
      </c>
    </row>
    <row r="75" spans="1:31" s="21" customFormat="1" ht="15.75" customHeight="1" x14ac:dyDescent="0.2">
      <c r="A75" s="53"/>
      <c r="B75" s="84"/>
      <c r="C75" s="193"/>
      <c r="D75" s="242" t="s">
        <v>124</v>
      </c>
      <c r="E75" s="19"/>
      <c r="F75" s="18"/>
      <c r="G75" s="378">
        <f>Bromley!G79</f>
        <v>8.3333333333333329E-2</v>
      </c>
      <c r="H75" s="288">
        <f>Bromley!H79</f>
        <v>0.125</v>
      </c>
      <c r="I75" s="288">
        <f>Bromley!I79</f>
        <v>0.4375</v>
      </c>
      <c r="J75" s="288">
        <f>Bromley!J79</f>
        <v>0.5</v>
      </c>
      <c r="K75" s="293">
        <f>Bromley!K79</f>
        <v>0.5</v>
      </c>
      <c r="L75" s="292">
        <f>Bromley!L79</f>
        <v>0.75</v>
      </c>
      <c r="M75" s="288">
        <f>Bromley!M79</f>
        <v>0.75</v>
      </c>
      <c r="N75" s="288">
        <f>Bromley!N79</f>
        <v>0.75</v>
      </c>
      <c r="O75" s="295">
        <f>Bromley!O79</f>
        <v>1</v>
      </c>
      <c r="P75" s="295">
        <f>Bromley!P79</f>
        <v>1</v>
      </c>
      <c r="Q75" s="295">
        <f>Bromley!Q79</f>
        <v>1</v>
      </c>
      <c r="R75" s="295">
        <f>Bromley!R79</f>
        <v>1</v>
      </c>
      <c r="S75" s="295">
        <f>Bromley!S79</f>
        <v>1</v>
      </c>
      <c r="T75" s="295">
        <f>Bromley!T79</f>
        <v>1</v>
      </c>
      <c r="U75" s="295">
        <f>Bromley!U79</f>
        <v>1</v>
      </c>
      <c r="V75" s="295">
        <f>Bromley!V79</f>
        <v>1</v>
      </c>
      <c r="W75" s="295">
        <f>Bromley!W79</f>
        <v>1</v>
      </c>
      <c r="X75" s="295">
        <f>Bromley!X79</f>
        <v>1</v>
      </c>
      <c r="Y75" s="295">
        <f>Bromley!Y79</f>
        <v>1</v>
      </c>
      <c r="Z75" s="295">
        <f>Bromley!Z79</f>
        <v>1</v>
      </c>
      <c r="AA75" s="295">
        <f>Bromley!AA79</f>
        <v>1</v>
      </c>
      <c r="AB75" s="295">
        <f>Bromley!AB79</f>
        <v>1</v>
      </c>
      <c r="AC75" s="295">
        <f>Bromley!AC79</f>
        <v>1</v>
      </c>
      <c r="AD75" s="295">
        <f>Bromley!AD79</f>
        <v>1</v>
      </c>
      <c r="AE75" s="295">
        <f>Bromley!AE79</f>
        <v>1</v>
      </c>
    </row>
    <row r="76" spans="1:31" s="21" customFormat="1" ht="15.75" customHeight="1" x14ac:dyDescent="0.2">
      <c r="A76" s="53"/>
      <c r="B76" s="85"/>
      <c r="C76" s="198"/>
      <c r="D76" s="242" t="s">
        <v>125</v>
      </c>
      <c r="E76" s="131"/>
      <c r="F76" s="132"/>
      <c r="G76" s="378">
        <f>Greenwich!G80</f>
        <v>0.33333333333333331</v>
      </c>
      <c r="H76" s="288">
        <f>Greenwich!H80</f>
        <v>0.5</v>
      </c>
      <c r="I76" s="288">
        <f>Greenwich!I80</f>
        <v>0.75</v>
      </c>
      <c r="J76" s="288">
        <f>Greenwich!J80</f>
        <v>0.75</v>
      </c>
      <c r="K76" s="293">
        <f>Greenwich!K80</f>
        <v>0.75</v>
      </c>
      <c r="L76" s="292">
        <f>Greenwich!L80</f>
        <v>0.75</v>
      </c>
      <c r="M76" s="288">
        <f>Greenwich!M80</f>
        <v>0.75</v>
      </c>
      <c r="N76" s="288">
        <f>Greenwich!N80</f>
        <v>0.75</v>
      </c>
      <c r="O76" s="295">
        <f>Greenwich!O80</f>
        <v>1</v>
      </c>
      <c r="P76" s="295">
        <f>Greenwich!P80</f>
        <v>1</v>
      </c>
      <c r="Q76" s="295">
        <f>Greenwich!Q80</f>
        <v>1</v>
      </c>
      <c r="R76" s="295">
        <f>Greenwich!R80</f>
        <v>1</v>
      </c>
      <c r="S76" s="295">
        <f>Greenwich!S80</f>
        <v>1</v>
      </c>
      <c r="T76" s="295">
        <f>Greenwich!T80</f>
        <v>1</v>
      </c>
      <c r="U76" s="295">
        <f>Greenwich!U80</f>
        <v>1</v>
      </c>
      <c r="V76" s="295">
        <f>Greenwich!V80</f>
        <v>1</v>
      </c>
      <c r="W76" s="295">
        <f>Greenwich!W80</f>
        <v>1</v>
      </c>
      <c r="X76" s="295">
        <f>Greenwich!X80</f>
        <v>1</v>
      </c>
      <c r="Y76" s="295">
        <f>Greenwich!Y80</f>
        <v>1</v>
      </c>
      <c r="Z76" s="295">
        <f>Greenwich!Z80</f>
        <v>1</v>
      </c>
      <c r="AA76" s="295">
        <f>Greenwich!AA80</f>
        <v>1</v>
      </c>
      <c r="AB76" s="295">
        <f>Greenwich!AB80</f>
        <v>1</v>
      </c>
      <c r="AC76" s="295">
        <f>Greenwich!AC80</f>
        <v>1</v>
      </c>
      <c r="AD76" s="295">
        <f>Greenwich!AD80</f>
        <v>1</v>
      </c>
      <c r="AE76" s="295">
        <f>Greenwich!AE80</f>
        <v>1</v>
      </c>
    </row>
    <row r="77" spans="1:31" s="21" customFormat="1" ht="15.75" customHeight="1" x14ac:dyDescent="0.2">
      <c r="A77" s="53"/>
      <c r="B77" s="85"/>
      <c r="C77" s="198"/>
      <c r="D77" s="242" t="s">
        <v>126</v>
      </c>
      <c r="E77" s="131"/>
      <c r="F77" s="132"/>
      <c r="G77" s="378">
        <f>Lambeth!G79</f>
        <v>0</v>
      </c>
      <c r="H77" s="288">
        <f>Lambeth!H79</f>
        <v>1</v>
      </c>
      <c r="I77" s="288">
        <f>Lambeth!I79</f>
        <v>1</v>
      </c>
      <c r="J77" s="288">
        <f>Lambeth!J79</f>
        <v>1</v>
      </c>
      <c r="K77" s="293">
        <f>Lambeth!K79</f>
        <v>1</v>
      </c>
      <c r="L77" s="292">
        <f>Lambeth!L79</f>
        <v>1</v>
      </c>
      <c r="M77" s="288">
        <f>Lambeth!M79</f>
        <v>1</v>
      </c>
      <c r="N77" s="288">
        <f>Lambeth!N79</f>
        <v>1</v>
      </c>
      <c r="O77" s="295">
        <f>Lambeth!O79</f>
        <v>1</v>
      </c>
      <c r="P77" s="295">
        <f>Lambeth!P79</f>
        <v>1</v>
      </c>
      <c r="Q77" s="295">
        <f>Lambeth!Q79</f>
        <v>1</v>
      </c>
      <c r="R77" s="295">
        <f>Lambeth!R79</f>
        <v>1</v>
      </c>
      <c r="S77" s="295">
        <f>Lambeth!S79</f>
        <v>1</v>
      </c>
      <c r="T77" s="295">
        <f>Lambeth!T79</f>
        <v>1</v>
      </c>
      <c r="U77" s="295">
        <f>Lambeth!U79</f>
        <v>1</v>
      </c>
      <c r="V77" s="295">
        <f>Lambeth!V79</f>
        <v>1</v>
      </c>
      <c r="W77" s="295">
        <f>Lambeth!W79</f>
        <v>1</v>
      </c>
      <c r="X77" s="295">
        <f>Lambeth!X79</f>
        <v>1</v>
      </c>
      <c r="Y77" s="295">
        <f>Lambeth!Y79</f>
        <v>1</v>
      </c>
      <c r="Z77" s="295">
        <f>Lambeth!Z79</f>
        <v>1</v>
      </c>
      <c r="AA77" s="295">
        <f>Lambeth!AA79</f>
        <v>1</v>
      </c>
      <c r="AB77" s="295">
        <f>Lambeth!AB79</f>
        <v>1</v>
      </c>
      <c r="AC77" s="295">
        <f>Lambeth!AC79</f>
        <v>1</v>
      </c>
      <c r="AD77" s="295">
        <f>Lambeth!AD79</f>
        <v>1</v>
      </c>
      <c r="AE77" s="295">
        <f>Lambeth!AE79</f>
        <v>1</v>
      </c>
    </row>
    <row r="78" spans="1:31" s="21" customFormat="1" ht="15.75" customHeight="1" x14ac:dyDescent="0.2">
      <c r="A78" s="53"/>
      <c r="B78" s="85"/>
      <c r="C78" s="198"/>
      <c r="D78" s="242" t="s">
        <v>127</v>
      </c>
      <c r="E78" s="131"/>
      <c r="F78" s="132"/>
      <c r="G78" s="378">
        <f>Lewisham!G79</f>
        <v>0</v>
      </c>
      <c r="H78" s="288">
        <f>Lewisham!H79</f>
        <v>0</v>
      </c>
      <c r="I78" s="288">
        <f>Lewisham!I79</f>
        <v>0.125</v>
      </c>
      <c r="J78" s="288">
        <f>Lewisham!J79</f>
        <v>0.125</v>
      </c>
      <c r="K78" s="293">
        <f>Lewisham!K79</f>
        <v>0.125</v>
      </c>
      <c r="L78" s="292">
        <f>Lewisham!L79</f>
        <v>0.5</v>
      </c>
      <c r="M78" s="288">
        <f>Lewisham!M79</f>
        <v>0.5</v>
      </c>
      <c r="N78" s="288">
        <f>Lewisham!N79</f>
        <v>0.75</v>
      </c>
      <c r="O78" s="295">
        <f>Lewisham!O79</f>
        <v>0.875</v>
      </c>
      <c r="P78" s="295">
        <f>Lewisham!P79</f>
        <v>1</v>
      </c>
      <c r="Q78" s="295">
        <f>Lewisham!Q79</f>
        <v>1</v>
      </c>
      <c r="R78" s="295">
        <f>Lewisham!R79</f>
        <v>1</v>
      </c>
      <c r="S78" s="295">
        <f>Lewisham!S79</f>
        <v>1</v>
      </c>
      <c r="T78" s="295">
        <f>Lewisham!T79</f>
        <v>1</v>
      </c>
      <c r="U78" s="295">
        <f>Lewisham!U79</f>
        <v>1</v>
      </c>
      <c r="V78" s="295">
        <f>Lewisham!V79</f>
        <v>1</v>
      </c>
      <c r="W78" s="295">
        <f>Lewisham!W79</f>
        <v>1</v>
      </c>
      <c r="X78" s="295">
        <f>Lewisham!X79</f>
        <v>1</v>
      </c>
      <c r="Y78" s="295">
        <f>Lewisham!Y79</f>
        <v>1</v>
      </c>
      <c r="Z78" s="295">
        <f>Lewisham!Z79</f>
        <v>1</v>
      </c>
      <c r="AA78" s="295">
        <f>Lewisham!AA79</f>
        <v>1</v>
      </c>
      <c r="AB78" s="295">
        <f>Lewisham!AB79</f>
        <v>1</v>
      </c>
      <c r="AC78" s="295">
        <f>Lewisham!AC79</f>
        <v>1</v>
      </c>
      <c r="AD78" s="295">
        <f>Lewisham!AD79</f>
        <v>1</v>
      </c>
      <c r="AE78" s="295">
        <f>Lewisham!AE79</f>
        <v>1</v>
      </c>
    </row>
    <row r="79" spans="1:31" s="21" customFormat="1" ht="15.75" customHeight="1" x14ac:dyDescent="0.2">
      <c r="A79" s="53"/>
      <c r="B79" s="84"/>
      <c r="C79" s="198"/>
      <c r="D79" s="242" t="s">
        <v>129</v>
      </c>
      <c r="E79" s="19"/>
      <c r="F79" s="18"/>
      <c r="G79" s="378">
        <f>Southwark!G72</f>
        <v>0.33333333333333331</v>
      </c>
      <c r="H79" s="288">
        <f>Southwark!H72</f>
        <v>0.875</v>
      </c>
      <c r="I79" s="288">
        <f>Southwark!I72</f>
        <v>0.9375</v>
      </c>
      <c r="J79" s="288">
        <f>Southwark!J72</f>
        <v>0.9375</v>
      </c>
      <c r="K79" s="293">
        <f>Southwark!K72</f>
        <v>0.9375</v>
      </c>
      <c r="L79" s="292">
        <f>Southwark!L72</f>
        <v>0.9375</v>
      </c>
      <c r="M79" s="288">
        <f>Southwark!M72</f>
        <v>1</v>
      </c>
      <c r="N79" s="288">
        <f>Southwark!N72</f>
        <v>1</v>
      </c>
      <c r="O79" s="295">
        <f>Southwark!O72</f>
        <v>1</v>
      </c>
      <c r="P79" s="295">
        <f>Southwark!P72</f>
        <v>1</v>
      </c>
      <c r="Q79" s="295">
        <f>Southwark!Q72</f>
        <v>1</v>
      </c>
      <c r="R79" s="295">
        <f>Southwark!R72</f>
        <v>1</v>
      </c>
      <c r="S79" s="295">
        <f>Southwark!S72</f>
        <v>1</v>
      </c>
      <c r="T79" s="295">
        <f>Southwark!T72</f>
        <v>1</v>
      </c>
      <c r="U79" s="295">
        <f>Southwark!U72</f>
        <v>1</v>
      </c>
      <c r="V79" s="295">
        <f>Southwark!V72</f>
        <v>1</v>
      </c>
      <c r="W79" s="295">
        <f>Southwark!W72</f>
        <v>1</v>
      </c>
      <c r="X79" s="295">
        <f>Southwark!X72</f>
        <v>1</v>
      </c>
      <c r="Y79" s="295">
        <f>Southwark!Y72</f>
        <v>1</v>
      </c>
      <c r="Z79" s="295">
        <f>Southwark!Z72</f>
        <v>1</v>
      </c>
      <c r="AA79" s="295">
        <f>Southwark!AA72</f>
        <v>1</v>
      </c>
      <c r="AB79" s="295">
        <f>Southwark!AB72</f>
        <v>1</v>
      </c>
      <c r="AC79" s="295">
        <f>Southwark!AC72</f>
        <v>1</v>
      </c>
      <c r="AD79" s="295">
        <f>Southwark!AD72</f>
        <v>1</v>
      </c>
      <c r="AE79" s="295">
        <f>Southwark!AE72</f>
        <v>1</v>
      </c>
    </row>
    <row r="80" spans="1:31" ht="15.75" customHeight="1" thickBot="1" x14ac:dyDescent="0.25">
      <c r="A80" s="10"/>
      <c r="B80" s="84"/>
      <c r="C80" s="211"/>
      <c r="D80" s="150" t="s">
        <v>340</v>
      </c>
      <c r="E80" s="157"/>
      <c r="F80" s="158"/>
      <c r="G80" s="159"/>
      <c r="H80" s="159"/>
      <c r="I80" s="160"/>
      <c r="J80" s="160"/>
      <c r="K80" s="161"/>
      <c r="L80" s="142"/>
      <c r="M80" s="143"/>
      <c r="N80" s="143"/>
      <c r="O80" s="144"/>
      <c r="P80" s="143"/>
      <c r="Q80" s="145"/>
      <c r="R80" s="145"/>
      <c r="S80" s="146"/>
      <c r="T80" s="151"/>
      <c r="U80" s="145"/>
      <c r="V80" s="145"/>
      <c r="W80" s="146"/>
      <c r="X80" s="145"/>
      <c r="Y80" s="145"/>
      <c r="Z80" s="145"/>
      <c r="AA80" s="146"/>
      <c r="AB80" s="145"/>
      <c r="AC80" s="145"/>
      <c r="AD80" s="145"/>
      <c r="AE80" s="165"/>
    </row>
    <row r="81" spans="1:31" s="21" customFormat="1" ht="12.75" customHeight="1" thickBot="1" x14ac:dyDescent="0.25">
      <c r="A81" s="53"/>
      <c r="B81" s="189" t="s">
        <v>40</v>
      </c>
      <c r="C81" s="197"/>
      <c r="D81" s="219" t="s">
        <v>31</v>
      </c>
      <c r="E81" s="62"/>
      <c r="F81" s="63"/>
      <c r="G81" s="429"/>
      <c r="H81" s="64" t="str">
        <f t="shared" ref="H81:O81" si="15">IF(AND(H$6&gt;=$F81,H$6&lt;=$G81),1,"")</f>
        <v/>
      </c>
      <c r="I81" s="65" t="str">
        <f t="shared" si="15"/>
        <v/>
      </c>
      <c r="J81" s="65" t="str">
        <f t="shared" si="15"/>
        <v/>
      </c>
      <c r="K81" s="66" t="str">
        <f t="shared" si="15"/>
        <v/>
      </c>
      <c r="L81" s="67" t="str">
        <f t="shared" si="15"/>
        <v/>
      </c>
      <c r="M81" s="65" t="str">
        <f t="shared" si="15"/>
        <v/>
      </c>
      <c r="N81" s="65" t="str">
        <f t="shared" si="15"/>
        <v/>
      </c>
      <c r="O81" s="68" t="str">
        <f t="shared" si="15"/>
        <v/>
      </c>
      <c r="P81" s="428"/>
      <c r="Q81" s="65" t="str">
        <f t="shared" ref="Q81:Y81" si="16">IF(AND(Q$6&gt;=$F81,Q$6&lt;=$G81),1,"")</f>
        <v/>
      </c>
      <c r="R81" s="65" t="str">
        <f t="shared" si="16"/>
        <v/>
      </c>
      <c r="S81" s="68" t="str">
        <f t="shared" si="16"/>
        <v/>
      </c>
      <c r="T81" s="65" t="str">
        <f t="shared" si="16"/>
        <v/>
      </c>
      <c r="U81" s="65" t="str">
        <f t="shared" si="16"/>
        <v/>
      </c>
      <c r="V81" s="65" t="str">
        <f t="shared" si="16"/>
        <v/>
      </c>
      <c r="W81" s="68" t="str">
        <f t="shared" si="16"/>
        <v/>
      </c>
      <c r="X81" s="65" t="str">
        <f t="shared" si="16"/>
        <v/>
      </c>
      <c r="Y81" s="65" t="str">
        <f t="shared" si="16"/>
        <v/>
      </c>
      <c r="Z81" s="65" t="str">
        <f t="shared" ref="Z81:AE81" si="17">IF(AND(Z$6&gt;=$F81,Z$6&lt;=$G81),1,"")</f>
        <v/>
      </c>
      <c r="AA81" s="68" t="str">
        <f t="shared" si="17"/>
        <v/>
      </c>
      <c r="AB81" s="65" t="str">
        <f t="shared" si="17"/>
        <v/>
      </c>
      <c r="AC81" s="65" t="str">
        <f t="shared" si="17"/>
        <v/>
      </c>
      <c r="AD81" s="65" t="str">
        <f t="shared" si="17"/>
        <v/>
      </c>
      <c r="AE81" s="169" t="str">
        <f t="shared" si="17"/>
        <v/>
      </c>
    </row>
    <row r="82" spans="1:31" s="21" customFormat="1" ht="12.75" customHeight="1" x14ac:dyDescent="0.2">
      <c r="A82" s="53"/>
      <c r="B82" s="84"/>
      <c r="C82" s="193"/>
      <c r="D82" s="218" t="s">
        <v>122</v>
      </c>
      <c r="E82" s="47"/>
      <c r="F82" s="48"/>
      <c r="G82" s="401">
        <f>SUMPRODUCT(G83:G88,Inputs!$G$3:$G$8)/Inputs!$G$9</f>
        <v>0.16972549856613128</v>
      </c>
      <c r="H82" s="402">
        <f>SUMPRODUCT(H83:H88,Inputs!$G$3:$G$8)/Inputs!$G$9</f>
        <v>0.46558638148570236</v>
      </c>
      <c r="I82" s="402">
        <f>SUMPRODUCT(I83:I88,Inputs!$G$3:$G$8)/Inputs!$G$9</f>
        <v>0.49740307382835208</v>
      </c>
      <c r="J82" s="402">
        <f>SUMPRODUCT(J83:J88,Inputs!$G$3:$G$8)/Inputs!$G$9</f>
        <v>0.57655878989624043</v>
      </c>
      <c r="K82" s="402">
        <f>SUMPRODUCT(K83:K88,Inputs!$G$3:$G$8)/Inputs!$G$9</f>
        <v>0.66585343516488771</v>
      </c>
      <c r="L82" s="403">
        <f>SUMPRODUCT(L83:L88,Inputs!$G$3:$G$8)/Inputs!$G$9</f>
        <v>0.82138398482874475</v>
      </c>
      <c r="M82" s="402">
        <f>SUMPRODUCT(M83:M88,Inputs!$G$3:$G$8)/Inputs!$G$9</f>
        <v>0.83936615848342488</v>
      </c>
      <c r="N82" s="402">
        <f>SUMPRODUCT(N83:N88,Inputs!$G$3:$G$8)/Inputs!$G$9</f>
        <v>0.86385014148763761</v>
      </c>
      <c r="O82" s="404">
        <f>SUMPRODUCT(O83:O88,Inputs!$G$3:$G$8)/Inputs!$G$9</f>
        <v>0.91166353020842272</v>
      </c>
      <c r="P82" s="402">
        <f>SUMPRODUCT(P83:P88,Inputs!$G$3:$G$8)/Inputs!$G$9</f>
        <v>1</v>
      </c>
      <c r="Q82" s="402">
        <f>SUMPRODUCT(Q83:Q88,Inputs!$G$3:$G$8)/Inputs!$G$9</f>
        <v>1</v>
      </c>
      <c r="R82" s="402">
        <f>SUMPRODUCT(R83:R88,Inputs!$G$3:$G$8)/Inputs!$G$9</f>
        <v>1</v>
      </c>
      <c r="S82" s="404">
        <f>SUMPRODUCT(S83:S88,Inputs!$G$3:$G$8)/Inputs!$G$9</f>
        <v>1</v>
      </c>
      <c r="T82" s="402">
        <f>SUMPRODUCT(T83:T88,Inputs!$G$3:$G$8)/Inputs!$G$9</f>
        <v>1</v>
      </c>
      <c r="U82" s="402">
        <f>SUMPRODUCT(U83:U88,Inputs!$G$3:$G$8)/Inputs!$G$9</f>
        <v>1</v>
      </c>
      <c r="V82" s="402">
        <f>SUMPRODUCT(V83:V88,Inputs!$G$3:$G$8)/Inputs!$G$9</f>
        <v>1</v>
      </c>
      <c r="W82" s="404">
        <f>SUMPRODUCT(W83:W88,Inputs!$G$3:$G$8)/Inputs!$G$9</f>
        <v>1</v>
      </c>
      <c r="X82" s="402">
        <f>SUMPRODUCT(X83:X88,Inputs!$G$3:$G$8)/Inputs!$G$9</f>
        <v>1</v>
      </c>
      <c r="Y82" s="402">
        <f>SUMPRODUCT(Y83:Y88,Inputs!$G$3:$G$8)/Inputs!$G$9</f>
        <v>1</v>
      </c>
      <c r="Z82" s="402">
        <f>SUMPRODUCT(Z83:Z88,Inputs!$G$3:$G$8)/Inputs!$G$9</f>
        <v>1</v>
      </c>
      <c r="AA82" s="404">
        <f>SUMPRODUCT(AA83:AA88,Inputs!$G$3:$G$8)/Inputs!$G$9</f>
        <v>1</v>
      </c>
      <c r="AB82" s="402">
        <f>SUMPRODUCT(AB83:AB88,Inputs!$G$3:$G$8)/Inputs!$G$9</f>
        <v>1</v>
      </c>
      <c r="AC82" s="402">
        <f>SUMPRODUCT(AC83:AC88,Inputs!$G$3:$G$8)/Inputs!$G$9</f>
        <v>1</v>
      </c>
      <c r="AD82" s="402">
        <f>SUMPRODUCT(AD83:AD88,Inputs!$G$3:$G$8)/Inputs!$G$9</f>
        <v>1</v>
      </c>
      <c r="AE82" s="405">
        <f>SUMPRODUCT(AE83:AE88,Inputs!$G$3:$G$8)/Inputs!$G$9</f>
        <v>1</v>
      </c>
    </row>
    <row r="83" spans="1:31" s="21" customFormat="1" ht="15.75" customHeight="1" x14ac:dyDescent="0.2">
      <c r="A83" s="53"/>
      <c r="B83" s="84"/>
      <c r="C83" s="193"/>
      <c r="D83" s="241" t="s">
        <v>123</v>
      </c>
      <c r="E83" s="44"/>
      <c r="F83" s="46"/>
      <c r="G83" s="378">
        <f>Bexley!G86</f>
        <v>4.2857142857142858E-2</v>
      </c>
      <c r="H83" s="288">
        <f>Bexley!H86</f>
        <v>0.5</v>
      </c>
      <c r="I83" s="288">
        <f>Bexley!I86</f>
        <v>0.5</v>
      </c>
      <c r="J83" s="288">
        <f>Bexley!J86</f>
        <v>0.7857142857142857</v>
      </c>
      <c r="K83" s="293">
        <f>Bexley!K86</f>
        <v>0.8214285714285714</v>
      </c>
      <c r="L83" s="292">
        <f>Bexley!L86</f>
        <v>1</v>
      </c>
      <c r="M83" s="288">
        <f>Bexley!M86</f>
        <v>1</v>
      </c>
      <c r="N83" s="288">
        <f>Bexley!N86</f>
        <v>1</v>
      </c>
      <c r="O83" s="295">
        <f>Bexley!O86</f>
        <v>1</v>
      </c>
      <c r="P83" s="292">
        <f>Bexley!P86</f>
        <v>1</v>
      </c>
      <c r="Q83" s="292">
        <f>Bexley!Q86</f>
        <v>1</v>
      </c>
      <c r="R83" s="292">
        <f>Bexley!R86</f>
        <v>1</v>
      </c>
      <c r="S83" s="292">
        <f>Bexley!S86</f>
        <v>1</v>
      </c>
      <c r="T83" s="292">
        <f>Bexley!T86</f>
        <v>1</v>
      </c>
      <c r="U83" s="292">
        <f>Bexley!U86</f>
        <v>1</v>
      </c>
      <c r="V83" s="292">
        <f>Bexley!V86</f>
        <v>1</v>
      </c>
      <c r="W83" s="292">
        <f>Bexley!W86</f>
        <v>1</v>
      </c>
      <c r="X83" s="292">
        <f>Bexley!X86</f>
        <v>1</v>
      </c>
      <c r="Y83" s="292">
        <f>Bexley!Y86</f>
        <v>1</v>
      </c>
      <c r="Z83" s="292">
        <f>Bexley!Z86</f>
        <v>1</v>
      </c>
      <c r="AA83" s="292">
        <f>Bexley!AA86</f>
        <v>1</v>
      </c>
      <c r="AB83" s="292">
        <f>Bexley!AB86</f>
        <v>1</v>
      </c>
      <c r="AC83" s="292">
        <f>Bexley!AC86</f>
        <v>1</v>
      </c>
      <c r="AD83" s="292">
        <f>Bexley!AD86</f>
        <v>1</v>
      </c>
      <c r="AE83" s="292">
        <f>Bexley!AE86</f>
        <v>1</v>
      </c>
    </row>
    <row r="84" spans="1:31" s="21" customFormat="1" ht="15.75" customHeight="1" x14ac:dyDescent="0.2">
      <c r="A84" s="53"/>
      <c r="B84" s="84"/>
      <c r="C84" s="193"/>
      <c r="D84" s="242" t="s">
        <v>124</v>
      </c>
      <c r="E84" s="44"/>
      <c r="F84" s="46"/>
      <c r="G84" s="378">
        <f>Bromley!G86</f>
        <v>0.37857142857142856</v>
      </c>
      <c r="H84" s="288">
        <f>Bromley!H86</f>
        <v>0.4642857142857143</v>
      </c>
      <c r="I84" s="288">
        <f>Bromley!I86</f>
        <v>0.5357142857142857</v>
      </c>
      <c r="J84" s="288">
        <f>Bromley!J86</f>
        <v>0.5714285714285714</v>
      </c>
      <c r="K84" s="293">
        <f>Bromley!K86</f>
        <v>0.7142857142857143</v>
      </c>
      <c r="L84" s="292">
        <f>Bromley!L86</f>
        <v>0.9285714285714286</v>
      </c>
      <c r="M84" s="288">
        <f>Bromley!M86</f>
        <v>0.9285714285714286</v>
      </c>
      <c r="N84" s="288">
        <f>Bromley!N86</f>
        <v>0.9642857142857143</v>
      </c>
      <c r="O84" s="295">
        <f>Bromley!O86</f>
        <v>0.9642857142857143</v>
      </c>
      <c r="P84" s="292">
        <f>Bromley!P86</f>
        <v>1</v>
      </c>
      <c r="Q84" s="292">
        <f>Bromley!Q86</f>
        <v>1</v>
      </c>
      <c r="R84" s="292">
        <f>Bromley!R86</f>
        <v>1</v>
      </c>
      <c r="S84" s="292">
        <f>Bromley!S86</f>
        <v>1</v>
      </c>
      <c r="T84" s="292">
        <f>Bromley!T86</f>
        <v>1</v>
      </c>
      <c r="U84" s="292">
        <f>Bromley!U86</f>
        <v>1</v>
      </c>
      <c r="V84" s="292">
        <f>Bromley!V86</f>
        <v>1</v>
      </c>
      <c r="W84" s="292">
        <f>Bromley!W86</f>
        <v>1</v>
      </c>
      <c r="X84" s="292">
        <f>Bromley!X86</f>
        <v>1</v>
      </c>
      <c r="Y84" s="292">
        <f>Bromley!Y86</f>
        <v>1</v>
      </c>
      <c r="Z84" s="292">
        <f>Bromley!Z86</f>
        <v>1</v>
      </c>
      <c r="AA84" s="292">
        <f>Bromley!AA86</f>
        <v>1</v>
      </c>
      <c r="AB84" s="292">
        <f>Bromley!AB86</f>
        <v>1</v>
      </c>
      <c r="AC84" s="292">
        <f>Bromley!AC86</f>
        <v>1</v>
      </c>
      <c r="AD84" s="292">
        <f>Bromley!AD86</f>
        <v>1</v>
      </c>
      <c r="AE84" s="292">
        <f>Bromley!AE86</f>
        <v>1</v>
      </c>
    </row>
    <row r="85" spans="1:31" s="21" customFormat="1" ht="15.75" customHeight="1" x14ac:dyDescent="0.2">
      <c r="A85" s="53"/>
      <c r="B85" s="84"/>
      <c r="C85" s="193"/>
      <c r="D85" s="242" t="s">
        <v>125</v>
      </c>
      <c r="E85" s="44"/>
      <c r="F85" s="46"/>
      <c r="G85" s="378">
        <f>Greenwich!G87</f>
        <v>0.16428571428571428</v>
      </c>
      <c r="H85" s="288">
        <f>Greenwich!H87</f>
        <v>0.6785714285714286</v>
      </c>
      <c r="I85" s="288">
        <f>Greenwich!I87</f>
        <v>0.7142857142857143</v>
      </c>
      <c r="J85" s="288">
        <f>Greenwich!J87</f>
        <v>0.75</v>
      </c>
      <c r="K85" s="293">
        <f>Greenwich!K87</f>
        <v>0.7857142857142857</v>
      </c>
      <c r="L85" s="292">
        <f>Greenwich!L87</f>
        <v>1</v>
      </c>
      <c r="M85" s="288">
        <f>Greenwich!M87</f>
        <v>1</v>
      </c>
      <c r="N85" s="288">
        <f>Greenwich!N87</f>
        <v>1</v>
      </c>
      <c r="O85" s="295">
        <f>Greenwich!O87</f>
        <v>1</v>
      </c>
      <c r="P85" s="292">
        <f>Greenwich!P87</f>
        <v>1</v>
      </c>
      <c r="Q85" s="292">
        <f>Greenwich!Q87</f>
        <v>1</v>
      </c>
      <c r="R85" s="292">
        <f>Greenwich!R87</f>
        <v>1</v>
      </c>
      <c r="S85" s="292">
        <f>Greenwich!S87</f>
        <v>1</v>
      </c>
      <c r="T85" s="292">
        <f>Greenwich!T87</f>
        <v>1</v>
      </c>
      <c r="U85" s="292">
        <f>Greenwich!U87</f>
        <v>1</v>
      </c>
      <c r="V85" s="292">
        <f>Greenwich!V87</f>
        <v>1</v>
      </c>
      <c r="W85" s="292">
        <f>Greenwich!W87</f>
        <v>1</v>
      </c>
      <c r="X85" s="292">
        <f>Greenwich!X87</f>
        <v>1</v>
      </c>
      <c r="Y85" s="292">
        <f>Greenwich!Y87</f>
        <v>1</v>
      </c>
      <c r="Z85" s="292">
        <f>Greenwich!Z87</f>
        <v>1</v>
      </c>
      <c r="AA85" s="292">
        <f>Greenwich!AA87</f>
        <v>1</v>
      </c>
      <c r="AB85" s="292">
        <f>Greenwich!AB87</f>
        <v>1</v>
      </c>
      <c r="AC85" s="292">
        <f>Greenwich!AC87</f>
        <v>1</v>
      </c>
      <c r="AD85" s="292">
        <f>Greenwich!AD87</f>
        <v>1</v>
      </c>
      <c r="AE85" s="292">
        <f>Greenwich!AE87</f>
        <v>1</v>
      </c>
    </row>
    <row r="86" spans="1:31" s="21" customFormat="1" ht="15.75" customHeight="1" x14ac:dyDescent="0.2">
      <c r="A86" s="53"/>
      <c r="B86" s="84"/>
      <c r="C86" s="193"/>
      <c r="D86" s="242" t="s">
        <v>126</v>
      </c>
      <c r="E86" s="44"/>
      <c r="F86" s="46"/>
      <c r="G86" s="378">
        <f>Lambeth!G86</f>
        <v>0.16428571428571428</v>
      </c>
      <c r="H86" s="288">
        <f>Lambeth!H86</f>
        <v>0.4642857142857143</v>
      </c>
      <c r="I86" s="288">
        <f>Lambeth!I86</f>
        <v>0.5</v>
      </c>
      <c r="J86" s="288">
        <f>Lambeth!J86</f>
        <v>0.5357142857142857</v>
      </c>
      <c r="K86" s="293">
        <f>Lambeth!K86</f>
        <v>0.6785714285714286</v>
      </c>
      <c r="L86" s="292">
        <f>Lambeth!L86</f>
        <v>0.7142857142857143</v>
      </c>
      <c r="M86" s="288">
        <f>Lambeth!M86</f>
        <v>0.7142857142857143</v>
      </c>
      <c r="N86" s="288">
        <f>Lambeth!N86</f>
        <v>0.7142857142857143</v>
      </c>
      <c r="O86" s="295">
        <f>Lambeth!O86</f>
        <v>0.7142857142857143</v>
      </c>
      <c r="P86" s="292">
        <f>Lambeth!P86</f>
        <v>1</v>
      </c>
      <c r="Q86" s="292">
        <f>Lambeth!Q86</f>
        <v>1</v>
      </c>
      <c r="R86" s="292">
        <f>Lambeth!R86</f>
        <v>1</v>
      </c>
      <c r="S86" s="292">
        <f>Lambeth!S86</f>
        <v>1</v>
      </c>
      <c r="T86" s="292">
        <f>Lambeth!T86</f>
        <v>1</v>
      </c>
      <c r="U86" s="292">
        <f>Lambeth!U86</f>
        <v>1</v>
      </c>
      <c r="V86" s="292">
        <f>Lambeth!V86</f>
        <v>1</v>
      </c>
      <c r="W86" s="292">
        <f>Lambeth!W86</f>
        <v>1</v>
      </c>
      <c r="X86" s="292">
        <f>Lambeth!X86</f>
        <v>1</v>
      </c>
      <c r="Y86" s="292">
        <f>Lambeth!Y86</f>
        <v>1</v>
      </c>
      <c r="Z86" s="292">
        <f>Lambeth!Z86</f>
        <v>1</v>
      </c>
      <c r="AA86" s="292">
        <f>Lambeth!AA86</f>
        <v>1</v>
      </c>
      <c r="AB86" s="292">
        <f>Lambeth!AB86</f>
        <v>1</v>
      </c>
      <c r="AC86" s="292">
        <f>Lambeth!AC86</f>
        <v>1</v>
      </c>
      <c r="AD86" s="292">
        <f>Lambeth!AD86</f>
        <v>1</v>
      </c>
      <c r="AE86" s="292">
        <f>Lambeth!AE86</f>
        <v>1</v>
      </c>
    </row>
    <row r="87" spans="1:31" s="21" customFormat="1" ht="15.75" customHeight="1" x14ac:dyDescent="0.2">
      <c r="A87" s="53"/>
      <c r="B87" s="84"/>
      <c r="C87" s="193"/>
      <c r="D87" s="242" t="s">
        <v>127</v>
      </c>
      <c r="E87" s="44"/>
      <c r="F87" s="46"/>
      <c r="G87" s="378">
        <f>Lewisham!G86</f>
        <v>0</v>
      </c>
      <c r="H87" s="288">
        <f>Lewisham!H86</f>
        <v>0.14285714285714285</v>
      </c>
      <c r="I87" s="288">
        <f>Lewisham!I86</f>
        <v>0.17857142857142858</v>
      </c>
      <c r="J87" s="288">
        <f>Lewisham!J86</f>
        <v>0.2857142857142857</v>
      </c>
      <c r="K87" s="293">
        <f>Lewisham!K86</f>
        <v>0.32142857142857145</v>
      </c>
      <c r="L87" s="292">
        <f>Lewisham!L86</f>
        <v>0.5714285714285714</v>
      </c>
      <c r="M87" s="288">
        <f>Lewisham!M86</f>
        <v>0.6071428571428571</v>
      </c>
      <c r="N87" s="288">
        <f>Lewisham!N86</f>
        <v>0.7142857142857143</v>
      </c>
      <c r="O87" s="295">
        <f>Lewisham!O86</f>
        <v>0.8928571428571429</v>
      </c>
      <c r="P87" s="292">
        <f>Lewisham!P86</f>
        <v>1</v>
      </c>
      <c r="Q87" s="292">
        <f>Lewisham!Q86</f>
        <v>1</v>
      </c>
      <c r="R87" s="292">
        <f>Lewisham!R86</f>
        <v>1</v>
      </c>
      <c r="S87" s="292">
        <f>Lewisham!S86</f>
        <v>1</v>
      </c>
      <c r="T87" s="292">
        <f>Lewisham!T86</f>
        <v>1</v>
      </c>
      <c r="U87" s="292">
        <f>Lewisham!U86</f>
        <v>1</v>
      </c>
      <c r="V87" s="292">
        <f>Lewisham!V86</f>
        <v>1</v>
      </c>
      <c r="W87" s="292">
        <f>Lewisham!W86</f>
        <v>1</v>
      </c>
      <c r="X87" s="292">
        <f>Lewisham!X86</f>
        <v>1</v>
      </c>
      <c r="Y87" s="292">
        <f>Lewisham!Y86</f>
        <v>1</v>
      </c>
      <c r="Z87" s="292">
        <f>Lewisham!Z86</f>
        <v>1</v>
      </c>
      <c r="AA87" s="292">
        <f>Lewisham!AA86</f>
        <v>1</v>
      </c>
      <c r="AB87" s="292">
        <f>Lewisham!AB86</f>
        <v>1</v>
      </c>
      <c r="AC87" s="292">
        <f>Lewisham!AC86</f>
        <v>1</v>
      </c>
      <c r="AD87" s="292">
        <f>Lewisham!AD86</f>
        <v>1</v>
      </c>
      <c r="AE87" s="292">
        <f>Lewisham!AE86</f>
        <v>1</v>
      </c>
    </row>
    <row r="88" spans="1:31" s="21" customFormat="1" ht="15.75" customHeight="1" x14ac:dyDescent="0.2">
      <c r="A88" s="53"/>
      <c r="B88" s="84"/>
      <c r="C88" s="193"/>
      <c r="D88" s="242" t="s">
        <v>129</v>
      </c>
      <c r="E88" s="44"/>
      <c r="F88" s="46"/>
      <c r="G88" s="378">
        <f>Southwark!G78</f>
        <v>0.21428571428571427</v>
      </c>
      <c r="H88" s="288">
        <f>Southwark!H78</f>
        <v>0.5714285714285714</v>
      </c>
      <c r="I88" s="288">
        <f>Southwark!I78</f>
        <v>0.5714285714285714</v>
      </c>
      <c r="J88" s="288">
        <f>Southwark!J78</f>
        <v>0.6071428571428571</v>
      </c>
      <c r="K88" s="293">
        <f>Southwark!K78</f>
        <v>0.7142857142857143</v>
      </c>
      <c r="L88" s="292">
        <f>Southwark!L78</f>
        <v>0.7857142857142857</v>
      </c>
      <c r="M88" s="288">
        <f>Southwark!M78</f>
        <v>0.8571428571428571</v>
      </c>
      <c r="N88" s="288">
        <f>Southwark!N78</f>
        <v>0.8571428571428571</v>
      </c>
      <c r="O88" s="295">
        <f>Southwark!O78</f>
        <v>0.9642857142857143</v>
      </c>
      <c r="P88" s="295">
        <f>Southwark!P78</f>
        <v>1</v>
      </c>
      <c r="Q88" s="295">
        <f>Southwark!Q78</f>
        <v>1</v>
      </c>
      <c r="R88" s="295">
        <f>Southwark!R78</f>
        <v>1</v>
      </c>
      <c r="S88" s="295">
        <f>Southwark!S78</f>
        <v>1</v>
      </c>
      <c r="T88" s="295">
        <f>Southwark!T78</f>
        <v>1</v>
      </c>
      <c r="U88" s="295">
        <f>Southwark!U78</f>
        <v>1</v>
      </c>
      <c r="V88" s="295">
        <f>Southwark!V78</f>
        <v>1</v>
      </c>
      <c r="W88" s="295">
        <f>Southwark!W78</f>
        <v>1</v>
      </c>
      <c r="X88" s="295">
        <f>Southwark!X78</f>
        <v>1</v>
      </c>
      <c r="Y88" s="295">
        <f>Southwark!Y78</f>
        <v>1</v>
      </c>
      <c r="Z88" s="295">
        <f>Southwark!Z78</f>
        <v>1</v>
      </c>
      <c r="AA88" s="295">
        <f>Southwark!AA78</f>
        <v>1</v>
      </c>
      <c r="AB88" s="295">
        <f>Southwark!AB78</f>
        <v>1</v>
      </c>
      <c r="AC88" s="295">
        <f>Southwark!AC78</f>
        <v>1</v>
      </c>
      <c r="AD88" s="295">
        <f>Southwark!AD78</f>
        <v>1</v>
      </c>
      <c r="AE88" s="295">
        <f>Southwark!AE78</f>
        <v>1</v>
      </c>
    </row>
    <row r="89" spans="1:31" ht="15.75" customHeight="1" thickBot="1" x14ac:dyDescent="0.25">
      <c r="A89" s="10"/>
      <c r="B89" s="84"/>
      <c r="C89" s="211"/>
      <c r="D89" s="150" t="s">
        <v>340</v>
      </c>
      <c r="E89" s="157"/>
      <c r="F89" s="158"/>
      <c r="G89" s="159"/>
      <c r="H89" s="159"/>
      <c r="I89" s="160"/>
      <c r="J89" s="160"/>
      <c r="K89" s="161"/>
      <c r="L89" s="142"/>
      <c r="M89" s="143"/>
      <c r="N89" s="143"/>
      <c r="O89" s="144"/>
      <c r="P89" s="143"/>
      <c r="Q89" s="145"/>
      <c r="R89" s="145"/>
      <c r="S89" s="146"/>
      <c r="T89" s="151"/>
      <c r="U89" s="145"/>
      <c r="V89" s="145"/>
      <c r="W89" s="146"/>
      <c r="X89" s="145"/>
      <c r="Y89" s="145"/>
      <c r="Z89" s="145"/>
      <c r="AA89" s="146"/>
      <c r="AB89" s="145"/>
      <c r="AC89" s="145"/>
      <c r="AD89" s="145"/>
      <c r="AE89" s="165"/>
    </row>
    <row r="90" spans="1:31" ht="15.75" customHeight="1" thickBot="1" x14ac:dyDescent="0.25">
      <c r="A90" s="40"/>
      <c r="B90" s="300" t="s">
        <v>118</v>
      </c>
      <c r="C90" s="224"/>
      <c r="D90" s="225"/>
      <c r="E90" s="133"/>
      <c r="F90" s="133"/>
      <c r="G90" s="133"/>
      <c r="H90" s="134"/>
      <c r="I90" s="134"/>
      <c r="J90" s="134"/>
      <c r="K90" s="135"/>
      <c r="L90" s="134"/>
      <c r="M90" s="134"/>
      <c r="N90" s="134"/>
      <c r="O90" s="134"/>
      <c r="P90" s="134"/>
      <c r="Q90" s="134"/>
      <c r="R90" s="134"/>
      <c r="S90" s="134"/>
      <c r="T90" s="134"/>
      <c r="U90" s="134"/>
      <c r="V90" s="134"/>
      <c r="W90" s="134"/>
      <c r="X90" s="134"/>
      <c r="Y90" s="134"/>
      <c r="Z90" s="134"/>
      <c r="AA90" s="134"/>
      <c r="AB90" s="136"/>
      <c r="AC90" s="136"/>
      <c r="AD90" s="136"/>
      <c r="AE90" s="170"/>
    </row>
    <row r="91" spans="1:31" ht="12.75" customHeight="1" thickBot="1" x14ac:dyDescent="0.25">
      <c r="A91" s="10"/>
      <c r="B91" s="114"/>
      <c r="C91" s="95"/>
      <c r="D91" s="96" t="s">
        <v>59</v>
      </c>
      <c r="E91" s="97"/>
      <c r="F91" s="97"/>
      <c r="G91" s="98"/>
      <c r="H91" s="98"/>
      <c r="I91" s="98"/>
      <c r="J91" s="98"/>
      <c r="K91" s="98"/>
      <c r="L91" s="98"/>
      <c r="M91" s="98"/>
      <c r="N91" s="98"/>
      <c r="O91" s="98"/>
      <c r="P91" s="98"/>
      <c r="Q91" s="98"/>
      <c r="R91" s="98"/>
      <c r="S91" s="98"/>
      <c r="T91" s="98"/>
      <c r="U91" s="98"/>
      <c r="V91" s="98"/>
      <c r="W91" s="98"/>
      <c r="X91" s="98"/>
      <c r="Y91" s="98"/>
      <c r="Z91" s="98"/>
      <c r="AA91" s="98"/>
      <c r="AB91" s="98"/>
      <c r="AC91" s="98"/>
      <c r="AD91" s="98"/>
      <c r="AE91" s="171"/>
    </row>
    <row r="92" spans="1:31" ht="12.75" customHeight="1" thickBot="1" x14ac:dyDescent="0.25">
      <c r="A92" s="10"/>
      <c r="B92" s="115" t="s">
        <v>42</v>
      </c>
      <c r="C92" s="199"/>
      <c r="D92" s="304" t="s">
        <v>43</v>
      </c>
      <c r="E92" s="305"/>
      <c r="F92" s="306"/>
      <c r="G92" s="429"/>
      <c r="H92" s="307" t="str">
        <f t="shared" ref="H92:T92" si="18">IF(AND(H$6&gt;=$F92,H$6&lt;=$G92),1,"")</f>
        <v/>
      </c>
      <c r="I92" s="308" t="str">
        <f t="shared" si="18"/>
        <v/>
      </c>
      <c r="J92" s="308" t="str">
        <f t="shared" si="18"/>
        <v/>
      </c>
      <c r="K92" s="309" t="str">
        <f t="shared" si="18"/>
        <v/>
      </c>
      <c r="L92" s="310" t="str">
        <f t="shared" si="18"/>
        <v/>
      </c>
      <c r="M92" s="308" t="str">
        <f t="shared" si="18"/>
        <v/>
      </c>
      <c r="N92" s="308" t="str">
        <f t="shared" si="18"/>
        <v/>
      </c>
      <c r="O92" s="311" t="str">
        <f t="shared" si="18"/>
        <v/>
      </c>
      <c r="P92" s="308" t="str">
        <f t="shared" si="18"/>
        <v/>
      </c>
      <c r="Q92" s="308" t="str">
        <f t="shared" si="18"/>
        <v/>
      </c>
      <c r="R92" s="308" t="str">
        <f t="shared" si="18"/>
        <v/>
      </c>
      <c r="S92" s="311" t="str">
        <f t="shared" si="18"/>
        <v/>
      </c>
      <c r="T92" s="310" t="str">
        <f t="shared" si="18"/>
        <v/>
      </c>
      <c r="U92" s="428"/>
      <c r="V92" s="308" t="str">
        <f t="shared" ref="V92:AE92" si="19">IF(AND(V$6&gt;=$F92,V$6&lt;=$G92),1,"")</f>
        <v/>
      </c>
      <c r="W92" s="311" t="str">
        <f t="shared" si="19"/>
        <v/>
      </c>
      <c r="X92" s="308" t="str">
        <f t="shared" si="19"/>
        <v/>
      </c>
      <c r="Y92" s="308" t="str">
        <f t="shared" si="19"/>
        <v/>
      </c>
      <c r="Z92" s="308" t="str">
        <f t="shared" si="19"/>
        <v/>
      </c>
      <c r="AA92" s="311" t="str">
        <f t="shared" si="19"/>
        <v/>
      </c>
      <c r="AB92" s="308" t="str">
        <f t="shared" si="19"/>
        <v/>
      </c>
      <c r="AC92" s="308" t="str">
        <f t="shared" si="19"/>
        <v/>
      </c>
      <c r="AD92" s="308" t="str">
        <f t="shared" si="19"/>
        <v/>
      </c>
      <c r="AE92" s="312" t="str">
        <f t="shared" si="19"/>
        <v/>
      </c>
    </row>
    <row r="93" spans="1:31" ht="12.75" customHeight="1" x14ac:dyDescent="0.2">
      <c r="A93" s="10"/>
      <c r="B93" s="102"/>
      <c r="C93" s="200"/>
      <c r="D93" s="156" t="s">
        <v>122</v>
      </c>
      <c r="E93" s="38"/>
      <c r="F93" s="39"/>
      <c r="G93" s="411">
        <f>SUMPRODUCT(G94:G99,Inputs!$G$3:$G$8)/Inputs!$G$9</f>
        <v>0.12700071066522545</v>
      </c>
      <c r="H93" s="412">
        <f>SUMPRODUCT(H94:H99,Inputs!$G$3:$G$8)/Inputs!$G$9</f>
        <v>0.77563079784779165</v>
      </c>
      <c r="I93" s="412">
        <f>SUMPRODUCT(I94:I99,Inputs!$G$3:$G$8)/Inputs!$G$9</f>
        <v>0.8173110543253217</v>
      </c>
      <c r="J93" s="412">
        <f>SUMPRODUCT(J94:J99,Inputs!$G$3:$G$8)/Inputs!$G$9</f>
        <v>0.85976911998941341</v>
      </c>
      <c r="K93" s="412">
        <f>SUMPRODUCT(K94:K99,Inputs!$G$3:$G$8)/Inputs!$G$9</f>
        <v>0.89982766850749218</v>
      </c>
      <c r="L93" s="413">
        <f>SUMPRODUCT(L94:L99,Inputs!$G$3:$G$8)/Inputs!$G$9</f>
        <v>0.97826202517897476</v>
      </c>
      <c r="M93" s="412">
        <f>SUMPRODUCT(M94:M99,Inputs!$G$3:$G$8)/Inputs!$G$9</f>
        <v>0.97826202517897476</v>
      </c>
      <c r="N93" s="412">
        <f>SUMPRODUCT(N94:N99,Inputs!$G$3:$G$8)/Inputs!$G$9</f>
        <v>0.97826202517897476</v>
      </c>
      <c r="O93" s="414">
        <f>SUMPRODUCT(O94:O99,Inputs!$G$3:$G$8)/Inputs!$G$9</f>
        <v>0.98598654377845818</v>
      </c>
      <c r="P93" s="412">
        <f>SUMPRODUCT(P94:P99,Inputs!$G$3:$G$8)/Inputs!$G$9</f>
        <v>0.98598654377845818</v>
      </c>
      <c r="Q93" s="412">
        <f>SUMPRODUCT(Q94:Q99,Inputs!$G$3:$G$8)/Inputs!$G$9</f>
        <v>0.99371106237794149</v>
      </c>
      <c r="R93" s="412">
        <f>SUMPRODUCT(R94:R99,Inputs!$G$3:$G$8)/Inputs!$G$9</f>
        <v>0.99371106237794149</v>
      </c>
      <c r="S93" s="414">
        <f>SUMPRODUCT(S94:S99,Inputs!$G$3:$G$8)/Inputs!$G$9</f>
        <v>0.99371106237794149</v>
      </c>
      <c r="T93" s="412">
        <f>SUMPRODUCT(T94:T99,Inputs!$G$3:$G$8)/Inputs!$G$9</f>
        <v>1</v>
      </c>
      <c r="U93" s="412">
        <f>SUMPRODUCT(U94:U99,Inputs!$G$3:$G$8)/Inputs!$G$9</f>
        <v>1</v>
      </c>
      <c r="V93" s="412">
        <f>SUMPRODUCT(V94:V99,Inputs!$G$3:$G$8)/Inputs!$G$9</f>
        <v>1</v>
      </c>
      <c r="W93" s="414">
        <f>SUMPRODUCT(W94:W99,Inputs!$G$3:$G$8)/Inputs!$G$9</f>
        <v>1</v>
      </c>
      <c r="X93" s="412">
        <f>SUMPRODUCT(X94:X99,Inputs!$G$3:$G$8)/Inputs!$G$9</f>
        <v>1</v>
      </c>
      <c r="Y93" s="412">
        <f>SUMPRODUCT(Y94:Y99,Inputs!$G$3:$G$8)/Inputs!$G$9</f>
        <v>1</v>
      </c>
      <c r="Z93" s="412">
        <f>SUMPRODUCT(Z94:Z99,Inputs!$G$3:$G$8)/Inputs!$G$9</f>
        <v>1</v>
      </c>
      <c r="AA93" s="414">
        <f>SUMPRODUCT(AA94:AA99,Inputs!$G$3:$G$8)/Inputs!$G$9</f>
        <v>1</v>
      </c>
      <c r="AB93" s="412">
        <f>SUMPRODUCT(AB94:AB99,Inputs!$G$3:$G$8)/Inputs!$G$9</f>
        <v>1</v>
      </c>
      <c r="AC93" s="412">
        <f>SUMPRODUCT(AC94:AC99,Inputs!$G$3:$G$8)/Inputs!$G$9</f>
        <v>1</v>
      </c>
      <c r="AD93" s="412">
        <f>SUMPRODUCT(AD94:AD99,Inputs!$G$3:$G$8)/Inputs!$G$9</f>
        <v>1</v>
      </c>
      <c r="AE93" s="415">
        <f>SUMPRODUCT(AE94:AE99,Inputs!$G$3:$G$8)/Inputs!$G$9</f>
        <v>1</v>
      </c>
    </row>
    <row r="94" spans="1:31" ht="15.75" customHeight="1" x14ac:dyDescent="0.2">
      <c r="A94" s="10"/>
      <c r="B94" s="102"/>
      <c r="C94" s="200"/>
      <c r="D94" s="241" t="s">
        <v>123</v>
      </c>
      <c r="E94" s="44"/>
      <c r="F94" s="46"/>
      <c r="G94" s="378">
        <f>Bexley!G97</f>
        <v>0</v>
      </c>
      <c r="H94" s="288">
        <f>Bexley!H97</f>
        <v>0.875</v>
      </c>
      <c r="I94" s="288">
        <f>Bexley!I97</f>
        <v>0.875</v>
      </c>
      <c r="J94" s="288">
        <f>Bexley!J97</f>
        <v>0.875</v>
      </c>
      <c r="K94" s="293">
        <f>Bexley!K97</f>
        <v>0.91666666666666663</v>
      </c>
      <c r="L94" s="292">
        <f>Bexley!L97</f>
        <v>1</v>
      </c>
      <c r="M94" s="288">
        <f>Bexley!M97</f>
        <v>1</v>
      </c>
      <c r="N94" s="288">
        <f>Bexley!N97</f>
        <v>1</v>
      </c>
      <c r="O94" s="295">
        <f>Bexley!O97</f>
        <v>1</v>
      </c>
      <c r="P94" s="295">
        <f>Bexley!P97</f>
        <v>1</v>
      </c>
      <c r="Q94" s="295">
        <f>Bexley!Q97</f>
        <v>1</v>
      </c>
      <c r="R94" s="295">
        <f>Bexley!R97</f>
        <v>1</v>
      </c>
      <c r="S94" s="295">
        <f>Bexley!S97</f>
        <v>1</v>
      </c>
      <c r="T94" s="295">
        <f>Bexley!T97</f>
        <v>1</v>
      </c>
      <c r="U94" s="295">
        <f>Bexley!U97</f>
        <v>1</v>
      </c>
      <c r="V94" s="295">
        <f>Bexley!V97</f>
        <v>1</v>
      </c>
      <c r="W94" s="295">
        <f>Bexley!W97</f>
        <v>1</v>
      </c>
      <c r="X94" s="295">
        <f>Bexley!X97</f>
        <v>1</v>
      </c>
      <c r="Y94" s="295">
        <f>Bexley!Y97</f>
        <v>1</v>
      </c>
      <c r="Z94" s="295">
        <f>Bexley!Z97</f>
        <v>1</v>
      </c>
      <c r="AA94" s="295">
        <f>Bexley!AA97</f>
        <v>1</v>
      </c>
      <c r="AB94" s="295">
        <f>Bexley!AB97</f>
        <v>1</v>
      </c>
      <c r="AC94" s="295">
        <f>Bexley!AC97</f>
        <v>1</v>
      </c>
      <c r="AD94" s="295">
        <f>Bexley!AD97</f>
        <v>1</v>
      </c>
      <c r="AE94" s="295">
        <f>Bexley!AE97</f>
        <v>1</v>
      </c>
    </row>
    <row r="95" spans="1:31" ht="15.75" customHeight="1" x14ac:dyDescent="0.2">
      <c r="A95" s="10"/>
      <c r="B95" s="102"/>
      <c r="C95" s="200"/>
      <c r="D95" s="242" t="s">
        <v>124</v>
      </c>
      <c r="E95" s="44"/>
      <c r="F95" s="46"/>
      <c r="G95" s="378">
        <f>Bromley!G97</f>
        <v>4.1666666666666664E-2</v>
      </c>
      <c r="H95" s="288">
        <f>Bromley!H97</f>
        <v>0.75</v>
      </c>
      <c r="I95" s="288">
        <f>Bromley!I97</f>
        <v>0.75</v>
      </c>
      <c r="J95" s="288">
        <f>Bromley!J97</f>
        <v>0.79166666666666663</v>
      </c>
      <c r="K95" s="293">
        <f>Bromley!K97</f>
        <v>0.79166666666666663</v>
      </c>
      <c r="L95" s="292">
        <f>Bromley!L97</f>
        <v>0.91666666666666663</v>
      </c>
      <c r="M95" s="288">
        <f>Bromley!M97</f>
        <v>0.91666666666666663</v>
      </c>
      <c r="N95" s="288">
        <f>Bromley!N97</f>
        <v>0.91666666666666663</v>
      </c>
      <c r="O95" s="295">
        <f>Bromley!O97</f>
        <v>0.95833333333333337</v>
      </c>
      <c r="P95" s="295">
        <f>Bromley!P97</f>
        <v>0.95833333333333337</v>
      </c>
      <c r="Q95" s="295">
        <f>Bromley!Q97</f>
        <v>1</v>
      </c>
      <c r="R95" s="295">
        <f>Bromley!R97</f>
        <v>1</v>
      </c>
      <c r="S95" s="295">
        <f>Bromley!S97</f>
        <v>1</v>
      </c>
      <c r="T95" s="295">
        <f>Bromley!T97</f>
        <v>1</v>
      </c>
      <c r="U95" s="295">
        <f>Bromley!U97</f>
        <v>1</v>
      </c>
      <c r="V95" s="295">
        <f>Bromley!V97</f>
        <v>1</v>
      </c>
      <c r="W95" s="295">
        <f>Bromley!W97</f>
        <v>1</v>
      </c>
      <c r="X95" s="295">
        <f>Bromley!X97</f>
        <v>1</v>
      </c>
      <c r="Y95" s="295">
        <f>Bromley!Y97</f>
        <v>1</v>
      </c>
      <c r="Z95" s="295">
        <f>Bromley!Z97</f>
        <v>1</v>
      </c>
      <c r="AA95" s="295">
        <f>Bromley!AA97</f>
        <v>1</v>
      </c>
      <c r="AB95" s="295">
        <f>Bromley!AB97</f>
        <v>1</v>
      </c>
      <c r="AC95" s="295">
        <f>Bromley!AC97</f>
        <v>1</v>
      </c>
      <c r="AD95" s="295">
        <f>Bromley!AD97</f>
        <v>1</v>
      </c>
      <c r="AE95" s="295">
        <f>Bromley!AE97</f>
        <v>1</v>
      </c>
    </row>
    <row r="96" spans="1:31" ht="15.75" customHeight="1" x14ac:dyDescent="0.2">
      <c r="A96" s="10"/>
      <c r="B96" s="102"/>
      <c r="C96" s="200"/>
      <c r="D96" s="242" t="s">
        <v>125</v>
      </c>
      <c r="E96" s="44"/>
      <c r="F96" s="46"/>
      <c r="G96" s="378">
        <f>Greenwich!G98</f>
        <v>0</v>
      </c>
      <c r="H96" s="288">
        <f>Greenwich!H98</f>
        <v>0.70833333333333337</v>
      </c>
      <c r="I96" s="288">
        <f>Greenwich!I98</f>
        <v>0.70833333333333337</v>
      </c>
      <c r="J96" s="288">
        <f>Greenwich!J98</f>
        <v>0.70833333333333337</v>
      </c>
      <c r="K96" s="293">
        <f>Greenwich!K98</f>
        <v>0.70833333333333337</v>
      </c>
      <c r="L96" s="292">
        <f>Greenwich!L98</f>
        <v>0.95833333333333337</v>
      </c>
      <c r="M96" s="288">
        <f>Greenwich!M98</f>
        <v>0.95833333333333337</v>
      </c>
      <c r="N96" s="288">
        <f>Greenwich!N98</f>
        <v>0.95833333333333337</v>
      </c>
      <c r="O96" s="295">
        <f>Greenwich!O98</f>
        <v>0.95833333333333337</v>
      </c>
      <c r="P96" s="295">
        <f>Greenwich!P98</f>
        <v>0.95833333333333337</v>
      </c>
      <c r="Q96" s="295">
        <f>Greenwich!Q98</f>
        <v>0.95833333333333337</v>
      </c>
      <c r="R96" s="295">
        <f>Greenwich!R98</f>
        <v>0.95833333333333337</v>
      </c>
      <c r="S96" s="295">
        <f>Greenwich!S98</f>
        <v>0.95833333333333337</v>
      </c>
      <c r="T96" s="295">
        <f>Greenwich!T98</f>
        <v>1</v>
      </c>
      <c r="U96" s="295">
        <f>Greenwich!U98</f>
        <v>1</v>
      </c>
      <c r="V96" s="295">
        <f>Greenwich!V98</f>
        <v>1</v>
      </c>
      <c r="W96" s="295">
        <f>Greenwich!W98</f>
        <v>1</v>
      </c>
      <c r="X96" s="295">
        <f>Greenwich!X98</f>
        <v>1</v>
      </c>
      <c r="Y96" s="295">
        <f>Greenwich!Y98</f>
        <v>1</v>
      </c>
      <c r="Z96" s="295">
        <f>Greenwich!Z98</f>
        <v>1</v>
      </c>
      <c r="AA96" s="295">
        <f>Greenwich!AA98</f>
        <v>1</v>
      </c>
      <c r="AB96" s="295">
        <f>Greenwich!AB98</f>
        <v>1</v>
      </c>
      <c r="AC96" s="295">
        <f>Greenwich!AC98</f>
        <v>1</v>
      </c>
      <c r="AD96" s="295">
        <f>Greenwich!AD98</f>
        <v>1</v>
      </c>
      <c r="AE96" s="295">
        <f>Greenwich!AE98</f>
        <v>1</v>
      </c>
    </row>
    <row r="97" spans="1:31" ht="15.75" customHeight="1" x14ac:dyDescent="0.2">
      <c r="A97" s="10"/>
      <c r="B97" s="102"/>
      <c r="C97" s="200"/>
      <c r="D97" s="242" t="s">
        <v>126</v>
      </c>
      <c r="E97" s="44"/>
      <c r="F97" s="46"/>
      <c r="G97" s="378">
        <f>Lambeth!G97</f>
        <v>0</v>
      </c>
      <c r="H97" s="288">
        <f>Lambeth!H97</f>
        <v>1</v>
      </c>
      <c r="I97" s="288">
        <f>Lambeth!I97</f>
        <v>1</v>
      </c>
      <c r="J97" s="288">
        <f>Lambeth!J97</f>
        <v>1</v>
      </c>
      <c r="K97" s="293">
        <f>Lambeth!K97</f>
        <v>1</v>
      </c>
      <c r="L97" s="292">
        <f>Lambeth!L97</f>
        <v>1</v>
      </c>
      <c r="M97" s="288">
        <f>Lambeth!M97</f>
        <v>1</v>
      </c>
      <c r="N97" s="288">
        <f>Lambeth!N97</f>
        <v>1</v>
      </c>
      <c r="O97" s="295">
        <f>Lambeth!O97</f>
        <v>1</v>
      </c>
      <c r="P97" s="295">
        <f>Lambeth!P97</f>
        <v>1</v>
      </c>
      <c r="Q97" s="295">
        <f>Lambeth!Q97</f>
        <v>1</v>
      </c>
      <c r="R97" s="295">
        <f>Lambeth!R97</f>
        <v>1</v>
      </c>
      <c r="S97" s="295">
        <f>Lambeth!S97</f>
        <v>1</v>
      </c>
      <c r="T97" s="295">
        <f>Lambeth!T97</f>
        <v>1</v>
      </c>
      <c r="U97" s="295">
        <f>Lambeth!U97</f>
        <v>1</v>
      </c>
      <c r="V97" s="295">
        <f>Lambeth!V97</f>
        <v>1</v>
      </c>
      <c r="W97" s="295">
        <f>Lambeth!W97</f>
        <v>1</v>
      </c>
      <c r="X97" s="295">
        <f>Lambeth!X97</f>
        <v>1</v>
      </c>
      <c r="Y97" s="295">
        <f>Lambeth!Y97</f>
        <v>1</v>
      </c>
      <c r="Z97" s="295">
        <f>Lambeth!Z97</f>
        <v>1</v>
      </c>
      <c r="AA97" s="295">
        <f>Lambeth!AA97</f>
        <v>1</v>
      </c>
      <c r="AB97" s="295">
        <f>Lambeth!AB97</f>
        <v>1</v>
      </c>
      <c r="AC97" s="295">
        <f>Lambeth!AC97</f>
        <v>1</v>
      </c>
      <c r="AD97" s="295">
        <f>Lambeth!AD97</f>
        <v>1</v>
      </c>
      <c r="AE97" s="295">
        <f>Lambeth!AE97</f>
        <v>1</v>
      </c>
    </row>
    <row r="98" spans="1:31" ht="15.75" customHeight="1" x14ac:dyDescent="0.2">
      <c r="A98" s="10"/>
      <c r="B98" s="102"/>
      <c r="C98" s="200"/>
      <c r="D98" s="242" t="s">
        <v>127</v>
      </c>
      <c r="E98" s="44"/>
      <c r="F98" s="46"/>
      <c r="G98" s="378">
        <f>Lewisham!G97</f>
        <v>0</v>
      </c>
      <c r="H98" s="288">
        <f>Lewisham!H97</f>
        <v>0.375</v>
      </c>
      <c r="I98" s="288">
        <f>Lewisham!I97</f>
        <v>0.625</v>
      </c>
      <c r="J98" s="288">
        <f>Lewisham!J97</f>
        <v>0.83333333333333337</v>
      </c>
      <c r="K98" s="293">
        <f>Lewisham!K97</f>
        <v>1</v>
      </c>
      <c r="L98" s="292">
        <f>Lewisham!L97</f>
        <v>1</v>
      </c>
      <c r="M98" s="288">
        <f>Lewisham!M97</f>
        <v>1</v>
      </c>
      <c r="N98" s="288">
        <f>Lewisham!N97</f>
        <v>1</v>
      </c>
      <c r="O98" s="295">
        <f>Lewisham!O97</f>
        <v>1</v>
      </c>
      <c r="P98" s="295">
        <f>Lewisham!P97</f>
        <v>1</v>
      </c>
      <c r="Q98" s="295">
        <f>Lewisham!Q97</f>
        <v>1</v>
      </c>
      <c r="R98" s="295">
        <f>Lewisham!R97</f>
        <v>1</v>
      </c>
      <c r="S98" s="295">
        <f>Lewisham!S97</f>
        <v>1</v>
      </c>
      <c r="T98" s="295">
        <f>Lewisham!T97</f>
        <v>1</v>
      </c>
      <c r="U98" s="295">
        <f>Lewisham!U97</f>
        <v>1</v>
      </c>
      <c r="V98" s="295">
        <f>Lewisham!V97</f>
        <v>1</v>
      </c>
      <c r="W98" s="295">
        <f>Lewisham!W97</f>
        <v>1</v>
      </c>
      <c r="X98" s="295">
        <f>Lewisham!X97</f>
        <v>1</v>
      </c>
      <c r="Y98" s="295">
        <f>Lewisham!Y97</f>
        <v>1</v>
      </c>
      <c r="Z98" s="295">
        <f>Lewisham!Z97</f>
        <v>1</v>
      </c>
      <c r="AA98" s="295">
        <f>Lewisham!AA97</f>
        <v>1</v>
      </c>
      <c r="AB98" s="295">
        <f>Lewisham!AB97</f>
        <v>1</v>
      </c>
      <c r="AC98" s="295">
        <f>Lewisham!AC97</f>
        <v>1</v>
      </c>
      <c r="AD98" s="295">
        <f>Lewisham!AD97</f>
        <v>1</v>
      </c>
      <c r="AE98" s="295">
        <f>Lewisham!AE97</f>
        <v>1</v>
      </c>
    </row>
    <row r="99" spans="1:31" ht="15.75" customHeight="1" x14ac:dyDescent="0.2">
      <c r="A99" s="10"/>
      <c r="B99" s="102"/>
      <c r="C99" s="200"/>
      <c r="D99" s="242" t="s">
        <v>129</v>
      </c>
      <c r="E99" s="44"/>
      <c r="F99" s="46"/>
      <c r="G99" s="378">
        <f>Southwark!G88</f>
        <v>0.70833333333333337</v>
      </c>
      <c r="H99" s="288">
        <f>Southwark!H88</f>
        <v>0.91666666666666663</v>
      </c>
      <c r="I99" s="288">
        <f>Southwark!I88</f>
        <v>0.91666666666666663</v>
      </c>
      <c r="J99" s="288">
        <f>Southwark!J88</f>
        <v>0.91666666666666663</v>
      </c>
      <c r="K99" s="293">
        <f>Southwark!K88</f>
        <v>0.95833333333333337</v>
      </c>
      <c r="L99" s="292">
        <f>Southwark!L88</f>
        <v>1</v>
      </c>
      <c r="M99" s="288">
        <f>Southwark!M88</f>
        <v>1</v>
      </c>
      <c r="N99" s="288">
        <f>Southwark!N88</f>
        <v>1</v>
      </c>
      <c r="O99" s="295">
        <f>Southwark!O88</f>
        <v>1</v>
      </c>
      <c r="P99" s="295">
        <f>Southwark!P88</f>
        <v>1</v>
      </c>
      <c r="Q99" s="295">
        <f>Southwark!Q88</f>
        <v>1</v>
      </c>
      <c r="R99" s="295">
        <f>Southwark!R88</f>
        <v>1</v>
      </c>
      <c r="S99" s="295">
        <f>Southwark!S88</f>
        <v>1</v>
      </c>
      <c r="T99" s="295">
        <f>Southwark!T88</f>
        <v>1</v>
      </c>
      <c r="U99" s="295">
        <f>Southwark!U88</f>
        <v>1</v>
      </c>
      <c r="V99" s="295">
        <f>Southwark!V88</f>
        <v>1</v>
      </c>
      <c r="W99" s="295">
        <f>Southwark!W88</f>
        <v>1</v>
      </c>
      <c r="X99" s="295">
        <f>Southwark!X88</f>
        <v>1</v>
      </c>
      <c r="Y99" s="295">
        <f>Southwark!Y88</f>
        <v>1</v>
      </c>
      <c r="Z99" s="295">
        <f>Southwark!Z88</f>
        <v>1</v>
      </c>
      <c r="AA99" s="295">
        <f>Southwark!AA88</f>
        <v>1</v>
      </c>
      <c r="AB99" s="295">
        <f>Southwark!AB88</f>
        <v>1</v>
      </c>
      <c r="AC99" s="295">
        <f>Southwark!AC88</f>
        <v>1</v>
      </c>
      <c r="AD99" s="295">
        <f>Southwark!AD88</f>
        <v>1</v>
      </c>
      <c r="AE99" s="295">
        <f>Southwark!AE88</f>
        <v>1</v>
      </c>
    </row>
    <row r="100" spans="1:31" ht="15.75" customHeight="1" thickBot="1" x14ac:dyDescent="0.25">
      <c r="A100" s="10"/>
      <c r="B100" s="102"/>
      <c r="C100" s="211"/>
      <c r="D100" s="150" t="s">
        <v>340</v>
      </c>
      <c r="E100" s="157"/>
      <c r="F100" s="158"/>
      <c r="G100" s="159"/>
      <c r="H100" s="159"/>
      <c r="I100" s="160"/>
      <c r="J100" s="160"/>
      <c r="K100" s="161"/>
      <c r="L100" s="142"/>
      <c r="M100" s="143"/>
      <c r="N100" s="143"/>
      <c r="O100" s="144"/>
      <c r="P100" s="143"/>
      <c r="Q100" s="145"/>
      <c r="R100" s="145"/>
      <c r="S100" s="146"/>
      <c r="T100" s="151"/>
      <c r="U100" s="145"/>
      <c r="V100" s="145"/>
      <c r="W100" s="146"/>
      <c r="X100" s="145"/>
      <c r="Y100" s="145"/>
      <c r="Z100" s="145"/>
      <c r="AA100" s="146"/>
      <c r="AB100" s="145"/>
      <c r="AC100" s="145"/>
      <c r="AD100" s="145"/>
      <c r="AE100" s="165"/>
    </row>
    <row r="101" spans="1:31" ht="12" customHeight="1" thickBot="1" x14ac:dyDescent="0.25">
      <c r="A101" s="10"/>
      <c r="B101" s="115" t="s">
        <v>44</v>
      </c>
      <c r="C101" s="201"/>
      <c r="D101" s="304" t="s">
        <v>60</v>
      </c>
      <c r="E101" s="305"/>
      <c r="F101" s="306"/>
      <c r="G101" s="429"/>
      <c r="H101" s="307" t="str">
        <f t="shared" ref="H101:O101" si="20">IF(AND(H$6&gt;=$F101,H$6&lt;=$G101),1,"")</f>
        <v/>
      </c>
      <c r="I101" s="308" t="str">
        <f t="shared" si="20"/>
        <v/>
      </c>
      <c r="J101" s="308" t="str">
        <f t="shared" si="20"/>
        <v/>
      </c>
      <c r="K101" s="309" t="str">
        <f t="shared" si="20"/>
        <v/>
      </c>
      <c r="L101" s="310" t="str">
        <f t="shared" si="20"/>
        <v/>
      </c>
      <c r="M101" s="308" t="str">
        <f t="shared" si="20"/>
        <v/>
      </c>
      <c r="N101" s="308" t="str">
        <f t="shared" si="20"/>
        <v/>
      </c>
      <c r="O101" s="311" t="str">
        <f t="shared" si="20"/>
        <v/>
      </c>
      <c r="P101" s="428"/>
      <c r="Q101" s="308" t="str">
        <f>IF(AND(Q$6&gt;=$F101,Q$6&lt;=$G101),1,"")</f>
        <v/>
      </c>
      <c r="R101" s="308" t="str">
        <f>IF(AND(R$6&gt;=$F101,R$6&lt;=$G101),1,"")</f>
        <v/>
      </c>
      <c r="S101" s="311" t="str">
        <f>IF(AND(S$6&gt;=$F101,S$6&lt;=$G101),1,"")</f>
        <v/>
      </c>
      <c r="T101" s="310" t="str">
        <f>IF(AND(T$6&gt;=$F101,T$6&lt;=$G101),1,"")</f>
        <v/>
      </c>
      <c r="U101" s="308" t="str">
        <f t="shared" ref="U101:AA101" si="21">IF(AND(U$6&gt;=$F101,U$6&lt;=$G101),1,"")</f>
        <v/>
      </c>
      <c r="V101" s="308" t="str">
        <f t="shared" si="21"/>
        <v/>
      </c>
      <c r="W101" s="311" t="str">
        <f t="shared" si="21"/>
        <v/>
      </c>
      <c r="X101" s="308" t="str">
        <f t="shared" si="21"/>
        <v/>
      </c>
      <c r="Y101" s="308" t="str">
        <f t="shared" si="21"/>
        <v/>
      </c>
      <c r="Z101" s="308" t="str">
        <f t="shared" si="21"/>
        <v/>
      </c>
      <c r="AA101" s="311" t="str">
        <f t="shared" si="21"/>
        <v/>
      </c>
      <c r="AB101" s="308" t="str">
        <f>IF(AND(AB$6&gt;=$F101,AB$6&lt;=$G101),1,"")</f>
        <v/>
      </c>
      <c r="AC101" s="308" t="str">
        <f>IF(AND(AC$6&gt;=$F101,AC$6&lt;=$G101),1,"")</f>
        <v/>
      </c>
      <c r="AD101" s="308" t="str">
        <f>IF(AND(AD$6&gt;=$F101,AD$6&lt;=$G101),1,"")</f>
        <v/>
      </c>
      <c r="AE101" s="312" t="str">
        <f>IF(AND(AE$6&gt;=$F101,AE$6&lt;=$G101),1,"")</f>
        <v/>
      </c>
    </row>
    <row r="102" spans="1:31" ht="12.75" customHeight="1" x14ac:dyDescent="0.2">
      <c r="A102" s="10"/>
      <c r="B102" s="102"/>
      <c r="C102" s="202"/>
      <c r="D102" s="220" t="s">
        <v>122</v>
      </c>
      <c r="E102" s="38"/>
      <c r="F102" s="39"/>
      <c r="G102" s="411">
        <f>SUMPRODUCT(G103:G108,Inputs!$G$3:$G$8)/Inputs!$G$9</f>
        <v>0.21188947521128848</v>
      </c>
      <c r="H102" s="412">
        <f>SUMPRODUCT(H103:H108,Inputs!$G$3:$G$8)/Inputs!$G$9</f>
        <v>0.42749821286257833</v>
      </c>
      <c r="I102" s="412">
        <f>SUMPRODUCT(I103:I108,Inputs!$G$3:$G$8)/Inputs!$G$9</f>
        <v>0.47590012336097931</v>
      </c>
      <c r="J102" s="412">
        <f>SUMPRODUCT(J103:J108,Inputs!$G$3:$G$8)/Inputs!$G$9</f>
        <v>0.57522214972557761</v>
      </c>
      <c r="K102" s="412">
        <f>SUMPRODUCT(K103:K108,Inputs!$G$3:$G$8)/Inputs!$G$9</f>
        <v>0.61342547207886</v>
      </c>
      <c r="L102" s="413">
        <f>SUMPRODUCT(L103:L108,Inputs!$G$3:$G$8)/Inputs!$G$9</f>
        <v>0.74587128541736092</v>
      </c>
      <c r="M102" s="412">
        <f>SUMPRODUCT(M103:M108,Inputs!$G$3:$G$8)/Inputs!$G$9</f>
        <v>0.76417454594817769</v>
      </c>
      <c r="N102" s="412">
        <f>SUMPRODUCT(N103:N108,Inputs!$G$3:$G$8)/Inputs!$G$9</f>
        <v>0.83446593373620015</v>
      </c>
      <c r="O102" s="414">
        <f>SUMPRODUCT(O103:O108,Inputs!$G$3:$G$8)/Inputs!$G$9</f>
        <v>0.88783877355093666</v>
      </c>
      <c r="P102" s="412">
        <f>SUMPRODUCT(P103:P108,Inputs!$G$3:$G$8)/Inputs!$G$9</f>
        <v>0.96058652709009651</v>
      </c>
      <c r="Q102" s="412">
        <f>SUMPRODUCT(Q103:Q108,Inputs!$G$3:$G$8)/Inputs!$G$9</f>
        <v>0.96058652709009651</v>
      </c>
      <c r="R102" s="412">
        <f>SUMPRODUCT(R103:R108,Inputs!$G$3:$G$8)/Inputs!$G$9</f>
        <v>0.96058652709009651</v>
      </c>
      <c r="S102" s="414">
        <f>SUMPRODUCT(S103:S108,Inputs!$G$3:$G$8)/Inputs!$G$9</f>
        <v>0.98584989035036841</v>
      </c>
      <c r="T102" s="412">
        <f>SUMPRODUCT(T103:T108,Inputs!$G$3:$G$8)/Inputs!$G$9</f>
        <v>1</v>
      </c>
      <c r="U102" s="412">
        <f>SUMPRODUCT(U103:U108,Inputs!$G$3:$G$8)/Inputs!$G$9</f>
        <v>1</v>
      </c>
      <c r="V102" s="412">
        <f>SUMPRODUCT(V103:V108,Inputs!$G$3:$G$8)/Inputs!$G$9</f>
        <v>1</v>
      </c>
      <c r="W102" s="414">
        <f>SUMPRODUCT(W103:W108,Inputs!$G$3:$G$8)/Inputs!$G$9</f>
        <v>1</v>
      </c>
      <c r="X102" s="412">
        <f>SUMPRODUCT(X103:X108,Inputs!$G$3:$G$8)/Inputs!$G$9</f>
        <v>1</v>
      </c>
      <c r="Y102" s="412">
        <f>SUMPRODUCT(Y103:Y108,Inputs!$G$3:$G$8)/Inputs!$G$9</f>
        <v>1</v>
      </c>
      <c r="Z102" s="412">
        <f>SUMPRODUCT(Z103:Z108,Inputs!$G$3:$G$8)/Inputs!$G$9</f>
        <v>1</v>
      </c>
      <c r="AA102" s="414">
        <f>SUMPRODUCT(AA103:AA108,Inputs!$G$3:$G$8)/Inputs!$G$9</f>
        <v>1</v>
      </c>
      <c r="AB102" s="412">
        <f>SUMPRODUCT(AB103:AB108,Inputs!$G$3:$G$8)/Inputs!$G$9</f>
        <v>1</v>
      </c>
      <c r="AC102" s="412">
        <f>SUMPRODUCT(AC103:AC108,Inputs!$G$3:$G$8)/Inputs!$G$9</f>
        <v>1</v>
      </c>
      <c r="AD102" s="412">
        <f>SUMPRODUCT(AD103:AD108,Inputs!$G$3:$G$8)/Inputs!$G$9</f>
        <v>1</v>
      </c>
      <c r="AE102" s="415">
        <f>SUMPRODUCT(AE103:AE108,Inputs!$G$3:$G$8)/Inputs!$G$9</f>
        <v>1</v>
      </c>
    </row>
    <row r="103" spans="1:31" ht="15.75" customHeight="1" x14ac:dyDescent="0.2">
      <c r="A103" s="10"/>
      <c r="B103" s="101"/>
      <c r="C103" s="203"/>
      <c r="D103" s="241" t="s">
        <v>123</v>
      </c>
      <c r="E103" s="82"/>
      <c r="F103" s="83"/>
      <c r="G103" s="378">
        <f>Bexley!G106</f>
        <v>0</v>
      </c>
      <c r="H103" s="288">
        <f>Bexley!H106</f>
        <v>0.1125</v>
      </c>
      <c r="I103" s="288">
        <f>Bexley!I106</f>
        <v>0.23749999999999999</v>
      </c>
      <c r="J103" s="288">
        <f>Bexley!J106</f>
        <v>0.55000000000000004</v>
      </c>
      <c r="K103" s="293">
        <f>Bexley!K106</f>
        <v>0.5625</v>
      </c>
      <c r="L103" s="292">
        <f>Bexley!L106</f>
        <v>0.6875</v>
      </c>
      <c r="M103" s="288">
        <f>Bexley!M106</f>
        <v>0.75</v>
      </c>
      <c r="N103" s="288">
        <f>Bexley!N106</f>
        <v>0.84375</v>
      </c>
      <c r="O103" s="295">
        <f>Bexley!O106</f>
        <v>0.84375</v>
      </c>
      <c r="P103" s="292">
        <f>Bexley!P106</f>
        <v>0.9375</v>
      </c>
      <c r="Q103" s="292">
        <f>Bexley!Q106</f>
        <v>0.9375</v>
      </c>
      <c r="R103" s="292">
        <f>Bexley!R106</f>
        <v>0.9375</v>
      </c>
      <c r="S103" s="292">
        <f>Bexley!S106</f>
        <v>1</v>
      </c>
      <c r="T103" s="292">
        <f>Bexley!T106</f>
        <v>1</v>
      </c>
      <c r="U103" s="292">
        <f>Bexley!U106</f>
        <v>1</v>
      </c>
      <c r="V103" s="292">
        <f>Bexley!V106</f>
        <v>1</v>
      </c>
      <c r="W103" s="292">
        <f>Bexley!W106</f>
        <v>1</v>
      </c>
      <c r="X103" s="292">
        <f>Bexley!X106</f>
        <v>1</v>
      </c>
      <c r="Y103" s="292">
        <f>Bexley!Y106</f>
        <v>1</v>
      </c>
      <c r="Z103" s="292">
        <f>Bexley!Z106</f>
        <v>1</v>
      </c>
      <c r="AA103" s="292">
        <f>Bexley!AA106</f>
        <v>1</v>
      </c>
      <c r="AB103" s="292">
        <f>Bexley!AB106</f>
        <v>1</v>
      </c>
      <c r="AC103" s="292">
        <f>Bexley!AC106</f>
        <v>1</v>
      </c>
      <c r="AD103" s="292">
        <f>Bexley!AD106</f>
        <v>1</v>
      </c>
      <c r="AE103" s="292">
        <f>Bexley!AE106</f>
        <v>1</v>
      </c>
    </row>
    <row r="104" spans="1:31" ht="15.75" customHeight="1" x14ac:dyDescent="0.2">
      <c r="A104" s="10"/>
      <c r="B104" s="102"/>
      <c r="C104" s="203"/>
      <c r="D104" s="242" t="s">
        <v>124</v>
      </c>
      <c r="E104" s="82"/>
      <c r="F104" s="83"/>
      <c r="G104" s="378">
        <f>Bromley!G106</f>
        <v>0.25</v>
      </c>
      <c r="H104" s="288">
        <f>Bromley!H106</f>
        <v>0.3125</v>
      </c>
      <c r="I104" s="288">
        <f>Bromley!I106</f>
        <v>0.375</v>
      </c>
      <c r="J104" s="288">
        <f>Bromley!J106</f>
        <v>0.4375</v>
      </c>
      <c r="K104" s="293">
        <f>Bromley!K106</f>
        <v>0.4375</v>
      </c>
      <c r="L104" s="292">
        <f>Bromley!L106</f>
        <v>0.59375</v>
      </c>
      <c r="M104" s="288">
        <f>Bromley!M106</f>
        <v>0.59375</v>
      </c>
      <c r="N104" s="288">
        <f>Bromley!N106</f>
        <v>0.875</v>
      </c>
      <c r="O104" s="295">
        <f>Bromley!O106</f>
        <v>0.875</v>
      </c>
      <c r="P104" s="292">
        <f>Bromley!P106</f>
        <v>0.90625</v>
      </c>
      <c r="Q104" s="292">
        <f>Bromley!Q106</f>
        <v>0.90625</v>
      </c>
      <c r="R104" s="292">
        <f>Bromley!R106</f>
        <v>0.90625</v>
      </c>
      <c r="S104" s="292">
        <f>Bromley!S106</f>
        <v>1</v>
      </c>
      <c r="T104" s="292">
        <f>Bromley!T106</f>
        <v>1</v>
      </c>
      <c r="U104" s="292">
        <f>Bromley!U106</f>
        <v>1</v>
      </c>
      <c r="V104" s="292">
        <f>Bromley!V106</f>
        <v>1</v>
      </c>
      <c r="W104" s="292">
        <f>Bromley!W106</f>
        <v>1</v>
      </c>
      <c r="X104" s="292">
        <f>Bromley!X106</f>
        <v>1</v>
      </c>
      <c r="Y104" s="292">
        <f>Bromley!Y106</f>
        <v>1</v>
      </c>
      <c r="Z104" s="292">
        <f>Bromley!Z106</f>
        <v>1</v>
      </c>
      <c r="AA104" s="292">
        <f>Bromley!AA106</f>
        <v>1</v>
      </c>
      <c r="AB104" s="292">
        <f>Bromley!AB106</f>
        <v>1</v>
      </c>
      <c r="AC104" s="292">
        <f>Bromley!AC106</f>
        <v>1</v>
      </c>
      <c r="AD104" s="292">
        <f>Bromley!AD106</f>
        <v>1</v>
      </c>
      <c r="AE104" s="292">
        <f>Bromley!AE106</f>
        <v>1</v>
      </c>
    </row>
    <row r="105" spans="1:31" ht="15.75" customHeight="1" x14ac:dyDescent="0.2">
      <c r="A105" s="10"/>
      <c r="B105" s="102"/>
      <c r="C105" s="203"/>
      <c r="D105" s="242" t="s">
        <v>125</v>
      </c>
      <c r="E105" s="82"/>
      <c r="F105" s="83"/>
      <c r="G105" s="378">
        <f>Greenwich!G107</f>
        <v>0</v>
      </c>
      <c r="H105" s="288">
        <f>Greenwich!H107</f>
        <v>0.34375</v>
      </c>
      <c r="I105" s="288">
        <f>Greenwich!I107</f>
        <v>0.34375</v>
      </c>
      <c r="J105" s="288">
        <f>Greenwich!J107</f>
        <v>0.34375</v>
      </c>
      <c r="K105" s="293">
        <f>Greenwich!K107</f>
        <v>0.34375</v>
      </c>
      <c r="L105" s="292">
        <f>Greenwich!L107</f>
        <v>0.6875</v>
      </c>
      <c r="M105" s="288">
        <f>Greenwich!M107</f>
        <v>0.6875</v>
      </c>
      <c r="N105" s="288">
        <f>Greenwich!N107</f>
        <v>0.6875</v>
      </c>
      <c r="O105" s="295">
        <f>Greenwich!O107</f>
        <v>0.6875</v>
      </c>
      <c r="P105" s="292">
        <f>Greenwich!P107</f>
        <v>0.90625</v>
      </c>
      <c r="Q105" s="292">
        <f>Greenwich!Q107</f>
        <v>0.90625</v>
      </c>
      <c r="R105" s="292">
        <f>Greenwich!R107</f>
        <v>0.90625</v>
      </c>
      <c r="S105" s="292">
        <f>Greenwich!S107</f>
        <v>0.90625</v>
      </c>
      <c r="T105" s="292">
        <f>Greenwich!T107</f>
        <v>1</v>
      </c>
      <c r="U105" s="292">
        <f>Greenwich!U107</f>
        <v>1</v>
      </c>
      <c r="V105" s="292">
        <f>Greenwich!V107</f>
        <v>1</v>
      </c>
      <c r="W105" s="292">
        <f>Greenwich!W107</f>
        <v>1</v>
      </c>
      <c r="X105" s="292">
        <f>Greenwich!X107</f>
        <v>1</v>
      </c>
      <c r="Y105" s="292">
        <f>Greenwich!Y107</f>
        <v>1</v>
      </c>
      <c r="Z105" s="292">
        <f>Greenwich!Z107</f>
        <v>1</v>
      </c>
      <c r="AA105" s="292">
        <f>Greenwich!AA107</f>
        <v>1</v>
      </c>
      <c r="AB105" s="292">
        <f>Greenwich!AB107</f>
        <v>1</v>
      </c>
      <c r="AC105" s="292">
        <f>Greenwich!AC107</f>
        <v>1</v>
      </c>
      <c r="AD105" s="292">
        <f>Greenwich!AD107</f>
        <v>1</v>
      </c>
      <c r="AE105" s="292">
        <f>Greenwich!AE107</f>
        <v>1</v>
      </c>
    </row>
    <row r="106" spans="1:31" ht="15.75" customHeight="1" x14ac:dyDescent="0.2">
      <c r="A106" s="10"/>
      <c r="B106" s="102"/>
      <c r="C106" s="203"/>
      <c r="D106" s="242" t="s">
        <v>126</v>
      </c>
      <c r="E106" s="82"/>
      <c r="F106" s="83"/>
      <c r="G106" s="378">
        <f>Lambeth!G106</f>
        <v>0.25</v>
      </c>
      <c r="H106" s="288">
        <f>Lambeth!H106</f>
        <v>0.75</v>
      </c>
      <c r="I106" s="288">
        <f>Lambeth!I106</f>
        <v>0.75</v>
      </c>
      <c r="J106" s="288">
        <f>Lambeth!J106</f>
        <v>0.78125</v>
      </c>
      <c r="K106" s="293">
        <f>Lambeth!K106</f>
        <v>0.78125</v>
      </c>
      <c r="L106" s="292">
        <f>Lambeth!L106</f>
        <v>0.90625</v>
      </c>
      <c r="M106" s="288">
        <f>Lambeth!M106</f>
        <v>0.90625</v>
      </c>
      <c r="N106" s="288">
        <f>Lambeth!N106</f>
        <v>0.9375</v>
      </c>
      <c r="O106" s="295">
        <f>Lambeth!O106</f>
        <v>0.96875</v>
      </c>
      <c r="P106" s="292">
        <f>Lambeth!P106</f>
        <v>1</v>
      </c>
      <c r="Q106" s="292">
        <f>Lambeth!Q106</f>
        <v>1</v>
      </c>
      <c r="R106" s="292">
        <f>Lambeth!R106</f>
        <v>1</v>
      </c>
      <c r="S106" s="292">
        <f>Lambeth!S106</f>
        <v>1</v>
      </c>
      <c r="T106" s="292">
        <f>Lambeth!T106</f>
        <v>1</v>
      </c>
      <c r="U106" s="292">
        <f>Lambeth!U106</f>
        <v>1</v>
      </c>
      <c r="V106" s="292">
        <f>Lambeth!V106</f>
        <v>1</v>
      </c>
      <c r="W106" s="292">
        <f>Lambeth!W106</f>
        <v>1</v>
      </c>
      <c r="X106" s="292">
        <f>Lambeth!X106</f>
        <v>1</v>
      </c>
      <c r="Y106" s="292">
        <f>Lambeth!Y106</f>
        <v>1</v>
      </c>
      <c r="Z106" s="292">
        <f>Lambeth!Z106</f>
        <v>1</v>
      </c>
      <c r="AA106" s="292">
        <f>Lambeth!AA106</f>
        <v>1</v>
      </c>
      <c r="AB106" s="292">
        <f>Lambeth!AB106</f>
        <v>1</v>
      </c>
      <c r="AC106" s="292">
        <f>Lambeth!AC106</f>
        <v>1</v>
      </c>
      <c r="AD106" s="292">
        <f>Lambeth!AD106</f>
        <v>1</v>
      </c>
      <c r="AE106" s="292">
        <f>Lambeth!AE106</f>
        <v>1</v>
      </c>
    </row>
    <row r="107" spans="1:31" ht="15.75" customHeight="1" x14ac:dyDescent="0.2">
      <c r="A107" s="10"/>
      <c r="B107" s="102"/>
      <c r="C107" s="203"/>
      <c r="D107" s="242" t="s">
        <v>127</v>
      </c>
      <c r="E107" s="82"/>
      <c r="F107" s="83"/>
      <c r="G107" s="378">
        <f>Lewisham!G106</f>
        <v>0.5</v>
      </c>
      <c r="H107" s="288">
        <f>Lewisham!H106</f>
        <v>0.5625</v>
      </c>
      <c r="I107" s="288">
        <f>Lewisham!I106</f>
        <v>0.5625</v>
      </c>
      <c r="J107" s="288">
        <f>Lewisham!J106</f>
        <v>0.625</v>
      </c>
      <c r="K107" s="293">
        <f>Lewisham!K106</f>
        <v>0.75</v>
      </c>
      <c r="L107" s="292">
        <f>Lewisham!L106</f>
        <v>0.75</v>
      </c>
      <c r="M107" s="288">
        <f>Lewisham!M106</f>
        <v>0.8125</v>
      </c>
      <c r="N107" s="288">
        <f>Lewisham!N106</f>
        <v>0.8125</v>
      </c>
      <c r="O107" s="295">
        <f>Lewisham!O106</f>
        <v>1</v>
      </c>
      <c r="P107" s="292">
        <f>Lewisham!P106</f>
        <v>1</v>
      </c>
      <c r="Q107" s="292">
        <f>Lewisham!Q106</f>
        <v>1</v>
      </c>
      <c r="R107" s="292">
        <f>Lewisham!R106</f>
        <v>1</v>
      </c>
      <c r="S107" s="292">
        <f>Lewisham!S106</f>
        <v>1</v>
      </c>
      <c r="T107" s="292">
        <f>Lewisham!T106</f>
        <v>1</v>
      </c>
      <c r="U107" s="292">
        <f>Lewisham!U106</f>
        <v>1</v>
      </c>
      <c r="V107" s="292">
        <f>Lewisham!V106</f>
        <v>1</v>
      </c>
      <c r="W107" s="292">
        <f>Lewisham!W106</f>
        <v>1</v>
      </c>
      <c r="X107" s="292">
        <f>Lewisham!X106</f>
        <v>1</v>
      </c>
      <c r="Y107" s="292">
        <f>Lewisham!Y106</f>
        <v>1</v>
      </c>
      <c r="Z107" s="292">
        <f>Lewisham!Z106</f>
        <v>1</v>
      </c>
      <c r="AA107" s="292">
        <f>Lewisham!AA106</f>
        <v>1</v>
      </c>
      <c r="AB107" s="292">
        <f>Lewisham!AB106</f>
        <v>1</v>
      </c>
      <c r="AC107" s="292">
        <f>Lewisham!AC106</f>
        <v>1</v>
      </c>
      <c r="AD107" s="292">
        <f>Lewisham!AD106</f>
        <v>1</v>
      </c>
      <c r="AE107" s="292">
        <f>Lewisham!AE106</f>
        <v>1</v>
      </c>
    </row>
    <row r="108" spans="1:31" ht="15.75" customHeight="1" x14ac:dyDescent="0.2">
      <c r="A108" s="10"/>
      <c r="B108" s="102"/>
      <c r="C108" s="203"/>
      <c r="D108" s="242" t="s">
        <v>129</v>
      </c>
      <c r="E108" s="82"/>
      <c r="F108" s="83"/>
      <c r="G108" s="378">
        <f>Southwark!G96</f>
        <v>0.1875</v>
      </c>
      <c r="H108" s="288">
        <f>Southwark!H96</f>
        <v>0.34375</v>
      </c>
      <c r="I108" s="288">
        <f>Southwark!I96</f>
        <v>0.46875</v>
      </c>
      <c r="J108" s="288">
        <f>Southwark!J96</f>
        <v>0.65625</v>
      </c>
      <c r="K108" s="293">
        <f>Southwark!K96</f>
        <v>0.75</v>
      </c>
      <c r="L108" s="292">
        <f>Southwark!L96</f>
        <v>0.8125</v>
      </c>
      <c r="M108" s="288">
        <f>Southwark!M96</f>
        <v>0.8125</v>
      </c>
      <c r="N108" s="288">
        <f>Southwark!N96</f>
        <v>0.8125</v>
      </c>
      <c r="O108" s="295">
        <f>Southwark!O96</f>
        <v>0.90625</v>
      </c>
      <c r="P108" s="295">
        <f>Southwark!P96</f>
        <v>1</v>
      </c>
      <c r="Q108" s="295">
        <f>Southwark!Q96</f>
        <v>1</v>
      </c>
      <c r="R108" s="295">
        <f>Southwark!R96</f>
        <v>1</v>
      </c>
      <c r="S108" s="295">
        <f>Southwark!S96</f>
        <v>1</v>
      </c>
      <c r="T108" s="295">
        <f>Southwark!T96</f>
        <v>1</v>
      </c>
      <c r="U108" s="295">
        <f>Southwark!U96</f>
        <v>1</v>
      </c>
      <c r="V108" s="295">
        <f>Southwark!V96</f>
        <v>1</v>
      </c>
      <c r="W108" s="295">
        <f>Southwark!W96</f>
        <v>1</v>
      </c>
      <c r="X108" s="295">
        <f>Southwark!X96</f>
        <v>1</v>
      </c>
      <c r="Y108" s="295">
        <f>Southwark!Y96</f>
        <v>1</v>
      </c>
      <c r="Z108" s="295">
        <f>Southwark!Z96</f>
        <v>1</v>
      </c>
      <c r="AA108" s="295">
        <f>Southwark!AA96</f>
        <v>1</v>
      </c>
      <c r="AB108" s="295">
        <f>Southwark!AB96</f>
        <v>1</v>
      </c>
      <c r="AC108" s="295">
        <f>Southwark!AC96</f>
        <v>1</v>
      </c>
      <c r="AD108" s="295">
        <f>Southwark!AD96</f>
        <v>1</v>
      </c>
      <c r="AE108" s="295">
        <f>Southwark!AE96</f>
        <v>1</v>
      </c>
    </row>
    <row r="109" spans="1:31" ht="15.75" customHeight="1" thickBot="1" x14ac:dyDescent="0.25">
      <c r="A109" s="10"/>
      <c r="B109" s="102"/>
      <c r="C109" s="211"/>
      <c r="D109" s="150" t="s">
        <v>340</v>
      </c>
      <c r="E109" s="157"/>
      <c r="F109" s="158"/>
      <c r="G109" s="159"/>
      <c r="H109" s="159"/>
      <c r="I109" s="160"/>
      <c r="J109" s="160"/>
      <c r="K109" s="161"/>
      <c r="L109" s="142"/>
      <c r="M109" s="143"/>
      <c r="N109" s="143"/>
      <c r="O109" s="144"/>
      <c r="P109" s="143"/>
      <c r="Q109" s="145"/>
      <c r="R109" s="145"/>
      <c r="S109" s="146"/>
      <c r="T109" s="151"/>
      <c r="U109" s="145"/>
      <c r="V109" s="145"/>
      <c r="W109" s="146"/>
      <c r="X109" s="145"/>
      <c r="Y109" s="145"/>
      <c r="Z109" s="145"/>
      <c r="AA109" s="146"/>
      <c r="AB109" s="145"/>
      <c r="AC109" s="145"/>
      <c r="AD109" s="145"/>
      <c r="AE109" s="165"/>
    </row>
    <row r="110" spans="1:31" ht="12.75" customHeight="1" thickBot="1" x14ac:dyDescent="0.25">
      <c r="A110" s="10"/>
      <c r="B110" s="115" t="s">
        <v>45</v>
      </c>
      <c r="C110" s="201"/>
      <c r="D110" s="304" t="s">
        <v>47</v>
      </c>
      <c r="E110" s="305"/>
      <c r="F110" s="306"/>
      <c r="G110" s="429"/>
      <c r="H110" s="307" t="str">
        <f t="shared" ref="H110:R110" si="22">IF(AND(H$6&gt;=$F110,H$6&lt;=$G110),1,"")</f>
        <v/>
      </c>
      <c r="I110" s="308" t="str">
        <f t="shared" si="22"/>
        <v/>
      </c>
      <c r="J110" s="308" t="str">
        <f t="shared" si="22"/>
        <v/>
      </c>
      <c r="K110" s="309" t="str">
        <f t="shared" si="22"/>
        <v/>
      </c>
      <c r="L110" s="310" t="str">
        <f t="shared" si="22"/>
        <v/>
      </c>
      <c r="M110" s="308" t="str">
        <f t="shared" si="22"/>
        <v/>
      </c>
      <c r="N110" s="308" t="str">
        <f t="shared" si="22"/>
        <v/>
      </c>
      <c r="O110" s="311" t="str">
        <f t="shared" si="22"/>
        <v/>
      </c>
      <c r="P110" s="308" t="str">
        <f t="shared" si="22"/>
        <v/>
      </c>
      <c r="Q110" s="308" t="str">
        <f t="shared" si="22"/>
        <v/>
      </c>
      <c r="R110" s="308" t="str">
        <f t="shared" si="22"/>
        <v/>
      </c>
      <c r="S110" s="428"/>
      <c r="T110" s="310" t="str">
        <f t="shared" ref="T110:AE110" si="23">IF(AND(T$6&gt;=$F110,T$6&lt;=$G110),1,"")</f>
        <v/>
      </c>
      <c r="U110" s="308" t="str">
        <f t="shared" si="23"/>
        <v/>
      </c>
      <c r="V110" s="308" t="str">
        <f t="shared" si="23"/>
        <v/>
      </c>
      <c r="W110" s="311" t="str">
        <f t="shared" si="23"/>
        <v/>
      </c>
      <c r="X110" s="308" t="str">
        <f t="shared" si="23"/>
        <v/>
      </c>
      <c r="Y110" s="308" t="str">
        <f t="shared" si="23"/>
        <v/>
      </c>
      <c r="Z110" s="308" t="str">
        <f t="shared" si="23"/>
        <v/>
      </c>
      <c r="AA110" s="311" t="str">
        <f t="shared" si="23"/>
        <v/>
      </c>
      <c r="AB110" s="308" t="str">
        <f t="shared" si="23"/>
        <v/>
      </c>
      <c r="AC110" s="308" t="str">
        <f t="shared" si="23"/>
        <v/>
      </c>
      <c r="AD110" s="308" t="str">
        <f t="shared" si="23"/>
        <v/>
      </c>
      <c r="AE110" s="312" t="str">
        <f t="shared" si="23"/>
        <v/>
      </c>
    </row>
    <row r="111" spans="1:31" ht="12.75" customHeight="1" x14ac:dyDescent="0.2">
      <c r="A111" s="10"/>
      <c r="B111" s="113"/>
      <c r="C111" s="204"/>
      <c r="D111" s="149" t="s">
        <v>122</v>
      </c>
      <c r="E111" s="38"/>
      <c r="F111" s="39"/>
      <c r="G111" s="411">
        <f>SUMPRODUCT(G112:G117,Inputs!$G$3:$G$8)/Inputs!$G$9</f>
        <v>0.28282994585300364</v>
      </c>
      <c r="H111" s="412">
        <f>SUMPRODUCT(H112:H117,Inputs!$G$3:$G$8)/Inputs!$G$9</f>
        <v>0.48959807012024387</v>
      </c>
      <c r="I111" s="412">
        <f>SUMPRODUCT(I112:I117,Inputs!$G$3:$G$8)/Inputs!$G$9</f>
        <v>0.54348394787783783</v>
      </c>
      <c r="J111" s="412">
        <f>SUMPRODUCT(J112:J117,Inputs!$G$3:$G$8)/Inputs!$G$9</f>
        <v>0.58333733245122699</v>
      </c>
      <c r="K111" s="412">
        <f>SUMPRODUCT(K112:K117,Inputs!$G$3:$G$8)/Inputs!$G$9</f>
        <v>0.740436360186988</v>
      </c>
      <c r="L111" s="413">
        <f>SUMPRODUCT(L112:L117,Inputs!$G$3:$G$8)/Inputs!$G$9</f>
        <v>0.80751244194414917</v>
      </c>
      <c r="M111" s="412">
        <f>SUMPRODUCT(M112:M117,Inputs!$G$3:$G$8)/Inputs!$G$9</f>
        <v>0.83191678931857138</v>
      </c>
      <c r="N111" s="412">
        <f>SUMPRODUCT(N112:N117,Inputs!$G$3:$G$8)/Inputs!$G$9</f>
        <v>0.87177017389196065</v>
      </c>
      <c r="O111" s="414">
        <f>SUMPRODUCT(O112:O117,Inputs!$G$3:$G$8)/Inputs!$G$9</f>
        <v>0.94536271912859426</v>
      </c>
      <c r="P111" s="412">
        <f>SUMPRODUCT(P112:P117,Inputs!$G$3:$G$8)/Inputs!$G$9</f>
        <v>0.98742212475588309</v>
      </c>
      <c r="Q111" s="412">
        <f>SUMPRODUCT(Q112:Q117,Inputs!$G$3:$G$8)/Inputs!$G$9</f>
        <v>0.98742212475588309</v>
      </c>
      <c r="R111" s="412">
        <f>SUMPRODUCT(R112:R117,Inputs!$G$3:$G$8)/Inputs!$G$9</f>
        <v>0.98742212475588309</v>
      </c>
      <c r="S111" s="414">
        <f>SUMPRODUCT(S112:S117,Inputs!$G$3:$G$8)/Inputs!$G$9</f>
        <v>1</v>
      </c>
      <c r="T111" s="412">
        <f>SUMPRODUCT(T112:T117,Inputs!$G$3:$G$8)/Inputs!$G$9</f>
        <v>1</v>
      </c>
      <c r="U111" s="412">
        <f>SUMPRODUCT(U112:U117,Inputs!$G$3:$G$8)/Inputs!$G$9</f>
        <v>1</v>
      </c>
      <c r="V111" s="412">
        <f>SUMPRODUCT(V112:V117,Inputs!$G$3:$G$8)/Inputs!$G$9</f>
        <v>1</v>
      </c>
      <c r="W111" s="414">
        <f>SUMPRODUCT(W112:W117,Inputs!$G$3:$G$8)/Inputs!$G$9</f>
        <v>1</v>
      </c>
      <c r="X111" s="412">
        <f>SUMPRODUCT(X112:X117,Inputs!$G$3:$G$8)/Inputs!$G$9</f>
        <v>1</v>
      </c>
      <c r="Y111" s="412">
        <f>SUMPRODUCT(Y112:Y117,Inputs!$G$3:$G$8)/Inputs!$G$9</f>
        <v>1</v>
      </c>
      <c r="Z111" s="412">
        <f>SUMPRODUCT(Z112:Z117,Inputs!$G$3:$G$8)/Inputs!$G$9</f>
        <v>1</v>
      </c>
      <c r="AA111" s="414">
        <f>SUMPRODUCT(AA112:AA117,Inputs!$G$3:$G$8)/Inputs!$G$9</f>
        <v>1</v>
      </c>
      <c r="AB111" s="412">
        <f>SUMPRODUCT(AB112:AB117,Inputs!$G$3:$G$8)/Inputs!$G$9</f>
        <v>1</v>
      </c>
      <c r="AC111" s="412">
        <f>SUMPRODUCT(AC112:AC117,Inputs!$G$3:$G$8)/Inputs!$G$9</f>
        <v>1</v>
      </c>
      <c r="AD111" s="412">
        <f>SUMPRODUCT(AD112:AD117,Inputs!$G$3:$G$8)/Inputs!$G$9</f>
        <v>1</v>
      </c>
      <c r="AE111" s="415">
        <f>SUMPRODUCT(AE112:AE117,Inputs!$G$3:$G$8)/Inputs!$G$9</f>
        <v>1</v>
      </c>
    </row>
    <row r="112" spans="1:31" ht="15" customHeight="1" x14ac:dyDescent="0.2">
      <c r="A112" s="10"/>
      <c r="B112" s="102"/>
      <c r="C112" s="200"/>
      <c r="D112" s="241" t="s">
        <v>123</v>
      </c>
      <c r="E112" s="82"/>
      <c r="F112" s="83"/>
      <c r="G112" s="378">
        <f>Bexley!G117</f>
        <v>0.16666666666666666</v>
      </c>
      <c r="H112" s="288">
        <f>Bexley!H117</f>
        <v>0.41666666666666669</v>
      </c>
      <c r="I112" s="288">
        <f>Bexley!I117</f>
        <v>0.5</v>
      </c>
      <c r="J112" s="288">
        <f>Bexley!J117</f>
        <v>0.58333333333333337</v>
      </c>
      <c r="K112" s="293">
        <f>Bexley!K117</f>
        <v>0.75</v>
      </c>
      <c r="L112" s="292">
        <f>Bexley!L117</f>
        <v>0.75</v>
      </c>
      <c r="M112" s="288">
        <f>Bexley!M117</f>
        <v>0.83333333333333337</v>
      </c>
      <c r="N112" s="288">
        <f>Bexley!N117</f>
        <v>0.91666666666666663</v>
      </c>
      <c r="O112" s="295">
        <f>Bexley!O117</f>
        <v>1</v>
      </c>
      <c r="P112" s="295">
        <f>Bexley!P117</f>
        <v>1</v>
      </c>
      <c r="Q112" s="295">
        <f>Bexley!Q117</f>
        <v>1</v>
      </c>
      <c r="R112" s="295">
        <f>Bexley!R117</f>
        <v>1</v>
      </c>
      <c r="S112" s="295">
        <f>Bexley!S117</f>
        <v>1</v>
      </c>
      <c r="T112" s="295">
        <f>Bexley!T117</f>
        <v>1</v>
      </c>
      <c r="U112" s="295">
        <f>Bexley!U117</f>
        <v>1</v>
      </c>
      <c r="V112" s="295">
        <f>Bexley!V117</f>
        <v>1</v>
      </c>
      <c r="W112" s="295">
        <f>Bexley!W117</f>
        <v>1</v>
      </c>
      <c r="X112" s="295">
        <f>Bexley!X117</f>
        <v>1</v>
      </c>
      <c r="Y112" s="295">
        <f>Bexley!Y117</f>
        <v>1</v>
      </c>
      <c r="Z112" s="295">
        <f>Bexley!Z117</f>
        <v>1</v>
      </c>
      <c r="AA112" s="295">
        <f>Bexley!AA117</f>
        <v>1</v>
      </c>
      <c r="AB112" s="295">
        <f>Bexley!AB117</f>
        <v>1</v>
      </c>
      <c r="AC112" s="295">
        <f>Bexley!AC117</f>
        <v>1</v>
      </c>
      <c r="AD112" s="295">
        <f>Bexley!AD117</f>
        <v>1</v>
      </c>
      <c r="AE112" s="295">
        <f>Bexley!AE117</f>
        <v>1</v>
      </c>
    </row>
    <row r="113" spans="1:31" ht="15" customHeight="1" x14ac:dyDescent="0.2">
      <c r="A113" s="10"/>
      <c r="B113" s="102"/>
      <c r="C113" s="200"/>
      <c r="D113" s="242" t="s">
        <v>124</v>
      </c>
      <c r="E113" s="82"/>
      <c r="F113" s="83"/>
      <c r="G113" s="378">
        <f>Bromley!G117</f>
        <v>0.25</v>
      </c>
      <c r="H113" s="288">
        <f>Bromley!H117</f>
        <v>0.25</v>
      </c>
      <c r="I113" s="288">
        <f>Bromley!I117</f>
        <v>0.33333333333333331</v>
      </c>
      <c r="J113" s="288">
        <f>Bromley!J117</f>
        <v>0.41666666666666669</v>
      </c>
      <c r="K113" s="293">
        <f>Bromley!K117</f>
        <v>0.66666666666666663</v>
      </c>
      <c r="L113" s="292">
        <f>Bromley!L117</f>
        <v>0.75</v>
      </c>
      <c r="M113" s="288">
        <f>Bromley!M117</f>
        <v>0.75</v>
      </c>
      <c r="N113" s="288">
        <f>Bromley!N117</f>
        <v>0.83333333333333337</v>
      </c>
      <c r="O113" s="295">
        <f>Bromley!O117</f>
        <v>0.91666666666666663</v>
      </c>
      <c r="P113" s="295">
        <f>Bromley!P117</f>
        <v>1</v>
      </c>
      <c r="Q113" s="295">
        <f>Bromley!Q117</f>
        <v>1</v>
      </c>
      <c r="R113" s="295">
        <f>Bromley!R117</f>
        <v>1</v>
      </c>
      <c r="S113" s="295">
        <f>Bromley!S117</f>
        <v>1</v>
      </c>
      <c r="T113" s="295">
        <f>Bromley!T117</f>
        <v>1</v>
      </c>
      <c r="U113" s="295">
        <f>Bromley!U117</f>
        <v>1</v>
      </c>
      <c r="V113" s="295">
        <f>Bromley!V117</f>
        <v>1</v>
      </c>
      <c r="W113" s="295">
        <f>Bromley!W117</f>
        <v>1</v>
      </c>
      <c r="X113" s="295">
        <f>Bromley!X117</f>
        <v>1</v>
      </c>
      <c r="Y113" s="295">
        <f>Bromley!Y117</f>
        <v>1</v>
      </c>
      <c r="Z113" s="295">
        <f>Bromley!Z117</f>
        <v>1</v>
      </c>
      <c r="AA113" s="295">
        <f>Bromley!AA117</f>
        <v>1</v>
      </c>
      <c r="AB113" s="295">
        <f>Bromley!AB117</f>
        <v>1</v>
      </c>
      <c r="AC113" s="295">
        <f>Bromley!AC117</f>
        <v>1</v>
      </c>
      <c r="AD113" s="295">
        <f>Bromley!AD117</f>
        <v>1</v>
      </c>
      <c r="AE113" s="295">
        <f>Bromley!AE117</f>
        <v>1</v>
      </c>
    </row>
    <row r="114" spans="1:31" ht="15" customHeight="1" x14ac:dyDescent="0.2">
      <c r="A114" s="10"/>
      <c r="B114" s="102"/>
      <c r="C114" s="200"/>
      <c r="D114" s="242" t="s">
        <v>125</v>
      </c>
      <c r="E114" s="82"/>
      <c r="F114" s="83"/>
      <c r="G114" s="378">
        <f>Greenwich!G118</f>
        <v>0.33333333333333331</v>
      </c>
      <c r="H114" s="288">
        <f>Greenwich!H118</f>
        <v>0.58333333333333337</v>
      </c>
      <c r="I114" s="288">
        <f>Greenwich!I118</f>
        <v>0.58333333333333337</v>
      </c>
      <c r="J114" s="288">
        <f>Greenwich!J118</f>
        <v>0.58333333333333337</v>
      </c>
      <c r="K114" s="293">
        <f>Greenwich!K118</f>
        <v>0.58333333333333337</v>
      </c>
      <c r="L114" s="292">
        <f>Greenwich!L118</f>
        <v>0.83333333333333337</v>
      </c>
      <c r="M114" s="288">
        <f>Greenwich!M118</f>
        <v>0.83333333333333337</v>
      </c>
      <c r="N114" s="288">
        <f>Greenwich!N118</f>
        <v>0.83333333333333337</v>
      </c>
      <c r="O114" s="295">
        <f>Greenwich!O118</f>
        <v>0.83333333333333337</v>
      </c>
      <c r="P114" s="295">
        <f>Greenwich!P118</f>
        <v>0.91666666666666663</v>
      </c>
      <c r="Q114" s="295">
        <f>Greenwich!Q118</f>
        <v>0.91666666666666663</v>
      </c>
      <c r="R114" s="295">
        <f>Greenwich!R118</f>
        <v>0.91666666666666663</v>
      </c>
      <c r="S114" s="295">
        <f>Greenwich!S118</f>
        <v>1</v>
      </c>
      <c r="T114" s="295">
        <f>Greenwich!T118</f>
        <v>1</v>
      </c>
      <c r="U114" s="295">
        <f>Greenwich!U118</f>
        <v>1</v>
      </c>
      <c r="V114" s="295">
        <f>Greenwich!V118</f>
        <v>1</v>
      </c>
      <c r="W114" s="295">
        <f>Greenwich!W118</f>
        <v>1</v>
      </c>
      <c r="X114" s="295">
        <f>Greenwich!X118</f>
        <v>1</v>
      </c>
      <c r="Y114" s="295">
        <f>Greenwich!Y118</f>
        <v>1</v>
      </c>
      <c r="Z114" s="295">
        <f>Greenwich!Z118</f>
        <v>1</v>
      </c>
      <c r="AA114" s="295">
        <f>Greenwich!AA118</f>
        <v>1</v>
      </c>
      <c r="AB114" s="295">
        <f>Greenwich!AB118</f>
        <v>1</v>
      </c>
      <c r="AC114" s="295">
        <f>Greenwich!AC118</f>
        <v>1</v>
      </c>
      <c r="AD114" s="295">
        <f>Greenwich!AD118</f>
        <v>1</v>
      </c>
      <c r="AE114" s="295">
        <f>Greenwich!AE118</f>
        <v>1</v>
      </c>
    </row>
    <row r="115" spans="1:31" ht="15" customHeight="1" x14ac:dyDescent="0.2">
      <c r="A115" s="10"/>
      <c r="B115" s="102"/>
      <c r="C115" s="200"/>
      <c r="D115" s="242" t="s">
        <v>126</v>
      </c>
      <c r="E115" s="82"/>
      <c r="F115" s="83"/>
      <c r="G115" s="378">
        <f>Lambeth!G117</f>
        <v>0.33333333333333331</v>
      </c>
      <c r="H115" s="288">
        <f>Lambeth!H117</f>
        <v>0.66666666666666663</v>
      </c>
      <c r="I115" s="288">
        <f>Lambeth!I117</f>
        <v>0.66666666666666663</v>
      </c>
      <c r="J115" s="288">
        <f>Lambeth!J117</f>
        <v>0.66666666666666663</v>
      </c>
      <c r="K115" s="293">
        <f>Lambeth!K117</f>
        <v>0.83333333333333337</v>
      </c>
      <c r="L115" s="292">
        <f>Lambeth!L117</f>
        <v>0.83333333333333337</v>
      </c>
      <c r="M115" s="288">
        <f>Lambeth!M117</f>
        <v>0.83333333333333337</v>
      </c>
      <c r="N115" s="288">
        <f>Lambeth!N117</f>
        <v>0.83333333333333337</v>
      </c>
      <c r="O115" s="295">
        <f>Lambeth!O117</f>
        <v>1</v>
      </c>
      <c r="P115" s="295">
        <f>Lambeth!P117</f>
        <v>1</v>
      </c>
      <c r="Q115" s="295">
        <f>Lambeth!Q117</f>
        <v>1</v>
      </c>
      <c r="R115" s="295">
        <f>Lambeth!R117</f>
        <v>1</v>
      </c>
      <c r="S115" s="295">
        <f>Lambeth!S117</f>
        <v>1</v>
      </c>
      <c r="T115" s="295">
        <f>Lambeth!T117</f>
        <v>1</v>
      </c>
      <c r="U115" s="295">
        <f>Lambeth!U117</f>
        <v>1</v>
      </c>
      <c r="V115" s="295">
        <f>Lambeth!V117</f>
        <v>1</v>
      </c>
      <c r="W115" s="295">
        <f>Lambeth!W117</f>
        <v>1</v>
      </c>
      <c r="X115" s="295">
        <f>Lambeth!X117</f>
        <v>1</v>
      </c>
      <c r="Y115" s="295">
        <f>Lambeth!Y117</f>
        <v>1</v>
      </c>
      <c r="Z115" s="295">
        <f>Lambeth!Z117</f>
        <v>1</v>
      </c>
      <c r="AA115" s="295">
        <f>Lambeth!AA117</f>
        <v>1</v>
      </c>
      <c r="AB115" s="295">
        <f>Lambeth!AB117</f>
        <v>1</v>
      </c>
      <c r="AC115" s="295">
        <f>Lambeth!AC117</f>
        <v>1</v>
      </c>
      <c r="AD115" s="295">
        <f>Lambeth!AD117</f>
        <v>1</v>
      </c>
      <c r="AE115" s="295">
        <f>Lambeth!AE117</f>
        <v>1</v>
      </c>
    </row>
    <row r="116" spans="1:31" ht="15" customHeight="1" x14ac:dyDescent="0.2">
      <c r="A116" s="10"/>
      <c r="B116" s="102"/>
      <c r="C116" s="200"/>
      <c r="D116" s="242" t="s">
        <v>127</v>
      </c>
      <c r="E116" s="82"/>
      <c r="F116" s="83"/>
      <c r="G116" s="378">
        <f>Lewisham!G117</f>
        <v>0.33333333333333331</v>
      </c>
      <c r="H116" s="288">
        <f>Lewisham!H117</f>
        <v>0.41666666666666669</v>
      </c>
      <c r="I116" s="288">
        <f>Lewisham!I117</f>
        <v>0.5</v>
      </c>
      <c r="J116" s="288">
        <f>Lewisham!J117</f>
        <v>0.58333333333333337</v>
      </c>
      <c r="K116" s="293">
        <f>Lewisham!K117</f>
        <v>0.66666666666666663</v>
      </c>
      <c r="L116" s="292">
        <f>Lewisham!L117</f>
        <v>0.75</v>
      </c>
      <c r="M116" s="288">
        <f>Lewisham!M117</f>
        <v>0.83333333333333337</v>
      </c>
      <c r="N116" s="288">
        <f>Lewisham!N117</f>
        <v>0.91666666666666663</v>
      </c>
      <c r="O116" s="295">
        <f>Lewisham!O117</f>
        <v>1</v>
      </c>
      <c r="P116" s="295">
        <f>Lewisham!P117</f>
        <v>1</v>
      </c>
      <c r="Q116" s="295">
        <f>Lewisham!Q117</f>
        <v>1</v>
      </c>
      <c r="R116" s="295">
        <f>Lewisham!R117</f>
        <v>1</v>
      </c>
      <c r="S116" s="295">
        <f>Lewisham!S117</f>
        <v>1</v>
      </c>
      <c r="T116" s="295">
        <f>Lewisham!T117</f>
        <v>1</v>
      </c>
      <c r="U116" s="295">
        <f>Lewisham!U117</f>
        <v>1</v>
      </c>
      <c r="V116" s="295">
        <f>Lewisham!V117</f>
        <v>1</v>
      </c>
      <c r="W116" s="295">
        <f>Lewisham!W117</f>
        <v>1</v>
      </c>
      <c r="X116" s="295">
        <f>Lewisham!X117</f>
        <v>1</v>
      </c>
      <c r="Y116" s="295">
        <f>Lewisham!Y117</f>
        <v>1</v>
      </c>
      <c r="Z116" s="295">
        <f>Lewisham!Z117</f>
        <v>1</v>
      </c>
      <c r="AA116" s="295">
        <f>Lewisham!AA117</f>
        <v>1</v>
      </c>
      <c r="AB116" s="295">
        <f>Lewisham!AB117</f>
        <v>1</v>
      </c>
      <c r="AC116" s="295">
        <f>Lewisham!AC117</f>
        <v>1</v>
      </c>
      <c r="AD116" s="295">
        <f>Lewisham!AD117</f>
        <v>1</v>
      </c>
      <c r="AE116" s="295">
        <f>Lewisham!AE117</f>
        <v>1</v>
      </c>
    </row>
    <row r="117" spans="1:31" s="269" customFormat="1" ht="15" customHeight="1" x14ac:dyDescent="0.2">
      <c r="A117" s="268"/>
      <c r="B117" s="102"/>
      <c r="C117" s="203"/>
      <c r="D117" s="242" t="s">
        <v>129</v>
      </c>
      <c r="E117" s="82"/>
      <c r="F117" s="83"/>
      <c r="G117" s="378">
        <f>Southwark!G106</f>
        <v>0.25</v>
      </c>
      <c r="H117" s="288">
        <f>Southwark!H106</f>
        <v>0.58333333333333337</v>
      </c>
      <c r="I117" s="288">
        <f>Southwark!I106</f>
        <v>0.66666666666666663</v>
      </c>
      <c r="J117" s="288">
        <f>Southwark!J106</f>
        <v>0.66666666666666663</v>
      </c>
      <c r="K117" s="293">
        <f>Southwark!K106</f>
        <v>0.91666666666666663</v>
      </c>
      <c r="L117" s="292">
        <f>Southwark!L106</f>
        <v>0.91666666666666663</v>
      </c>
      <c r="M117" s="288">
        <f>Southwark!M106</f>
        <v>0.91666666666666663</v>
      </c>
      <c r="N117" s="288">
        <f>Southwark!N106</f>
        <v>0.91666666666666663</v>
      </c>
      <c r="O117" s="295">
        <f>Southwark!O106</f>
        <v>0.91666666666666663</v>
      </c>
      <c r="P117" s="295">
        <f>Southwark!P106</f>
        <v>1</v>
      </c>
      <c r="Q117" s="295">
        <f>Southwark!Q106</f>
        <v>1</v>
      </c>
      <c r="R117" s="295">
        <f>Southwark!R106</f>
        <v>1</v>
      </c>
      <c r="S117" s="295">
        <f>Southwark!S106</f>
        <v>1</v>
      </c>
      <c r="T117" s="295">
        <f>Southwark!T106</f>
        <v>1</v>
      </c>
      <c r="U117" s="295">
        <f>Southwark!U106</f>
        <v>1</v>
      </c>
      <c r="V117" s="295">
        <f>Southwark!V106</f>
        <v>1</v>
      </c>
      <c r="W117" s="295">
        <f>Southwark!W106</f>
        <v>1</v>
      </c>
      <c r="X117" s="295">
        <f>Southwark!X106</f>
        <v>1</v>
      </c>
      <c r="Y117" s="295">
        <f>Southwark!Y106</f>
        <v>1</v>
      </c>
      <c r="Z117" s="295">
        <f>Southwark!Z106</f>
        <v>1</v>
      </c>
      <c r="AA117" s="295">
        <f>Southwark!AA106</f>
        <v>1</v>
      </c>
      <c r="AB117" s="295">
        <f>Southwark!AB106</f>
        <v>1</v>
      </c>
      <c r="AC117" s="295">
        <f>Southwark!AC106</f>
        <v>1</v>
      </c>
      <c r="AD117" s="295">
        <f>Southwark!AD106</f>
        <v>1</v>
      </c>
      <c r="AE117" s="295">
        <f>Southwark!AE106</f>
        <v>1</v>
      </c>
    </row>
    <row r="118" spans="1:31" ht="15.75" customHeight="1" thickBot="1" x14ac:dyDescent="0.25">
      <c r="A118" s="10"/>
      <c r="B118" s="102"/>
      <c r="C118" s="211"/>
      <c r="D118" s="150" t="s">
        <v>340</v>
      </c>
      <c r="E118" s="157"/>
      <c r="F118" s="158"/>
      <c r="G118" s="159"/>
      <c r="H118" s="159"/>
      <c r="I118" s="160"/>
      <c r="J118" s="160"/>
      <c r="K118" s="161"/>
      <c r="L118" s="142"/>
      <c r="M118" s="143"/>
      <c r="N118" s="143"/>
      <c r="O118" s="144"/>
      <c r="P118" s="143"/>
      <c r="Q118" s="145"/>
      <c r="R118" s="145"/>
      <c r="S118" s="146"/>
      <c r="T118" s="151"/>
      <c r="U118" s="145"/>
      <c r="V118" s="145"/>
      <c r="W118" s="146"/>
      <c r="X118" s="145"/>
      <c r="Y118" s="145"/>
      <c r="Z118" s="145"/>
      <c r="AA118" s="146"/>
      <c r="AB118" s="145"/>
      <c r="AC118" s="145"/>
      <c r="AD118" s="145"/>
      <c r="AE118" s="165"/>
    </row>
    <row r="119" spans="1:31" ht="12.75" customHeight="1" thickBot="1" x14ac:dyDescent="0.25">
      <c r="A119" s="10"/>
      <c r="B119" s="115" t="s">
        <v>46</v>
      </c>
      <c r="C119" s="201"/>
      <c r="D119" s="304" t="s">
        <v>120</v>
      </c>
      <c r="E119" s="305"/>
      <c r="F119" s="306"/>
      <c r="G119" s="429"/>
      <c r="H119" s="307" t="str">
        <f t="shared" ref="H119:U119" si="24">IF(AND(H$6&gt;=$F119,H$6&lt;=$G119),1,"")</f>
        <v/>
      </c>
      <c r="I119" s="308" t="str">
        <f t="shared" si="24"/>
        <v/>
      </c>
      <c r="J119" s="308" t="str">
        <f t="shared" si="24"/>
        <v/>
      </c>
      <c r="K119" s="309" t="str">
        <f t="shared" si="24"/>
        <v/>
      </c>
      <c r="L119" s="310" t="str">
        <f t="shared" si="24"/>
        <v/>
      </c>
      <c r="M119" s="308" t="str">
        <f t="shared" si="24"/>
        <v/>
      </c>
      <c r="N119" s="308" t="str">
        <f t="shared" si="24"/>
        <v/>
      </c>
      <c r="O119" s="311" t="str">
        <f t="shared" si="24"/>
        <v/>
      </c>
      <c r="P119" s="308" t="str">
        <f t="shared" si="24"/>
        <v/>
      </c>
      <c r="Q119" s="308" t="str">
        <f t="shared" si="24"/>
        <v/>
      </c>
      <c r="R119" s="308" t="str">
        <f t="shared" si="24"/>
        <v/>
      </c>
      <c r="S119" s="311" t="str">
        <f t="shared" si="24"/>
        <v/>
      </c>
      <c r="T119" s="310" t="str">
        <f t="shared" si="24"/>
        <v/>
      </c>
      <c r="U119" s="308" t="str">
        <f t="shared" si="24"/>
        <v/>
      </c>
      <c r="V119" s="428"/>
      <c r="W119" s="311" t="str">
        <f t="shared" ref="W119:AE119" si="25">IF(AND(W$6&gt;=$F119,W$6&lt;=$G119),1,"")</f>
        <v/>
      </c>
      <c r="X119" s="308" t="str">
        <f t="shared" si="25"/>
        <v/>
      </c>
      <c r="Y119" s="308" t="str">
        <f t="shared" si="25"/>
        <v/>
      </c>
      <c r="Z119" s="308" t="str">
        <f t="shared" si="25"/>
        <v/>
      </c>
      <c r="AA119" s="311" t="str">
        <f t="shared" si="25"/>
        <v/>
      </c>
      <c r="AB119" s="308" t="str">
        <f t="shared" si="25"/>
        <v/>
      </c>
      <c r="AC119" s="308" t="str">
        <f t="shared" si="25"/>
        <v/>
      </c>
      <c r="AD119" s="308" t="str">
        <f t="shared" si="25"/>
        <v/>
      </c>
      <c r="AE119" s="312" t="str">
        <f t="shared" si="25"/>
        <v/>
      </c>
    </row>
    <row r="120" spans="1:31" ht="12.75" customHeight="1" x14ac:dyDescent="0.2">
      <c r="A120" s="10"/>
      <c r="B120" s="113"/>
      <c r="C120" s="204"/>
      <c r="D120" s="149" t="s">
        <v>122</v>
      </c>
      <c r="E120" s="38"/>
      <c r="F120" s="39"/>
      <c r="G120" s="411">
        <f>SUMPRODUCT(G121:G126,Inputs!$G$3:$G$8)/Inputs!$G$9</f>
        <v>0.1332137645683287</v>
      </c>
      <c r="H120" s="412">
        <f>SUMPRODUCT(H121:H126,Inputs!$G$3:$G$8)/Inputs!$G$9</f>
        <v>0.32145012226193415</v>
      </c>
      <c r="I120" s="412">
        <f>SUMPRODUCT(I121:I126,Inputs!$G$3:$G$8)/Inputs!$G$9</f>
        <v>0.36546680563756967</v>
      </c>
      <c r="J120" s="412">
        <f>SUMPRODUCT(J121:J126,Inputs!$G$3:$G$8)/Inputs!$G$9</f>
        <v>0.47362323689047997</v>
      </c>
      <c r="K120" s="412">
        <f>SUMPRODUCT(K121:K126,Inputs!$G$3:$G$8)/Inputs!$G$9</f>
        <v>0.57439778862738577</v>
      </c>
      <c r="L120" s="413">
        <f>SUMPRODUCT(L121:L126,Inputs!$G$3:$G$8)/Inputs!$G$9</f>
        <v>0.64962572420087916</v>
      </c>
      <c r="M120" s="412">
        <f>SUMPRODUCT(M121:M126,Inputs!$G$3:$G$8)/Inputs!$G$9</f>
        <v>0.67016110586103006</v>
      </c>
      <c r="N120" s="412">
        <f>SUMPRODUCT(N121:N126,Inputs!$G$3:$G$8)/Inputs!$G$9</f>
        <v>0.69645186857205221</v>
      </c>
      <c r="O120" s="414">
        <f>SUMPRODUCT(O121:O126,Inputs!$G$3:$G$8)/Inputs!$G$9</f>
        <v>0.72857402813142835</v>
      </c>
      <c r="P120" s="412">
        <f>SUMPRODUCT(P121:P126,Inputs!$G$3:$G$8)/Inputs!$G$9</f>
        <v>0.82895430260738967</v>
      </c>
      <c r="Q120" s="412">
        <f>SUMPRODUCT(Q121:Q126,Inputs!$G$3:$G$8)/Inputs!$G$9</f>
        <v>0.82895430260738967</v>
      </c>
      <c r="R120" s="412">
        <f>SUMPRODUCT(R121:R126,Inputs!$G$3:$G$8)/Inputs!$G$9</f>
        <v>0.83838770904047744</v>
      </c>
      <c r="S120" s="414">
        <f>SUMPRODUCT(S121:S126,Inputs!$G$3:$G$8)/Inputs!$G$9</f>
        <v>0.98004222367875848</v>
      </c>
      <c r="T120" s="412">
        <f>SUMPRODUCT(T121:T126,Inputs!$G$3:$G$8)/Inputs!$G$9</f>
        <v>1</v>
      </c>
      <c r="U120" s="412">
        <f>SUMPRODUCT(U121:U126,Inputs!$G$3:$G$8)/Inputs!$G$9</f>
        <v>1</v>
      </c>
      <c r="V120" s="412">
        <f>SUMPRODUCT(V121:V126,Inputs!$G$3:$G$8)/Inputs!$G$9</f>
        <v>1</v>
      </c>
      <c r="W120" s="414">
        <f>SUMPRODUCT(W121:W126,Inputs!$G$3:$G$8)/Inputs!$G$9</f>
        <v>1</v>
      </c>
      <c r="X120" s="412">
        <f>SUMPRODUCT(X121:X126,Inputs!$G$3:$G$8)/Inputs!$G$9</f>
        <v>1</v>
      </c>
      <c r="Y120" s="412">
        <f>SUMPRODUCT(Y121:Y126,Inputs!$G$3:$G$8)/Inputs!$G$9</f>
        <v>1</v>
      </c>
      <c r="Z120" s="412">
        <f>SUMPRODUCT(Z121:Z126,Inputs!$G$3:$G$8)/Inputs!$G$9</f>
        <v>1</v>
      </c>
      <c r="AA120" s="414">
        <f>SUMPRODUCT(AA121:AA126,Inputs!$G$3:$G$8)/Inputs!$G$9</f>
        <v>1</v>
      </c>
      <c r="AB120" s="412">
        <f>SUMPRODUCT(AB121:AB126,Inputs!$G$3:$G$8)/Inputs!$G$9</f>
        <v>1</v>
      </c>
      <c r="AC120" s="412">
        <f>SUMPRODUCT(AC121:AC126,Inputs!$G$3:$G$8)/Inputs!$G$9</f>
        <v>1</v>
      </c>
      <c r="AD120" s="412">
        <f>SUMPRODUCT(AD121:AD126,Inputs!$G$3:$G$8)/Inputs!$G$9</f>
        <v>1</v>
      </c>
      <c r="AE120" s="415">
        <f>SUMPRODUCT(AE121:AE126,Inputs!$G$3:$G$8)/Inputs!$G$9</f>
        <v>1</v>
      </c>
    </row>
    <row r="121" spans="1:31" ht="15" customHeight="1" x14ac:dyDescent="0.2">
      <c r="A121" s="10"/>
      <c r="B121" s="102"/>
      <c r="C121" s="200"/>
      <c r="D121" s="241" t="s">
        <v>123</v>
      </c>
      <c r="E121" s="82"/>
      <c r="F121" s="83"/>
      <c r="G121" s="378">
        <f>Bexley!G123</f>
        <v>0</v>
      </c>
      <c r="H121" s="288">
        <f>Bexley!H123</f>
        <v>0.1</v>
      </c>
      <c r="I121" s="288">
        <f>Bexley!I123</f>
        <v>0.1</v>
      </c>
      <c r="J121" s="288">
        <f>Bexley!J123</f>
        <v>0.35</v>
      </c>
      <c r="K121" s="293">
        <f>Bexley!K123</f>
        <v>0.375</v>
      </c>
      <c r="L121" s="292">
        <f>Bexley!L123</f>
        <v>0.4375</v>
      </c>
      <c r="M121" s="288">
        <f>Bexley!M123</f>
        <v>0.5</v>
      </c>
      <c r="N121" s="288">
        <f>Bexley!N123</f>
        <v>0.625</v>
      </c>
      <c r="O121" s="295">
        <f>Bexley!O123</f>
        <v>0.6875</v>
      </c>
      <c r="P121" s="295">
        <f>Bexley!P123</f>
        <v>1</v>
      </c>
      <c r="Q121" s="295">
        <f>Bexley!Q123</f>
        <v>1</v>
      </c>
      <c r="R121" s="295">
        <f>Bexley!R123</f>
        <v>1</v>
      </c>
      <c r="S121" s="295">
        <f>Bexley!S123</f>
        <v>1</v>
      </c>
      <c r="T121" s="295">
        <f>Bexley!T123</f>
        <v>1</v>
      </c>
      <c r="U121" s="295">
        <f>Bexley!U123</f>
        <v>1</v>
      </c>
      <c r="V121" s="295">
        <f>Bexley!V123</f>
        <v>1</v>
      </c>
      <c r="W121" s="295">
        <f>Bexley!W123</f>
        <v>1</v>
      </c>
      <c r="X121" s="295">
        <f>Bexley!X123</f>
        <v>1</v>
      </c>
      <c r="Y121" s="295">
        <f>Bexley!Y123</f>
        <v>1</v>
      </c>
      <c r="Z121" s="295">
        <f>Bexley!Z123</f>
        <v>1</v>
      </c>
      <c r="AA121" s="295">
        <f>Bexley!AA123</f>
        <v>1</v>
      </c>
      <c r="AB121" s="295">
        <f>Bexley!AB123</f>
        <v>1</v>
      </c>
      <c r="AC121" s="295">
        <f>Bexley!AC123</f>
        <v>1</v>
      </c>
      <c r="AD121" s="295">
        <f>Bexley!AD123</f>
        <v>1</v>
      </c>
      <c r="AE121" s="295">
        <f>Bexley!AE123</f>
        <v>1</v>
      </c>
    </row>
    <row r="122" spans="1:31" ht="15" customHeight="1" x14ac:dyDescent="0.2">
      <c r="A122" s="10"/>
      <c r="B122" s="102"/>
      <c r="C122" s="200"/>
      <c r="D122" s="242" t="s">
        <v>124</v>
      </c>
      <c r="E122" s="82"/>
      <c r="F122" s="83"/>
      <c r="G122" s="378">
        <f>Bromley!G123</f>
        <v>0.1875</v>
      </c>
      <c r="H122" s="288">
        <f>Bromley!H123</f>
        <v>0.25</v>
      </c>
      <c r="I122" s="288">
        <f>Bromley!I123</f>
        <v>0.25</v>
      </c>
      <c r="J122" s="288">
        <f>Bromley!J123</f>
        <v>0.375</v>
      </c>
      <c r="K122" s="293">
        <f>Bromley!K123</f>
        <v>0.375</v>
      </c>
      <c r="L122" s="292">
        <f>Bromley!L123</f>
        <v>0.5</v>
      </c>
      <c r="M122" s="288">
        <f>Bromley!M123</f>
        <v>0.5</v>
      </c>
      <c r="N122" s="288">
        <f>Bromley!N123</f>
        <v>0.5</v>
      </c>
      <c r="O122" s="295">
        <f>Bromley!O123</f>
        <v>0.5625</v>
      </c>
      <c r="P122" s="295">
        <f>Bromley!P123</f>
        <v>0.5625</v>
      </c>
      <c r="Q122" s="295">
        <f>Bromley!Q123</f>
        <v>0.5625</v>
      </c>
      <c r="R122" s="295">
        <f>Bromley!R123</f>
        <v>0.5625</v>
      </c>
      <c r="S122" s="295">
        <f>Bromley!S123</f>
        <v>1</v>
      </c>
      <c r="T122" s="295">
        <f>Bromley!T123</f>
        <v>1</v>
      </c>
      <c r="U122" s="295">
        <f>Bromley!U123</f>
        <v>1</v>
      </c>
      <c r="V122" s="295">
        <f>Bromley!V123</f>
        <v>1</v>
      </c>
      <c r="W122" s="295">
        <f>Bromley!W123</f>
        <v>1</v>
      </c>
      <c r="X122" s="295">
        <f>Bromley!X123</f>
        <v>1</v>
      </c>
      <c r="Y122" s="295">
        <f>Bromley!Y123</f>
        <v>1</v>
      </c>
      <c r="Z122" s="295">
        <f>Bromley!Z123</f>
        <v>1</v>
      </c>
      <c r="AA122" s="295">
        <f>Bromley!AA123</f>
        <v>1</v>
      </c>
      <c r="AB122" s="295">
        <f>Bromley!AB123</f>
        <v>1</v>
      </c>
      <c r="AC122" s="295">
        <f>Bromley!AC123</f>
        <v>1</v>
      </c>
      <c r="AD122" s="295">
        <f>Bromley!AD123</f>
        <v>1</v>
      </c>
      <c r="AE122" s="295">
        <f>Bromley!AE123</f>
        <v>1</v>
      </c>
    </row>
    <row r="123" spans="1:31" ht="15" customHeight="1" x14ac:dyDescent="0.2">
      <c r="A123" s="10"/>
      <c r="B123" s="102"/>
      <c r="C123" s="200"/>
      <c r="D123" s="242" t="s">
        <v>125</v>
      </c>
      <c r="E123" s="82"/>
      <c r="F123" s="83"/>
      <c r="G123" s="378">
        <f>Greenwich!G124</f>
        <v>0</v>
      </c>
      <c r="H123" s="288">
        <f>Greenwich!H124</f>
        <v>0.25</v>
      </c>
      <c r="I123" s="288">
        <f>Greenwich!I124</f>
        <v>0.25</v>
      </c>
      <c r="J123" s="288">
        <f>Greenwich!J124</f>
        <v>0.3125</v>
      </c>
      <c r="K123" s="293">
        <f>Greenwich!K124</f>
        <v>0.5</v>
      </c>
      <c r="L123" s="292">
        <f>Greenwich!L124</f>
        <v>0.625</v>
      </c>
      <c r="M123" s="288">
        <f>Greenwich!M124</f>
        <v>0.625</v>
      </c>
      <c r="N123" s="288">
        <f>Greenwich!N124</f>
        <v>0.625</v>
      </c>
      <c r="O123" s="295">
        <f>Greenwich!O124</f>
        <v>0.625</v>
      </c>
      <c r="P123" s="295">
        <f>Greenwich!P124</f>
        <v>0.75</v>
      </c>
      <c r="Q123" s="295">
        <f>Greenwich!Q124</f>
        <v>0.75</v>
      </c>
      <c r="R123" s="295">
        <f>Greenwich!R124</f>
        <v>0.8125</v>
      </c>
      <c r="S123" s="295">
        <f>Greenwich!S124</f>
        <v>0.9375</v>
      </c>
      <c r="T123" s="295">
        <f>Greenwich!T124</f>
        <v>1</v>
      </c>
      <c r="U123" s="295">
        <f>Greenwich!U124</f>
        <v>1</v>
      </c>
      <c r="V123" s="295">
        <f>Greenwich!V124</f>
        <v>1</v>
      </c>
      <c r="W123" s="295">
        <f>Greenwich!W124</f>
        <v>1</v>
      </c>
      <c r="X123" s="295">
        <f>Greenwich!X124</f>
        <v>1</v>
      </c>
      <c r="Y123" s="295">
        <f>Greenwich!Y124</f>
        <v>1</v>
      </c>
      <c r="Z123" s="295">
        <f>Greenwich!Z124</f>
        <v>1</v>
      </c>
      <c r="AA123" s="295">
        <f>Greenwich!AA124</f>
        <v>1</v>
      </c>
      <c r="AB123" s="295">
        <f>Greenwich!AB124</f>
        <v>1</v>
      </c>
      <c r="AC123" s="295">
        <f>Greenwich!AC124</f>
        <v>1</v>
      </c>
      <c r="AD123" s="295">
        <f>Greenwich!AD124</f>
        <v>1</v>
      </c>
      <c r="AE123" s="295">
        <f>Greenwich!AE124</f>
        <v>1</v>
      </c>
    </row>
    <row r="124" spans="1:31" ht="15" customHeight="1" x14ac:dyDescent="0.2">
      <c r="A124" s="10"/>
      <c r="B124" s="102"/>
      <c r="C124" s="200"/>
      <c r="D124" s="242" t="s">
        <v>126</v>
      </c>
      <c r="E124" s="82"/>
      <c r="F124" s="83"/>
      <c r="G124" s="378">
        <f>Lambeth!G123</f>
        <v>0.125</v>
      </c>
      <c r="H124" s="288">
        <f>Lambeth!H123</f>
        <v>0.4375</v>
      </c>
      <c r="I124" s="288">
        <f>Lambeth!I123</f>
        <v>0.5</v>
      </c>
      <c r="J124" s="288">
        <f>Lambeth!J123</f>
        <v>0.5625</v>
      </c>
      <c r="K124" s="293">
        <f>Lambeth!K123</f>
        <v>0.75</v>
      </c>
      <c r="L124" s="292">
        <f>Lambeth!L123</f>
        <v>0.875</v>
      </c>
      <c r="M124" s="288">
        <f>Lambeth!M123</f>
        <v>0.9375</v>
      </c>
      <c r="N124" s="288">
        <f>Lambeth!N123</f>
        <v>0.9375</v>
      </c>
      <c r="O124" s="295">
        <f>Lambeth!O123</f>
        <v>1</v>
      </c>
      <c r="P124" s="295">
        <f>Lambeth!P123</f>
        <v>1</v>
      </c>
      <c r="Q124" s="295">
        <f>Lambeth!Q123</f>
        <v>1</v>
      </c>
      <c r="R124" s="295">
        <f>Lambeth!R123</f>
        <v>1</v>
      </c>
      <c r="S124" s="295">
        <f>Lambeth!S123</f>
        <v>1</v>
      </c>
      <c r="T124" s="295">
        <f>Lambeth!T123</f>
        <v>1</v>
      </c>
      <c r="U124" s="295">
        <f>Lambeth!U123</f>
        <v>1</v>
      </c>
      <c r="V124" s="295">
        <f>Lambeth!V123</f>
        <v>1</v>
      </c>
      <c r="W124" s="295">
        <f>Lambeth!W123</f>
        <v>1</v>
      </c>
      <c r="X124" s="295">
        <f>Lambeth!X123</f>
        <v>1</v>
      </c>
      <c r="Y124" s="295">
        <f>Lambeth!Y123</f>
        <v>1</v>
      </c>
      <c r="Z124" s="295">
        <f>Lambeth!Z123</f>
        <v>1</v>
      </c>
      <c r="AA124" s="295">
        <f>Lambeth!AA123</f>
        <v>1</v>
      </c>
      <c r="AB124" s="295">
        <f>Lambeth!AB123</f>
        <v>1</v>
      </c>
      <c r="AC124" s="295">
        <f>Lambeth!AC123</f>
        <v>1</v>
      </c>
      <c r="AD124" s="295">
        <f>Lambeth!AD123</f>
        <v>1</v>
      </c>
      <c r="AE124" s="295">
        <f>Lambeth!AE123</f>
        <v>1</v>
      </c>
    </row>
    <row r="125" spans="1:31" ht="15" customHeight="1" x14ac:dyDescent="0.2">
      <c r="A125" s="10"/>
      <c r="B125" s="102"/>
      <c r="C125" s="200"/>
      <c r="D125" s="242" t="s">
        <v>127</v>
      </c>
      <c r="E125" s="82"/>
      <c r="F125" s="83"/>
      <c r="G125" s="378">
        <f>Lewisham!G123</f>
        <v>0.3125</v>
      </c>
      <c r="H125" s="288">
        <f>Lewisham!H123</f>
        <v>0.375</v>
      </c>
      <c r="I125" s="288">
        <f>Lewisham!I123</f>
        <v>0.5</v>
      </c>
      <c r="J125" s="288">
        <f>Lewisham!J123</f>
        <v>0.625</v>
      </c>
      <c r="K125" s="293">
        <f>Lewisham!K123</f>
        <v>0.75</v>
      </c>
      <c r="L125" s="292">
        <f>Lewisham!L123</f>
        <v>0.75</v>
      </c>
      <c r="M125" s="288">
        <f>Lewisham!M123</f>
        <v>0.75</v>
      </c>
      <c r="N125" s="288">
        <f>Lewisham!N123</f>
        <v>0.75</v>
      </c>
      <c r="O125" s="295">
        <f>Lewisham!O123</f>
        <v>0.75</v>
      </c>
      <c r="P125" s="295">
        <f>Lewisham!P123</f>
        <v>0.75</v>
      </c>
      <c r="Q125" s="295">
        <f>Lewisham!Q123</f>
        <v>0.75</v>
      </c>
      <c r="R125" s="295">
        <f>Lewisham!R123</f>
        <v>0.75</v>
      </c>
      <c r="S125" s="295">
        <f>Lewisham!S123</f>
        <v>1</v>
      </c>
      <c r="T125" s="295">
        <f>Lewisham!T123</f>
        <v>1</v>
      </c>
      <c r="U125" s="295">
        <f>Lewisham!U123</f>
        <v>1</v>
      </c>
      <c r="V125" s="295">
        <f>Lewisham!V123</f>
        <v>1</v>
      </c>
      <c r="W125" s="295">
        <f>Lewisham!W123</f>
        <v>1</v>
      </c>
      <c r="X125" s="295">
        <f>Lewisham!X123</f>
        <v>1</v>
      </c>
      <c r="Y125" s="295">
        <f>Lewisham!Y123</f>
        <v>1</v>
      </c>
      <c r="Z125" s="295">
        <f>Lewisham!Z123</f>
        <v>1</v>
      </c>
      <c r="AA125" s="295">
        <f>Lewisham!AA123</f>
        <v>1</v>
      </c>
      <c r="AB125" s="295">
        <f>Lewisham!AB123</f>
        <v>1</v>
      </c>
      <c r="AC125" s="295">
        <f>Lewisham!AC123</f>
        <v>1</v>
      </c>
      <c r="AD125" s="295">
        <f>Lewisham!AD123</f>
        <v>1</v>
      </c>
      <c r="AE125" s="295">
        <f>Lewisham!AE123</f>
        <v>1</v>
      </c>
    </row>
    <row r="126" spans="1:31" s="269" customFormat="1" ht="15" customHeight="1" x14ac:dyDescent="0.2">
      <c r="A126" s="268"/>
      <c r="B126" s="102"/>
      <c r="C126" s="203"/>
      <c r="D126" s="242" t="s">
        <v>129</v>
      </c>
      <c r="E126" s="82"/>
      <c r="F126" s="83"/>
      <c r="G126" s="378">
        <f>Southwark!G111</f>
        <v>0.125</v>
      </c>
      <c r="H126" s="288">
        <f>Southwark!H111</f>
        <v>0.4375</v>
      </c>
      <c r="I126" s="288">
        <f>Southwark!I111</f>
        <v>0.5</v>
      </c>
      <c r="J126" s="288">
        <f>Southwark!J111</f>
        <v>0.5625</v>
      </c>
      <c r="K126" s="293">
        <f>Southwark!K111</f>
        <v>0.625</v>
      </c>
      <c r="L126" s="292">
        <f>Southwark!L111</f>
        <v>0.625</v>
      </c>
      <c r="M126" s="288">
        <f>Southwark!M111</f>
        <v>0.625</v>
      </c>
      <c r="N126" s="288">
        <f>Southwark!N111</f>
        <v>0.6875</v>
      </c>
      <c r="O126" s="295">
        <f>Southwark!O111</f>
        <v>0.6875</v>
      </c>
      <c r="P126" s="295">
        <f>Southwark!P111</f>
        <v>0.9375</v>
      </c>
      <c r="Q126" s="295">
        <f>Southwark!Q111</f>
        <v>0.9375</v>
      </c>
      <c r="R126" s="295">
        <f>Southwark!R111</f>
        <v>0.9375</v>
      </c>
      <c r="S126" s="295">
        <f>Southwark!S111</f>
        <v>0.9375</v>
      </c>
      <c r="T126" s="295">
        <f>Southwark!T111</f>
        <v>1</v>
      </c>
      <c r="U126" s="295">
        <f>Southwark!U111</f>
        <v>1</v>
      </c>
      <c r="V126" s="295">
        <f>Southwark!V111</f>
        <v>1</v>
      </c>
      <c r="W126" s="295">
        <f>Southwark!W111</f>
        <v>1</v>
      </c>
      <c r="X126" s="295">
        <f>Southwark!X111</f>
        <v>1</v>
      </c>
      <c r="Y126" s="295">
        <f>Southwark!Y111</f>
        <v>1</v>
      </c>
      <c r="Z126" s="295">
        <f>Southwark!Z111</f>
        <v>1</v>
      </c>
      <c r="AA126" s="295">
        <f>Southwark!AA111</f>
        <v>1</v>
      </c>
      <c r="AB126" s="295">
        <f>Southwark!AB111</f>
        <v>1</v>
      </c>
      <c r="AC126" s="295">
        <f>Southwark!AC111</f>
        <v>1</v>
      </c>
      <c r="AD126" s="295">
        <f>Southwark!AD111</f>
        <v>1</v>
      </c>
      <c r="AE126" s="295">
        <f>Southwark!AE111</f>
        <v>1</v>
      </c>
    </row>
    <row r="127" spans="1:31" ht="15.75" customHeight="1" thickBot="1" x14ac:dyDescent="0.25">
      <c r="A127" s="10"/>
      <c r="B127" s="102"/>
      <c r="C127" s="211"/>
      <c r="D127" s="150" t="s">
        <v>340</v>
      </c>
      <c r="E127" s="157"/>
      <c r="F127" s="158"/>
      <c r="G127" s="159"/>
      <c r="H127" s="159"/>
      <c r="I127" s="160"/>
      <c r="J127" s="160"/>
      <c r="K127" s="161"/>
      <c r="L127" s="142"/>
      <c r="M127" s="143"/>
      <c r="N127" s="143"/>
      <c r="O127" s="144"/>
      <c r="P127" s="143"/>
      <c r="Q127" s="145"/>
      <c r="R127" s="145"/>
      <c r="S127" s="146"/>
      <c r="T127" s="151"/>
      <c r="U127" s="145"/>
      <c r="V127" s="145"/>
      <c r="W127" s="146"/>
      <c r="X127" s="145"/>
      <c r="Y127" s="145"/>
      <c r="Z127" s="145"/>
      <c r="AA127" s="146"/>
      <c r="AB127" s="145"/>
      <c r="AC127" s="145"/>
      <c r="AD127" s="145"/>
      <c r="AE127" s="165"/>
    </row>
    <row r="128" spans="1:31" ht="12.75" customHeight="1" thickBot="1" x14ac:dyDescent="0.25">
      <c r="A128" s="10"/>
      <c r="B128" s="115" t="s">
        <v>48</v>
      </c>
      <c r="C128" s="201"/>
      <c r="D128" s="304" t="s">
        <v>49</v>
      </c>
      <c r="E128" s="305"/>
      <c r="F128" s="306"/>
      <c r="G128" s="429"/>
      <c r="H128" s="307" t="str">
        <f t="shared" ref="H128:X128" si="26">IF(AND(H$6&gt;=$F128,H$6&lt;=$G128),1,"")</f>
        <v/>
      </c>
      <c r="I128" s="308" t="str">
        <f t="shared" si="26"/>
        <v/>
      </c>
      <c r="J128" s="308" t="str">
        <f t="shared" si="26"/>
        <v/>
      </c>
      <c r="K128" s="309" t="str">
        <f t="shared" si="26"/>
        <v/>
      </c>
      <c r="L128" s="310" t="str">
        <f t="shared" si="26"/>
        <v/>
      </c>
      <c r="M128" s="308" t="str">
        <f t="shared" si="26"/>
        <v/>
      </c>
      <c r="N128" s="308" t="str">
        <f t="shared" si="26"/>
        <v/>
      </c>
      <c r="O128" s="311" t="str">
        <f t="shared" si="26"/>
        <v/>
      </c>
      <c r="P128" s="308" t="str">
        <f t="shared" si="26"/>
        <v/>
      </c>
      <c r="Q128" s="308" t="str">
        <f t="shared" si="26"/>
        <v/>
      </c>
      <c r="R128" s="308" t="str">
        <f t="shared" si="26"/>
        <v/>
      </c>
      <c r="S128" s="311" t="str">
        <f t="shared" si="26"/>
        <v/>
      </c>
      <c r="T128" s="310" t="str">
        <f t="shared" si="26"/>
        <v/>
      </c>
      <c r="U128" s="308" t="str">
        <f t="shared" si="26"/>
        <v/>
      </c>
      <c r="V128" s="308" t="str">
        <f t="shared" si="26"/>
        <v/>
      </c>
      <c r="W128" s="311" t="str">
        <f t="shared" si="26"/>
        <v/>
      </c>
      <c r="X128" s="308" t="str">
        <f t="shared" si="26"/>
        <v/>
      </c>
      <c r="Y128" s="428"/>
      <c r="Z128" s="308" t="str">
        <f t="shared" ref="Z128:AE128" si="27">IF(AND(Z$6&gt;=$F128,Z$6&lt;=$G128),1,"")</f>
        <v/>
      </c>
      <c r="AA128" s="311" t="str">
        <f t="shared" si="27"/>
        <v/>
      </c>
      <c r="AB128" s="308" t="str">
        <f t="shared" si="27"/>
        <v/>
      </c>
      <c r="AC128" s="308" t="str">
        <f t="shared" si="27"/>
        <v/>
      </c>
      <c r="AD128" s="308" t="str">
        <f t="shared" si="27"/>
        <v/>
      </c>
      <c r="AE128" s="312" t="str">
        <f t="shared" si="27"/>
        <v/>
      </c>
    </row>
    <row r="129" spans="1:31" ht="12.75" customHeight="1" x14ac:dyDescent="0.2">
      <c r="A129" s="10"/>
      <c r="B129" s="102"/>
      <c r="C129" s="204"/>
      <c r="D129" s="149" t="s">
        <v>122</v>
      </c>
      <c r="E129" s="38"/>
      <c r="F129" s="39"/>
      <c r="G129" s="411">
        <f>SUMPRODUCT(G130:G135,Inputs!$G$3:$G$8)/Inputs!$G$9</f>
        <v>3.2635517675532501E-2</v>
      </c>
      <c r="H129" s="412">
        <f>SUMPRODUCT(H130:H135,Inputs!$G$3:$G$8)/Inputs!$G$9</f>
        <v>0.20005263232194903</v>
      </c>
      <c r="I129" s="412">
        <f>SUMPRODUCT(I130:I135,Inputs!$G$3:$G$8)/Inputs!$G$9</f>
        <v>0.21047269644133154</v>
      </c>
      <c r="J129" s="412">
        <f>SUMPRODUCT(J130:J135,Inputs!$G$3:$G$8)/Inputs!$G$9</f>
        <v>0.37355937953453339</v>
      </c>
      <c r="K129" s="412">
        <f>SUMPRODUCT(K130:K135,Inputs!$G$3:$G$8)/Inputs!$G$9</f>
        <v>0.50717794608397693</v>
      </c>
      <c r="L129" s="413">
        <f>SUMPRODUCT(L130:L135,Inputs!$G$3:$G$8)/Inputs!$G$9</f>
        <v>0.65805208823137695</v>
      </c>
      <c r="M129" s="412">
        <f>SUMPRODUCT(M130:M135,Inputs!$G$3:$G$8)/Inputs!$G$9</f>
        <v>0.7053915907187065</v>
      </c>
      <c r="N129" s="412">
        <f>SUMPRODUCT(N130:N135,Inputs!$G$3:$G$8)/Inputs!$G$9</f>
        <v>0.73538593491751947</v>
      </c>
      <c r="O129" s="414">
        <f>SUMPRODUCT(O130:O135,Inputs!$G$3:$G$8)/Inputs!$G$9</f>
        <v>0.7469727128167446</v>
      </c>
      <c r="P129" s="412">
        <f>SUMPRODUCT(P130:P135,Inputs!$G$3:$G$8)/Inputs!$G$9</f>
        <v>0.92786615275706941</v>
      </c>
      <c r="Q129" s="412">
        <f>SUMPRODUCT(Q130:Q135,Inputs!$G$3:$G$8)/Inputs!$G$9</f>
        <v>0.92786615275706941</v>
      </c>
      <c r="R129" s="412">
        <f>SUMPRODUCT(R130:R135,Inputs!$G$3:$G$8)/Inputs!$G$9</f>
        <v>0.93945293065629443</v>
      </c>
      <c r="S129" s="414">
        <f>SUMPRODUCT(S130:S135,Inputs!$G$3:$G$8)/Inputs!$G$9</f>
        <v>0.93945293065629443</v>
      </c>
      <c r="T129" s="412">
        <f>SUMPRODUCT(T130:T135,Inputs!$G$3:$G$8)/Inputs!$G$9</f>
        <v>0.94888633708938219</v>
      </c>
      <c r="U129" s="412">
        <f>SUMPRODUCT(U130:U135,Inputs!$G$3:$G$8)/Inputs!$G$9</f>
        <v>0.94888633708938219</v>
      </c>
      <c r="V129" s="412">
        <f>SUMPRODUCT(V130:V135,Inputs!$G$3:$G$8)/Inputs!$G$9</f>
        <v>0.94888633708938219</v>
      </c>
      <c r="W129" s="414">
        <f>SUMPRODUCT(W130:W135,Inputs!$G$3:$G$8)/Inputs!$G$9</f>
        <v>0.94888633708938219</v>
      </c>
      <c r="X129" s="412">
        <f>SUMPRODUCT(X130:X135,Inputs!$G$3:$G$8)/Inputs!$G$9</f>
        <v>1</v>
      </c>
      <c r="Y129" s="412">
        <f>SUMPRODUCT(Y130:Y135,Inputs!$G$3:$G$8)/Inputs!$G$9</f>
        <v>1</v>
      </c>
      <c r="Z129" s="412">
        <f>SUMPRODUCT(Z130:Z135,Inputs!$G$3:$G$8)/Inputs!$G$9</f>
        <v>1</v>
      </c>
      <c r="AA129" s="414">
        <f>SUMPRODUCT(AA130:AA135,Inputs!$G$3:$G$8)/Inputs!$G$9</f>
        <v>1</v>
      </c>
      <c r="AB129" s="412">
        <f>SUMPRODUCT(AB130:AB135,Inputs!$G$3:$G$8)/Inputs!$G$9</f>
        <v>1</v>
      </c>
      <c r="AC129" s="412">
        <f>SUMPRODUCT(AC130:AC135,Inputs!$G$3:$G$8)/Inputs!$G$9</f>
        <v>1</v>
      </c>
      <c r="AD129" s="412">
        <f>SUMPRODUCT(AD130:AD135,Inputs!$G$3:$G$8)/Inputs!$G$9</f>
        <v>1</v>
      </c>
      <c r="AE129" s="415">
        <f>SUMPRODUCT(AE130:AE135,Inputs!$G$3:$G$8)/Inputs!$G$9</f>
        <v>1</v>
      </c>
    </row>
    <row r="130" spans="1:31" ht="15.75" customHeight="1" x14ac:dyDescent="0.2">
      <c r="A130" s="10"/>
      <c r="B130" s="102"/>
      <c r="C130" s="200"/>
      <c r="D130" s="241" t="s">
        <v>123</v>
      </c>
      <c r="E130" s="82"/>
      <c r="F130" s="83"/>
      <c r="G130" s="378">
        <f>Bexley!G130</f>
        <v>0</v>
      </c>
      <c r="H130" s="288">
        <f>Bexley!H130</f>
        <v>0.1875</v>
      </c>
      <c r="I130" s="288">
        <f>Bexley!I130</f>
        <v>0.1875</v>
      </c>
      <c r="J130" s="288">
        <f>Bexley!J130</f>
        <v>0.1875</v>
      </c>
      <c r="K130" s="293">
        <f>Bexley!K130</f>
        <v>0.3125</v>
      </c>
      <c r="L130" s="292">
        <f>Bexley!L130</f>
        <v>0.5</v>
      </c>
      <c r="M130" s="288">
        <f>Bexley!M130</f>
        <v>0.625</v>
      </c>
      <c r="N130" s="288">
        <f>Bexley!N130</f>
        <v>0.6875</v>
      </c>
      <c r="O130" s="295">
        <f>Bexley!O130</f>
        <v>0.6875</v>
      </c>
      <c r="P130" s="295">
        <f>Bexley!P130</f>
        <v>1</v>
      </c>
      <c r="Q130" s="295">
        <f>Bexley!Q130</f>
        <v>1</v>
      </c>
      <c r="R130" s="295">
        <f>Bexley!R130</f>
        <v>1</v>
      </c>
      <c r="S130" s="295">
        <f>Bexley!S130</f>
        <v>1</v>
      </c>
      <c r="T130" s="295">
        <f>Bexley!T130</f>
        <v>1</v>
      </c>
      <c r="U130" s="295">
        <f>Bexley!U130</f>
        <v>1</v>
      </c>
      <c r="V130" s="295">
        <f>Bexley!V130</f>
        <v>1</v>
      </c>
      <c r="W130" s="295">
        <f>Bexley!W130</f>
        <v>1</v>
      </c>
      <c r="X130" s="295">
        <f>Bexley!X130</f>
        <v>1</v>
      </c>
      <c r="Y130" s="295">
        <f>Bexley!Y130</f>
        <v>1</v>
      </c>
      <c r="Z130" s="295">
        <f>Bexley!Z130</f>
        <v>1</v>
      </c>
      <c r="AA130" s="295">
        <f>Bexley!AA130</f>
        <v>1</v>
      </c>
      <c r="AB130" s="295">
        <f>Bexley!AB130</f>
        <v>1</v>
      </c>
      <c r="AC130" s="295">
        <f>Bexley!AC130</f>
        <v>1</v>
      </c>
      <c r="AD130" s="295">
        <f>Bexley!AD130</f>
        <v>1</v>
      </c>
      <c r="AE130" s="295">
        <f>Bexley!AE130</f>
        <v>1</v>
      </c>
    </row>
    <row r="131" spans="1:31" ht="15.75" customHeight="1" x14ac:dyDescent="0.2">
      <c r="A131" s="10"/>
      <c r="B131" s="102"/>
      <c r="C131" s="200"/>
      <c r="D131" s="242" t="s">
        <v>124</v>
      </c>
      <c r="E131" s="82"/>
      <c r="F131" s="83"/>
      <c r="G131" s="378">
        <f>Bromley!G130</f>
        <v>6.25E-2</v>
      </c>
      <c r="H131" s="288">
        <f>Bromley!H130</f>
        <v>0.17499999999999999</v>
      </c>
      <c r="I131" s="288">
        <f>Bromley!I130</f>
        <v>0.17499999999999999</v>
      </c>
      <c r="J131" s="288">
        <f>Bromley!J130</f>
        <v>0.36249999999999999</v>
      </c>
      <c r="K131" s="293">
        <f>Bromley!K130</f>
        <v>0.36249999999999999</v>
      </c>
      <c r="L131" s="292">
        <f>Bromley!L130</f>
        <v>0.5625</v>
      </c>
      <c r="M131" s="288">
        <f>Bromley!M130</f>
        <v>0.5625</v>
      </c>
      <c r="N131" s="288">
        <f>Bromley!N130</f>
        <v>0.625</v>
      </c>
      <c r="O131" s="295">
        <f>Bromley!O130</f>
        <v>0.6875</v>
      </c>
      <c r="P131" s="295">
        <f>Bromley!P130</f>
        <v>0.9375</v>
      </c>
      <c r="Q131" s="295">
        <f>Bromley!Q130</f>
        <v>0.9375</v>
      </c>
      <c r="R131" s="295">
        <f>Bromley!R130</f>
        <v>1</v>
      </c>
      <c r="S131" s="295">
        <f>Bromley!S130</f>
        <v>1</v>
      </c>
      <c r="T131" s="295">
        <f>Bromley!T130</f>
        <v>1</v>
      </c>
      <c r="U131" s="295">
        <f>Bromley!U130</f>
        <v>1</v>
      </c>
      <c r="V131" s="295">
        <f>Bromley!V130</f>
        <v>1</v>
      </c>
      <c r="W131" s="295">
        <f>Bromley!W130</f>
        <v>1</v>
      </c>
      <c r="X131" s="295">
        <f>Bromley!X130</f>
        <v>1</v>
      </c>
      <c r="Y131" s="295">
        <f>Bromley!Y130</f>
        <v>1</v>
      </c>
      <c r="Z131" s="295">
        <f>Bromley!Z130</f>
        <v>1</v>
      </c>
      <c r="AA131" s="295">
        <f>Bromley!AA130</f>
        <v>1</v>
      </c>
      <c r="AB131" s="295">
        <f>Bromley!AB130</f>
        <v>1</v>
      </c>
      <c r="AC131" s="295">
        <f>Bromley!AC130</f>
        <v>1</v>
      </c>
      <c r="AD131" s="295">
        <f>Bromley!AD130</f>
        <v>1</v>
      </c>
      <c r="AE131" s="295">
        <f>Bromley!AE130</f>
        <v>1</v>
      </c>
    </row>
    <row r="132" spans="1:31" ht="15.75" customHeight="1" x14ac:dyDescent="0.2">
      <c r="A132" s="10"/>
      <c r="B132" s="102"/>
      <c r="C132" s="200"/>
      <c r="D132" s="242" t="s">
        <v>125</v>
      </c>
      <c r="E132" s="82"/>
      <c r="F132" s="83"/>
      <c r="G132" s="378">
        <f>Greenwich!G131</f>
        <v>0</v>
      </c>
      <c r="H132" s="288">
        <f>Greenwich!H131</f>
        <v>0.4375</v>
      </c>
      <c r="I132" s="288">
        <f>Greenwich!I131</f>
        <v>0.4375</v>
      </c>
      <c r="J132" s="288">
        <f>Greenwich!J131</f>
        <v>0.4375</v>
      </c>
      <c r="K132" s="293">
        <f>Greenwich!K131</f>
        <v>0.5625</v>
      </c>
      <c r="L132" s="292">
        <f>Greenwich!L131</f>
        <v>0.8125</v>
      </c>
      <c r="M132" s="288">
        <f>Greenwich!M131</f>
        <v>0.8125</v>
      </c>
      <c r="N132" s="288">
        <f>Greenwich!N131</f>
        <v>0.8125</v>
      </c>
      <c r="O132" s="295">
        <f>Greenwich!O131</f>
        <v>0.8125</v>
      </c>
      <c r="P132" s="295">
        <f>Greenwich!P131</f>
        <v>0.875</v>
      </c>
      <c r="Q132" s="295">
        <f>Greenwich!Q131</f>
        <v>0.875</v>
      </c>
      <c r="R132" s="295">
        <f>Greenwich!R131</f>
        <v>0.875</v>
      </c>
      <c r="S132" s="295">
        <f>Greenwich!S131</f>
        <v>0.875</v>
      </c>
      <c r="T132" s="295">
        <f>Greenwich!T131</f>
        <v>0.9375</v>
      </c>
      <c r="U132" s="295">
        <f>Greenwich!U131</f>
        <v>0.9375</v>
      </c>
      <c r="V132" s="295">
        <f>Greenwich!V131</f>
        <v>0.9375</v>
      </c>
      <c r="W132" s="295">
        <f>Greenwich!W131</f>
        <v>0.9375</v>
      </c>
      <c r="X132" s="295">
        <f>Greenwich!X131</f>
        <v>1</v>
      </c>
      <c r="Y132" s="295">
        <f>Greenwich!Y131</f>
        <v>1</v>
      </c>
      <c r="Z132" s="295">
        <f>Greenwich!Z131</f>
        <v>1</v>
      </c>
      <c r="AA132" s="295">
        <f>Greenwich!AA131</f>
        <v>1</v>
      </c>
      <c r="AB132" s="295">
        <f>Greenwich!AB131</f>
        <v>1</v>
      </c>
      <c r="AC132" s="295">
        <f>Greenwich!AC131</f>
        <v>1</v>
      </c>
      <c r="AD132" s="295">
        <f>Greenwich!AD131</f>
        <v>1</v>
      </c>
      <c r="AE132" s="295">
        <f>Greenwich!AE131</f>
        <v>1</v>
      </c>
    </row>
    <row r="133" spans="1:31" ht="15.75" customHeight="1" x14ac:dyDescent="0.2">
      <c r="A133" s="10"/>
      <c r="B133" s="102"/>
      <c r="C133" s="200"/>
      <c r="D133" s="242" t="s">
        <v>126</v>
      </c>
      <c r="E133" s="82"/>
      <c r="F133" s="83"/>
      <c r="G133" s="378">
        <f>Lambeth!G130</f>
        <v>0</v>
      </c>
      <c r="H133" s="288">
        <f>Lambeth!H130</f>
        <v>0.125</v>
      </c>
      <c r="I133" s="288">
        <f>Lambeth!I130</f>
        <v>0.125</v>
      </c>
      <c r="J133" s="288">
        <f>Lambeth!J130</f>
        <v>0.5</v>
      </c>
      <c r="K133" s="293">
        <f>Lambeth!K130</f>
        <v>0.9375</v>
      </c>
      <c r="L133" s="292">
        <f>Lambeth!L130</f>
        <v>0.9375</v>
      </c>
      <c r="M133" s="288">
        <f>Lambeth!M130</f>
        <v>0.9375</v>
      </c>
      <c r="N133" s="288">
        <f>Lambeth!N130</f>
        <v>0.9375</v>
      </c>
      <c r="O133" s="295">
        <f>Lambeth!O130</f>
        <v>0.9375</v>
      </c>
      <c r="P133" s="295">
        <f>Lambeth!P130</f>
        <v>1</v>
      </c>
      <c r="Q133" s="295">
        <f>Lambeth!Q130</f>
        <v>1</v>
      </c>
      <c r="R133" s="295">
        <f>Lambeth!R130</f>
        <v>1</v>
      </c>
      <c r="S133" s="295">
        <f>Lambeth!S130</f>
        <v>1</v>
      </c>
      <c r="T133" s="295">
        <f>Lambeth!T130</f>
        <v>1</v>
      </c>
      <c r="U133" s="295">
        <f>Lambeth!U130</f>
        <v>1</v>
      </c>
      <c r="V133" s="295">
        <f>Lambeth!V130</f>
        <v>1</v>
      </c>
      <c r="W133" s="295">
        <f>Lambeth!W130</f>
        <v>1</v>
      </c>
      <c r="X133" s="295">
        <f>Lambeth!X130</f>
        <v>1</v>
      </c>
      <c r="Y133" s="295">
        <f>Lambeth!Y130</f>
        <v>1</v>
      </c>
      <c r="Z133" s="295">
        <f>Lambeth!Z130</f>
        <v>1</v>
      </c>
      <c r="AA133" s="295">
        <f>Lambeth!AA130</f>
        <v>1</v>
      </c>
      <c r="AB133" s="295">
        <f>Lambeth!AB130</f>
        <v>1</v>
      </c>
      <c r="AC133" s="295">
        <f>Lambeth!AC130</f>
        <v>1</v>
      </c>
      <c r="AD133" s="295">
        <f>Lambeth!AD130</f>
        <v>1</v>
      </c>
      <c r="AE133" s="295">
        <f>Lambeth!AE130</f>
        <v>1</v>
      </c>
    </row>
    <row r="134" spans="1:31" ht="15.75" customHeight="1" x14ac:dyDescent="0.2">
      <c r="A134" s="10"/>
      <c r="B134" s="102"/>
      <c r="C134" s="200"/>
      <c r="D134" s="242" t="s">
        <v>127</v>
      </c>
      <c r="E134" s="82"/>
      <c r="F134" s="83"/>
      <c r="G134" s="378">
        <f>Lewisham!G130</f>
        <v>0</v>
      </c>
      <c r="H134" s="288">
        <f>Lewisham!H130</f>
        <v>0</v>
      </c>
      <c r="I134" s="288">
        <f>Lewisham!I130</f>
        <v>6.25E-2</v>
      </c>
      <c r="J134" s="288">
        <f>Lewisham!J130</f>
        <v>0.1875</v>
      </c>
      <c r="K134" s="293">
        <f>Lewisham!K130</f>
        <v>0.25</v>
      </c>
      <c r="L134" s="292">
        <f>Lewisham!L130</f>
        <v>0.375</v>
      </c>
      <c r="M134" s="288">
        <f>Lewisham!M130</f>
        <v>0.375</v>
      </c>
      <c r="N134" s="288">
        <f>Lewisham!N130</f>
        <v>0.375</v>
      </c>
      <c r="O134" s="295">
        <f>Lewisham!O130</f>
        <v>0.375</v>
      </c>
      <c r="P134" s="295">
        <f>Lewisham!P130</f>
        <v>0.75</v>
      </c>
      <c r="Q134" s="295">
        <f>Lewisham!Q130</f>
        <v>0.75</v>
      </c>
      <c r="R134" s="295">
        <f>Lewisham!R130</f>
        <v>0.75</v>
      </c>
      <c r="S134" s="295">
        <f>Lewisham!S130</f>
        <v>0.75</v>
      </c>
      <c r="T134" s="295">
        <f>Lewisham!T130</f>
        <v>0.75</v>
      </c>
      <c r="U134" s="295">
        <f>Lewisham!U130</f>
        <v>0.75</v>
      </c>
      <c r="V134" s="295">
        <f>Lewisham!V130</f>
        <v>0.75</v>
      </c>
      <c r="W134" s="295">
        <f>Lewisham!W130</f>
        <v>0.75</v>
      </c>
      <c r="X134" s="295">
        <f>Lewisham!X130</f>
        <v>1</v>
      </c>
      <c r="Y134" s="295">
        <f>Lewisham!Y130</f>
        <v>1</v>
      </c>
      <c r="Z134" s="295">
        <f>Lewisham!Z130</f>
        <v>1</v>
      </c>
      <c r="AA134" s="295">
        <f>Lewisham!AA130</f>
        <v>1</v>
      </c>
      <c r="AB134" s="295">
        <f>Lewisham!AB130</f>
        <v>1</v>
      </c>
      <c r="AC134" s="295">
        <f>Lewisham!AC130</f>
        <v>1</v>
      </c>
      <c r="AD134" s="295">
        <f>Lewisham!AD130</f>
        <v>1</v>
      </c>
      <c r="AE134" s="295">
        <f>Lewisham!AE130</f>
        <v>1</v>
      </c>
    </row>
    <row r="135" spans="1:31" ht="15.75" customHeight="1" x14ac:dyDescent="0.2">
      <c r="A135" s="10"/>
      <c r="B135" s="102"/>
      <c r="C135" s="200"/>
      <c r="D135" s="242" t="s">
        <v>129</v>
      </c>
      <c r="E135" s="82"/>
      <c r="F135" s="83"/>
      <c r="G135" s="378">
        <f>Southwark!G117</f>
        <v>0.125</v>
      </c>
      <c r="H135" s="288">
        <f>Southwark!H117</f>
        <v>0.3125</v>
      </c>
      <c r="I135" s="288">
        <f>Southwark!I117</f>
        <v>0.3125</v>
      </c>
      <c r="J135" s="288">
        <f>Southwark!J117</f>
        <v>0.5</v>
      </c>
      <c r="K135" s="293">
        <f>Southwark!K117</f>
        <v>0.5</v>
      </c>
      <c r="L135" s="292">
        <f>Southwark!L117</f>
        <v>0.6875</v>
      </c>
      <c r="M135" s="288">
        <f>Southwark!M117</f>
        <v>0.875</v>
      </c>
      <c r="N135" s="288">
        <f>Southwark!N117</f>
        <v>0.9375</v>
      </c>
      <c r="O135" s="295">
        <f>Southwark!O117</f>
        <v>0.9375</v>
      </c>
      <c r="P135" s="295">
        <f>Southwark!P117</f>
        <v>1</v>
      </c>
      <c r="Q135" s="295">
        <f>Southwark!Q117</f>
        <v>1</v>
      </c>
      <c r="R135" s="295">
        <f>Southwark!R117</f>
        <v>1</v>
      </c>
      <c r="S135" s="295">
        <f>Southwark!S117</f>
        <v>1</v>
      </c>
      <c r="T135" s="295">
        <f>Southwark!T117</f>
        <v>1</v>
      </c>
      <c r="U135" s="295">
        <f>Southwark!U117</f>
        <v>1</v>
      </c>
      <c r="V135" s="295">
        <f>Southwark!V117</f>
        <v>1</v>
      </c>
      <c r="W135" s="295">
        <f>Southwark!W117</f>
        <v>1</v>
      </c>
      <c r="X135" s="295">
        <f>Southwark!X117</f>
        <v>1</v>
      </c>
      <c r="Y135" s="295">
        <f>Southwark!Y117</f>
        <v>1</v>
      </c>
      <c r="Z135" s="295">
        <f>Southwark!Z117</f>
        <v>1</v>
      </c>
      <c r="AA135" s="295">
        <f>Southwark!AA117</f>
        <v>1</v>
      </c>
      <c r="AB135" s="295">
        <f>Southwark!AB117</f>
        <v>1</v>
      </c>
      <c r="AC135" s="295">
        <f>Southwark!AC117</f>
        <v>1</v>
      </c>
      <c r="AD135" s="295">
        <f>Southwark!AD117</f>
        <v>1</v>
      </c>
      <c r="AE135" s="295">
        <f>Southwark!AE117</f>
        <v>1</v>
      </c>
    </row>
    <row r="136" spans="1:31" ht="15.75" customHeight="1" x14ac:dyDescent="0.2">
      <c r="A136" s="10"/>
      <c r="B136" s="102"/>
      <c r="C136" s="211"/>
      <c r="D136" s="150" t="s">
        <v>340</v>
      </c>
      <c r="E136" s="157"/>
      <c r="F136" s="158"/>
      <c r="G136" s="159"/>
      <c r="H136" s="159"/>
      <c r="I136" s="160"/>
      <c r="J136" s="160"/>
      <c r="K136" s="161"/>
      <c r="L136" s="142"/>
      <c r="M136" s="143"/>
      <c r="N136" s="143"/>
      <c r="O136" s="144"/>
      <c r="P136" s="143"/>
      <c r="Q136" s="145"/>
      <c r="R136" s="145"/>
      <c r="S136" s="146"/>
      <c r="T136" s="151"/>
      <c r="U136" s="145"/>
      <c r="V136" s="145"/>
      <c r="W136" s="146"/>
      <c r="X136" s="145"/>
      <c r="Y136" s="145"/>
      <c r="Z136" s="145"/>
      <c r="AA136" s="146"/>
      <c r="AB136" s="145"/>
      <c r="AC136" s="145"/>
      <c r="AD136" s="145"/>
      <c r="AE136" s="165"/>
    </row>
    <row r="137" spans="1:31" ht="21" customHeight="1" thickBot="1" x14ac:dyDescent="0.25">
      <c r="A137" s="40"/>
      <c r="B137" s="301" t="s">
        <v>119</v>
      </c>
      <c r="C137" s="226"/>
      <c r="D137" s="227"/>
      <c r="E137" s="23"/>
      <c r="F137" s="23"/>
      <c r="G137" s="317"/>
      <c r="H137" s="318"/>
      <c r="I137" s="318"/>
      <c r="J137" s="318"/>
      <c r="K137" s="319"/>
      <c r="L137" s="318"/>
      <c r="M137" s="318"/>
      <c r="N137" s="318"/>
      <c r="O137" s="318"/>
      <c r="P137" s="318"/>
      <c r="Q137" s="318"/>
      <c r="R137" s="318"/>
      <c r="S137" s="320"/>
      <c r="T137" s="318"/>
      <c r="U137" s="318"/>
      <c r="V137" s="318"/>
      <c r="W137" s="318"/>
      <c r="X137" s="318"/>
      <c r="Y137" s="318"/>
      <c r="Z137" s="318"/>
      <c r="AA137" s="318"/>
      <c r="AB137" s="321"/>
      <c r="AC137" s="321"/>
      <c r="AD137" s="321"/>
      <c r="AE137" s="322"/>
    </row>
    <row r="138" spans="1:31" ht="12.75" customHeight="1" thickBot="1" x14ac:dyDescent="0.25">
      <c r="A138" s="10"/>
      <c r="B138" s="205" t="s">
        <v>41</v>
      </c>
      <c r="C138" s="209"/>
      <c r="D138" s="103" t="s">
        <v>50</v>
      </c>
      <c r="E138" s="99"/>
      <c r="F138" s="100"/>
      <c r="G138" s="429"/>
      <c r="H138" s="104" t="str">
        <f t="shared" ref="H138:Q138" si="28">IF(AND(H$6&gt;=$F138,H$6&lt;=$G138),1,"")</f>
        <v/>
      </c>
      <c r="I138" s="105" t="str">
        <f t="shared" si="28"/>
        <v/>
      </c>
      <c r="J138" s="105" t="str">
        <f t="shared" si="28"/>
        <v/>
      </c>
      <c r="K138" s="106" t="str">
        <f t="shared" si="28"/>
        <v/>
      </c>
      <c r="L138" s="107" t="str">
        <f t="shared" si="28"/>
        <v/>
      </c>
      <c r="M138" s="108" t="str">
        <f t="shared" si="28"/>
        <v/>
      </c>
      <c r="N138" s="108" t="str">
        <f t="shared" si="28"/>
        <v/>
      </c>
      <c r="O138" s="109" t="str">
        <f t="shared" si="28"/>
        <v/>
      </c>
      <c r="P138" s="108" t="str">
        <f t="shared" si="28"/>
        <v/>
      </c>
      <c r="Q138" s="108" t="str">
        <f t="shared" si="28"/>
        <v/>
      </c>
      <c r="R138" s="428"/>
      <c r="S138" s="110" t="str">
        <f t="shared" ref="S138:AE138" si="29">IF(AND(S$6&gt;=$F138,S$6&lt;=$G138),1,"")</f>
        <v/>
      </c>
      <c r="T138" s="107" t="str">
        <f t="shared" si="29"/>
        <v/>
      </c>
      <c r="U138" s="108" t="str">
        <f t="shared" si="29"/>
        <v/>
      </c>
      <c r="V138" s="108" t="str">
        <f t="shared" si="29"/>
        <v/>
      </c>
      <c r="W138" s="109" t="str">
        <f t="shared" si="29"/>
        <v/>
      </c>
      <c r="X138" s="108" t="str">
        <f t="shared" si="29"/>
        <v/>
      </c>
      <c r="Y138" s="108" t="str">
        <f t="shared" si="29"/>
        <v/>
      </c>
      <c r="Z138" s="108" t="str">
        <f t="shared" si="29"/>
        <v/>
      </c>
      <c r="AA138" s="109" t="str">
        <f t="shared" si="29"/>
        <v/>
      </c>
      <c r="AB138" s="108" t="str">
        <f t="shared" si="29"/>
        <v/>
      </c>
      <c r="AC138" s="108" t="str">
        <f t="shared" si="29"/>
        <v/>
      </c>
      <c r="AD138" s="105" t="str">
        <f t="shared" si="29"/>
        <v/>
      </c>
      <c r="AE138" s="173" t="str">
        <f t="shared" si="29"/>
        <v/>
      </c>
    </row>
    <row r="139" spans="1:31" ht="12.75" customHeight="1" x14ac:dyDescent="0.2">
      <c r="A139" s="10"/>
      <c r="B139" s="206"/>
      <c r="C139" s="210"/>
      <c r="D139" s="221" t="s">
        <v>122</v>
      </c>
      <c r="E139" s="91"/>
      <c r="F139" s="92"/>
      <c r="G139" s="406">
        <f>SUMPRODUCT(G140:G145,Inputs!$G$3:$G$8)/Inputs!$G$9</f>
        <v>0.28724133437259941</v>
      </c>
      <c r="H139" s="407">
        <f>SUMPRODUCT(H140:H145,Inputs!$G$3:$G$8)/Inputs!$G$9</f>
        <v>0.46530747072954909</v>
      </c>
      <c r="I139" s="407">
        <f>SUMPRODUCT(I140:I145,Inputs!$G$3:$G$8)/Inputs!$G$9</f>
        <v>0.47828745360332192</v>
      </c>
      <c r="J139" s="407">
        <f>SUMPRODUCT(J140:J145,Inputs!$G$3:$G$8)/Inputs!$G$9</f>
        <v>0.53331917336970114</v>
      </c>
      <c r="K139" s="407">
        <f>SUMPRODUCT(K140:K145,Inputs!$G$3:$G$8)/Inputs!$G$9</f>
        <v>0.66130137859445248</v>
      </c>
      <c r="L139" s="408">
        <f>SUMPRODUCT(L140:L145,Inputs!$G$3:$G$8)/Inputs!$G$9</f>
        <v>0.83152277356898763</v>
      </c>
      <c r="M139" s="407">
        <f>SUMPRODUCT(M140:M145,Inputs!$G$3:$G$8)/Inputs!$G$9</f>
        <v>0.83846948298190915</v>
      </c>
      <c r="N139" s="407">
        <f>SUMPRODUCT(N140:N145,Inputs!$G$3:$G$8)/Inputs!$G$9</f>
        <v>0.86363750394384897</v>
      </c>
      <c r="O139" s="409">
        <f>SUMPRODUCT(O140:O145,Inputs!$G$3:$G$8)/Inputs!$G$9</f>
        <v>0.90851466950479776</v>
      </c>
      <c r="P139" s="407">
        <f>SUMPRODUCT(P140:P145,Inputs!$G$3:$G$8)/Inputs!$G$9</f>
        <v>0.97521995106867188</v>
      </c>
      <c r="Q139" s="407">
        <f>SUMPRODUCT(Q140:Q145,Inputs!$G$3:$G$8)/Inputs!$G$9</f>
        <v>0.97521995106867188</v>
      </c>
      <c r="R139" s="407">
        <f>SUMPRODUCT(R140:R145,Inputs!$G$3:$G$8)/Inputs!$G$9</f>
        <v>0.98845559810365202</v>
      </c>
      <c r="S139" s="409">
        <f>SUMPRODUCT(S140:S145,Inputs!$G$3:$G$8)/Inputs!$G$9</f>
        <v>0.99371106237794149</v>
      </c>
      <c r="T139" s="407">
        <f>SUMPRODUCT(T140:T145,Inputs!$G$3:$G$8)/Inputs!$G$9</f>
        <v>1</v>
      </c>
      <c r="U139" s="407">
        <f>SUMPRODUCT(U140:U145,Inputs!$G$3:$G$8)/Inputs!$G$9</f>
        <v>1</v>
      </c>
      <c r="V139" s="407">
        <f>SUMPRODUCT(V140:V145,Inputs!$G$3:$G$8)/Inputs!$G$9</f>
        <v>1</v>
      </c>
      <c r="W139" s="409">
        <f>SUMPRODUCT(W140:W145,Inputs!$G$3:$G$8)/Inputs!$G$9</f>
        <v>1</v>
      </c>
      <c r="X139" s="407">
        <f>SUMPRODUCT(X140:X145,Inputs!$G$3:$G$8)/Inputs!$G$9</f>
        <v>1</v>
      </c>
      <c r="Y139" s="407">
        <f>SUMPRODUCT(Y140:Y145,Inputs!$G$3:$G$8)/Inputs!$G$9</f>
        <v>1</v>
      </c>
      <c r="Z139" s="407">
        <f>SUMPRODUCT(Z140:Z145,Inputs!$G$3:$G$8)/Inputs!$G$9</f>
        <v>1</v>
      </c>
      <c r="AA139" s="409">
        <f>SUMPRODUCT(AA140:AA145,Inputs!$G$3:$G$8)/Inputs!$G$9</f>
        <v>1</v>
      </c>
      <c r="AB139" s="407">
        <f>SUMPRODUCT(AB140:AB145,Inputs!$G$3:$G$8)/Inputs!$G$9</f>
        <v>1</v>
      </c>
      <c r="AC139" s="407">
        <f>SUMPRODUCT(AC140:AC145,Inputs!$G$3:$G$8)/Inputs!$G$9</f>
        <v>1</v>
      </c>
      <c r="AD139" s="407">
        <f>SUMPRODUCT(AD140:AD145,Inputs!$G$3:$G$8)/Inputs!$G$9</f>
        <v>1</v>
      </c>
      <c r="AE139" s="410">
        <f>SUMPRODUCT(AE140:AE145,Inputs!$G$3:$G$8)/Inputs!$G$9</f>
        <v>1</v>
      </c>
    </row>
    <row r="140" spans="1:31" ht="15.75" customHeight="1" x14ac:dyDescent="0.2">
      <c r="A140" s="10"/>
      <c r="B140" s="206"/>
      <c r="C140" s="210"/>
      <c r="D140" s="241" t="s">
        <v>123</v>
      </c>
      <c r="E140" s="82"/>
      <c r="F140" s="83"/>
      <c r="G140" s="378">
        <f>Bexley!G138</f>
        <v>0.33333333333333331</v>
      </c>
      <c r="H140" s="288">
        <f>Bexley!H138</f>
        <v>0.45833333333333331</v>
      </c>
      <c r="I140" s="288">
        <f>Bexley!I138</f>
        <v>0.5</v>
      </c>
      <c r="J140" s="288">
        <f>Bexley!J138</f>
        <v>0.625</v>
      </c>
      <c r="K140" s="293">
        <f>Bexley!K138</f>
        <v>0.70833333333333337</v>
      </c>
      <c r="L140" s="292">
        <f>Bexley!L138</f>
        <v>0.83333333333333337</v>
      </c>
      <c r="M140" s="288">
        <f>Bexley!M138</f>
        <v>0.83333333333333337</v>
      </c>
      <c r="N140" s="288">
        <f>Bexley!N138</f>
        <v>0.91666666666666663</v>
      </c>
      <c r="O140" s="295">
        <f>Bexley!O138</f>
        <v>0.91666666666666663</v>
      </c>
      <c r="P140" s="295">
        <f>Bexley!P138</f>
        <v>0.95833333333333337</v>
      </c>
      <c r="Q140" s="295">
        <f>Bexley!Q138</f>
        <v>0.95833333333333337</v>
      </c>
      <c r="R140" s="295">
        <f>Bexley!R138</f>
        <v>0.95833333333333337</v>
      </c>
      <c r="S140" s="295">
        <f>Bexley!S138</f>
        <v>1</v>
      </c>
      <c r="T140" s="295">
        <f>Bexley!T138</f>
        <v>1</v>
      </c>
      <c r="U140" s="295">
        <f>Bexley!U138</f>
        <v>1</v>
      </c>
      <c r="V140" s="295">
        <f>Bexley!V138</f>
        <v>1</v>
      </c>
      <c r="W140" s="295">
        <f>Bexley!W138</f>
        <v>1</v>
      </c>
      <c r="X140" s="295">
        <f>Bexley!X138</f>
        <v>1</v>
      </c>
      <c r="Y140" s="295">
        <f>Bexley!Y138</f>
        <v>1</v>
      </c>
      <c r="Z140" s="295">
        <f>Bexley!Z138</f>
        <v>1</v>
      </c>
      <c r="AA140" s="295">
        <f>Bexley!AA138</f>
        <v>1</v>
      </c>
      <c r="AB140" s="295">
        <f>Bexley!AB138</f>
        <v>1</v>
      </c>
      <c r="AC140" s="295">
        <f>Bexley!AC138</f>
        <v>1</v>
      </c>
      <c r="AD140" s="295">
        <f>Bexley!AD138</f>
        <v>1</v>
      </c>
      <c r="AE140" s="295">
        <f>Bexley!AE138</f>
        <v>1</v>
      </c>
    </row>
    <row r="141" spans="1:31" ht="15.75" customHeight="1" x14ac:dyDescent="0.2">
      <c r="A141" s="10"/>
      <c r="B141" s="206"/>
      <c r="C141" s="210"/>
      <c r="D141" s="242" t="s">
        <v>124</v>
      </c>
      <c r="E141" s="82"/>
      <c r="F141" s="83"/>
      <c r="G141" s="378">
        <f>Bromley!G138</f>
        <v>0.29166666666666669</v>
      </c>
      <c r="H141" s="288">
        <f>Bromley!H138</f>
        <v>0.35833333333333334</v>
      </c>
      <c r="I141" s="288">
        <f>Bromley!I138</f>
        <v>0.39999999999999997</v>
      </c>
      <c r="J141" s="288">
        <f>Bromley!J138</f>
        <v>0.48333333333333334</v>
      </c>
      <c r="K141" s="293">
        <f>Bromley!K138</f>
        <v>0.48333333333333334</v>
      </c>
      <c r="L141" s="292">
        <f>Bromley!L138</f>
        <v>0.75</v>
      </c>
      <c r="M141" s="288">
        <f>Bromley!M138</f>
        <v>0.75</v>
      </c>
      <c r="N141" s="288">
        <f>Bromley!N138</f>
        <v>0.875</v>
      </c>
      <c r="O141" s="295">
        <f>Bromley!O138</f>
        <v>0.875</v>
      </c>
      <c r="P141" s="295">
        <f>Bromley!P138</f>
        <v>1</v>
      </c>
      <c r="Q141" s="295">
        <f>Bromley!Q138</f>
        <v>1</v>
      </c>
      <c r="R141" s="295">
        <f>Bromley!R138</f>
        <v>1</v>
      </c>
      <c r="S141" s="295">
        <f>Bromley!S138</f>
        <v>1</v>
      </c>
      <c r="T141" s="295">
        <f>Bromley!T138</f>
        <v>1</v>
      </c>
      <c r="U141" s="295">
        <f>Bromley!U138</f>
        <v>1</v>
      </c>
      <c r="V141" s="295">
        <f>Bromley!V138</f>
        <v>1</v>
      </c>
      <c r="W141" s="295">
        <f>Bromley!W138</f>
        <v>1</v>
      </c>
      <c r="X141" s="295">
        <f>Bromley!X138</f>
        <v>1</v>
      </c>
      <c r="Y141" s="295">
        <f>Bromley!Y138</f>
        <v>1</v>
      </c>
      <c r="Z141" s="295">
        <f>Bromley!Z138</f>
        <v>1</v>
      </c>
      <c r="AA141" s="295">
        <f>Bromley!AA138</f>
        <v>1</v>
      </c>
      <c r="AB141" s="295">
        <f>Bromley!AB138</f>
        <v>1</v>
      </c>
      <c r="AC141" s="295">
        <f>Bromley!AC138</f>
        <v>1</v>
      </c>
      <c r="AD141" s="295">
        <f>Bromley!AD138</f>
        <v>1</v>
      </c>
      <c r="AE141" s="295">
        <f>Bromley!AE138</f>
        <v>1</v>
      </c>
    </row>
    <row r="142" spans="1:31" ht="15.75" customHeight="1" x14ac:dyDescent="0.2">
      <c r="A142" s="10"/>
      <c r="B142" s="206"/>
      <c r="C142" s="210"/>
      <c r="D142" s="242" t="s">
        <v>125</v>
      </c>
      <c r="E142" s="86"/>
      <c r="F142" s="87"/>
      <c r="G142" s="378">
        <f>Greenwich!G139</f>
        <v>0.375</v>
      </c>
      <c r="H142" s="288">
        <f>Greenwich!H139</f>
        <v>0.45833333333333331</v>
      </c>
      <c r="I142" s="288">
        <f>Greenwich!I139</f>
        <v>0.45833333333333331</v>
      </c>
      <c r="J142" s="288">
        <f>Greenwich!J139</f>
        <v>0.45833333333333331</v>
      </c>
      <c r="K142" s="293">
        <f>Greenwich!K139</f>
        <v>0.70833333333333337</v>
      </c>
      <c r="L142" s="292">
        <f>Greenwich!L139</f>
        <v>0.95</v>
      </c>
      <c r="M142" s="288">
        <f>Greenwich!M139</f>
        <v>0.95</v>
      </c>
      <c r="N142" s="288">
        <f>Greenwich!N139</f>
        <v>0.79166666666666663</v>
      </c>
      <c r="O142" s="295">
        <f>Greenwich!O139</f>
        <v>0.95</v>
      </c>
      <c r="P142" s="295">
        <f>Greenwich!P139</f>
        <v>0.91666666666666663</v>
      </c>
      <c r="Q142" s="295">
        <f>Greenwich!Q139</f>
        <v>0.91666666666666663</v>
      </c>
      <c r="R142" s="295">
        <f>Greenwich!R139</f>
        <v>0.95833333333333337</v>
      </c>
      <c r="S142" s="295">
        <f>Greenwich!S139</f>
        <v>0.95833333333333337</v>
      </c>
      <c r="T142" s="295">
        <f>Greenwich!T139</f>
        <v>1</v>
      </c>
      <c r="U142" s="295">
        <f>Greenwich!U139</f>
        <v>1</v>
      </c>
      <c r="V142" s="295">
        <f>Greenwich!V139</f>
        <v>1</v>
      </c>
      <c r="W142" s="295">
        <f>Greenwich!W139</f>
        <v>1</v>
      </c>
      <c r="X142" s="295">
        <f>Greenwich!X139</f>
        <v>1</v>
      </c>
      <c r="Y142" s="295">
        <f>Greenwich!Y139</f>
        <v>1</v>
      </c>
      <c r="Z142" s="295">
        <f>Greenwich!Z139</f>
        <v>1</v>
      </c>
      <c r="AA142" s="295">
        <f>Greenwich!AA139</f>
        <v>1</v>
      </c>
      <c r="AB142" s="295">
        <f>Greenwich!AB139</f>
        <v>1</v>
      </c>
      <c r="AC142" s="295">
        <f>Greenwich!AC139</f>
        <v>1</v>
      </c>
      <c r="AD142" s="295">
        <f>Greenwich!AD139</f>
        <v>1</v>
      </c>
      <c r="AE142" s="295">
        <f>Greenwich!AE139</f>
        <v>1</v>
      </c>
    </row>
    <row r="143" spans="1:31" ht="15.75" customHeight="1" x14ac:dyDescent="0.2">
      <c r="A143" s="10"/>
      <c r="B143" s="206"/>
      <c r="C143" s="210"/>
      <c r="D143" s="242" t="s">
        <v>126</v>
      </c>
      <c r="E143" s="82"/>
      <c r="F143" s="83"/>
      <c r="G143" s="378">
        <f>Lambeth!G138</f>
        <v>0.25</v>
      </c>
      <c r="H143" s="288">
        <f>Lambeth!H138</f>
        <v>0.58333333333333337</v>
      </c>
      <c r="I143" s="288">
        <f>Lambeth!I138</f>
        <v>0.58333333333333337</v>
      </c>
      <c r="J143" s="288">
        <f>Lambeth!J138</f>
        <v>0.66666666666666663</v>
      </c>
      <c r="K143" s="293">
        <f>Lambeth!K138</f>
        <v>0.75</v>
      </c>
      <c r="L143" s="292">
        <f>Lambeth!L138</f>
        <v>0.91666666666666663</v>
      </c>
      <c r="M143" s="288">
        <f>Lambeth!M138</f>
        <v>0.91666666666666663</v>
      </c>
      <c r="N143" s="288">
        <f>Lambeth!N138</f>
        <v>0.95833333333333337</v>
      </c>
      <c r="O143" s="295">
        <f>Lambeth!O138</f>
        <v>0.95833333333333337</v>
      </c>
      <c r="P143" s="295">
        <f>Lambeth!P138</f>
        <v>1</v>
      </c>
      <c r="Q143" s="295">
        <f>Lambeth!Q138</f>
        <v>1</v>
      </c>
      <c r="R143" s="295">
        <f>Lambeth!R138</f>
        <v>1</v>
      </c>
      <c r="S143" s="295">
        <f>Lambeth!S138</f>
        <v>1</v>
      </c>
      <c r="T143" s="295">
        <f>Lambeth!T138</f>
        <v>1</v>
      </c>
      <c r="U143" s="295">
        <f>Lambeth!U138</f>
        <v>1</v>
      </c>
      <c r="V143" s="295">
        <f>Lambeth!V138</f>
        <v>1</v>
      </c>
      <c r="W143" s="295">
        <f>Lambeth!W138</f>
        <v>1</v>
      </c>
      <c r="X143" s="295">
        <f>Lambeth!X138</f>
        <v>1</v>
      </c>
      <c r="Y143" s="295">
        <f>Lambeth!Y138</f>
        <v>1</v>
      </c>
      <c r="Z143" s="295">
        <f>Lambeth!Z138</f>
        <v>1</v>
      </c>
      <c r="AA143" s="295">
        <f>Lambeth!AA138</f>
        <v>1</v>
      </c>
      <c r="AB143" s="295">
        <f>Lambeth!AB138</f>
        <v>1</v>
      </c>
      <c r="AC143" s="295">
        <f>Lambeth!AC138</f>
        <v>1</v>
      </c>
      <c r="AD143" s="295">
        <f>Lambeth!AD138</f>
        <v>1</v>
      </c>
      <c r="AE143" s="295">
        <f>Lambeth!AE138</f>
        <v>1</v>
      </c>
    </row>
    <row r="144" spans="1:31" ht="15.75" customHeight="1" x14ac:dyDescent="0.2">
      <c r="A144" s="10"/>
      <c r="B144" s="206"/>
      <c r="C144" s="211"/>
      <c r="D144" s="242" t="s">
        <v>127</v>
      </c>
      <c r="E144" s="86"/>
      <c r="F144" s="87"/>
      <c r="G144" s="378">
        <f>Lewisham!G138</f>
        <v>0.16666666666666666</v>
      </c>
      <c r="H144" s="288">
        <f>Lewisham!H138</f>
        <v>0.33333333333333331</v>
      </c>
      <c r="I144" s="288">
        <f>Lewisham!I138</f>
        <v>0.33333333333333331</v>
      </c>
      <c r="J144" s="288">
        <f>Lewisham!J138</f>
        <v>0.375</v>
      </c>
      <c r="K144" s="293">
        <f>Lewisham!K138</f>
        <v>0.54166666666666663</v>
      </c>
      <c r="L144" s="292">
        <f>Lewisham!L138</f>
        <v>0.70833333333333337</v>
      </c>
      <c r="M144" s="288">
        <f>Lewisham!M138</f>
        <v>0.75</v>
      </c>
      <c r="N144" s="288">
        <f>Lewisham!N138</f>
        <v>0.79166666666666663</v>
      </c>
      <c r="O144" s="295">
        <f>Lewisham!O138</f>
        <v>0.83333333333333337</v>
      </c>
      <c r="P144" s="295">
        <f>Lewisham!P138</f>
        <v>0.95833333333333337</v>
      </c>
      <c r="Q144" s="295">
        <f>Lewisham!Q138</f>
        <v>0.95833333333333337</v>
      </c>
      <c r="R144" s="295">
        <f>Lewisham!R138</f>
        <v>1</v>
      </c>
      <c r="S144" s="295">
        <f>Lewisham!S138</f>
        <v>1</v>
      </c>
      <c r="T144" s="295">
        <f>Lewisham!T138</f>
        <v>1</v>
      </c>
      <c r="U144" s="295">
        <f>Lewisham!U138</f>
        <v>1</v>
      </c>
      <c r="V144" s="295">
        <f>Lewisham!V138</f>
        <v>1</v>
      </c>
      <c r="W144" s="295">
        <f>Lewisham!W138</f>
        <v>1</v>
      </c>
      <c r="X144" s="295">
        <f>Lewisham!X138</f>
        <v>1</v>
      </c>
      <c r="Y144" s="295">
        <f>Lewisham!Y138</f>
        <v>1</v>
      </c>
      <c r="Z144" s="295">
        <f>Lewisham!Z138</f>
        <v>1</v>
      </c>
      <c r="AA144" s="295">
        <f>Lewisham!AA138</f>
        <v>1</v>
      </c>
      <c r="AB144" s="295">
        <f>Lewisham!AB138</f>
        <v>1</v>
      </c>
      <c r="AC144" s="295">
        <f>Lewisham!AC138</f>
        <v>1</v>
      </c>
      <c r="AD144" s="295">
        <f>Lewisham!AD138</f>
        <v>1</v>
      </c>
      <c r="AE144" s="295">
        <f>Lewisham!AE138</f>
        <v>1</v>
      </c>
    </row>
    <row r="145" spans="1:31" s="269" customFormat="1" ht="15.75" customHeight="1" x14ac:dyDescent="0.2">
      <c r="A145" s="268"/>
      <c r="B145" s="206"/>
      <c r="C145" s="211"/>
      <c r="D145" s="242" t="s">
        <v>129</v>
      </c>
      <c r="E145" s="82"/>
      <c r="F145" s="83"/>
      <c r="G145" s="378">
        <f>Southwark!G124</f>
        <v>0.33333333333333331</v>
      </c>
      <c r="H145" s="288">
        <f>Southwark!H124</f>
        <v>0.58333333333333337</v>
      </c>
      <c r="I145" s="288">
        <f>Southwark!I124</f>
        <v>0.58333333333333337</v>
      </c>
      <c r="J145" s="288">
        <f>Southwark!J124</f>
        <v>0.58333333333333337</v>
      </c>
      <c r="K145" s="293">
        <f>Southwark!K124</f>
        <v>0.79166666666666663</v>
      </c>
      <c r="L145" s="292">
        <f>Southwark!L124</f>
        <v>0.83333333333333337</v>
      </c>
      <c r="M145" s="288">
        <f>Southwark!M124</f>
        <v>0.83333333333333337</v>
      </c>
      <c r="N145" s="288">
        <f>Southwark!N124</f>
        <v>0.83333333333333337</v>
      </c>
      <c r="O145" s="295">
        <f>Southwark!O124</f>
        <v>0.91666666666666663</v>
      </c>
      <c r="P145" s="295">
        <f>Southwark!P124</f>
        <v>1</v>
      </c>
      <c r="Q145" s="295">
        <f>Southwark!Q124</f>
        <v>1</v>
      </c>
      <c r="R145" s="295">
        <f>Southwark!R124</f>
        <v>1</v>
      </c>
      <c r="S145" s="295">
        <f>Southwark!S124</f>
        <v>1</v>
      </c>
      <c r="T145" s="295">
        <f>Southwark!T124</f>
        <v>1</v>
      </c>
      <c r="U145" s="295">
        <f>Southwark!U124</f>
        <v>1</v>
      </c>
      <c r="V145" s="295">
        <f>Southwark!V124</f>
        <v>1</v>
      </c>
      <c r="W145" s="295">
        <f>Southwark!W124</f>
        <v>1</v>
      </c>
      <c r="X145" s="295">
        <f>Southwark!X124</f>
        <v>1</v>
      </c>
      <c r="Y145" s="295">
        <f>Southwark!Y124</f>
        <v>1</v>
      </c>
      <c r="Z145" s="295">
        <f>Southwark!Z124</f>
        <v>1</v>
      </c>
      <c r="AA145" s="295">
        <f>Southwark!AA124</f>
        <v>1</v>
      </c>
      <c r="AB145" s="295">
        <f>Southwark!AB124</f>
        <v>1</v>
      </c>
      <c r="AC145" s="295">
        <f>Southwark!AC124</f>
        <v>1</v>
      </c>
      <c r="AD145" s="295">
        <f>Southwark!AD124</f>
        <v>1</v>
      </c>
      <c r="AE145" s="295">
        <f>Southwark!AE124</f>
        <v>1</v>
      </c>
    </row>
    <row r="146" spans="1:31" ht="15.75" customHeight="1" thickBot="1" x14ac:dyDescent="0.25">
      <c r="A146" s="10"/>
      <c r="B146" s="206"/>
      <c r="C146" s="211"/>
      <c r="D146" s="150" t="s">
        <v>340</v>
      </c>
      <c r="E146" s="157"/>
      <c r="F146" s="158"/>
      <c r="G146" s="159"/>
      <c r="H146" s="159"/>
      <c r="I146" s="160"/>
      <c r="J146" s="160"/>
      <c r="K146" s="161"/>
      <c r="L146" s="142"/>
      <c r="M146" s="143"/>
      <c r="N146" s="143"/>
      <c r="O146" s="144"/>
      <c r="P146" s="143"/>
      <c r="Q146" s="145"/>
      <c r="R146" s="145"/>
      <c r="S146" s="146"/>
      <c r="T146" s="151"/>
      <c r="U146" s="145"/>
      <c r="V146" s="145"/>
      <c r="W146" s="146"/>
      <c r="X146" s="145"/>
      <c r="Y146" s="145"/>
      <c r="Z146" s="145"/>
      <c r="AA146" s="146"/>
      <c r="AB146" s="145"/>
      <c r="AC146" s="145"/>
      <c r="AD146" s="145"/>
      <c r="AE146" s="165"/>
    </row>
    <row r="147" spans="1:31" ht="12.75" customHeight="1" thickBot="1" x14ac:dyDescent="0.25">
      <c r="A147" s="10"/>
      <c r="B147" s="205" t="s">
        <v>51</v>
      </c>
      <c r="C147" s="209"/>
      <c r="D147" s="117" t="s">
        <v>52</v>
      </c>
      <c r="E147" s="99"/>
      <c r="F147" s="100"/>
      <c r="G147" s="429"/>
      <c r="H147" s="111" t="str">
        <f t="shared" ref="H147:R147" si="30">IF(AND(H$6&gt;=$F147,H$6&lt;=$G147),1,"")</f>
        <v/>
      </c>
      <c r="I147" s="108" t="str">
        <f t="shared" si="30"/>
        <v/>
      </c>
      <c r="J147" s="108" t="str">
        <f t="shared" si="30"/>
        <v/>
      </c>
      <c r="K147" s="112" t="str">
        <f t="shared" si="30"/>
        <v/>
      </c>
      <c r="L147" s="107" t="str">
        <f t="shared" si="30"/>
        <v/>
      </c>
      <c r="M147" s="108" t="str">
        <f t="shared" si="30"/>
        <v/>
      </c>
      <c r="N147" s="108" t="str">
        <f t="shared" si="30"/>
        <v/>
      </c>
      <c r="O147" s="110" t="str">
        <f t="shared" si="30"/>
        <v/>
      </c>
      <c r="P147" s="108" t="str">
        <f t="shared" si="30"/>
        <v/>
      </c>
      <c r="Q147" s="108" t="str">
        <f t="shared" si="30"/>
        <v/>
      </c>
      <c r="R147" s="108" t="str">
        <f t="shared" si="30"/>
        <v/>
      </c>
      <c r="S147" s="428"/>
      <c r="T147" s="107" t="str">
        <f t="shared" ref="T147:AE147" si="31">IF(AND(T$6&gt;=$F147,T$6&lt;=$G147),1,"")</f>
        <v/>
      </c>
      <c r="U147" s="108" t="str">
        <f t="shared" si="31"/>
        <v/>
      </c>
      <c r="V147" s="108" t="str">
        <f t="shared" si="31"/>
        <v/>
      </c>
      <c r="W147" s="110" t="str">
        <f t="shared" si="31"/>
        <v/>
      </c>
      <c r="X147" s="108" t="str">
        <f t="shared" si="31"/>
        <v/>
      </c>
      <c r="Y147" s="108" t="str">
        <f t="shared" si="31"/>
        <v/>
      </c>
      <c r="Z147" s="108" t="str">
        <f t="shared" si="31"/>
        <v/>
      </c>
      <c r="AA147" s="110" t="str">
        <f t="shared" si="31"/>
        <v/>
      </c>
      <c r="AB147" s="108" t="str">
        <f t="shared" si="31"/>
        <v/>
      </c>
      <c r="AC147" s="108" t="str">
        <f t="shared" si="31"/>
        <v/>
      </c>
      <c r="AD147" s="108" t="str">
        <f t="shared" si="31"/>
        <v/>
      </c>
      <c r="AE147" s="174" t="str">
        <f t="shared" si="31"/>
        <v/>
      </c>
    </row>
    <row r="148" spans="1:31" ht="12.75" customHeight="1" x14ac:dyDescent="0.2">
      <c r="A148" s="10"/>
      <c r="B148" s="206"/>
      <c r="C148" s="210"/>
      <c r="D148" s="162" t="s">
        <v>122</v>
      </c>
      <c r="E148" s="89"/>
      <c r="F148" s="90"/>
      <c r="G148" s="406">
        <f>SUMPRODUCT(G149:G154,Inputs!$G$3:$G$8)/Inputs!$G$9</f>
        <v>0.1913574181397682</v>
      </c>
      <c r="H148" s="407">
        <f>SUMPRODUCT(H149:H154,Inputs!$G$3:$G$8)/Inputs!$G$9</f>
        <v>0.42217092862402528</v>
      </c>
      <c r="I148" s="407">
        <f>SUMPRODUCT(I149:I154,Inputs!$G$3:$G$8)/Inputs!$G$9</f>
        <v>0.47764800422877496</v>
      </c>
      <c r="J148" s="407">
        <f>SUMPRODUCT(J149:J154,Inputs!$G$3:$G$8)/Inputs!$G$9</f>
        <v>0.51839902679385441</v>
      </c>
      <c r="K148" s="407">
        <f>SUMPRODUCT(K149:K154,Inputs!$G$3:$G$8)/Inputs!$G$9</f>
        <v>0.63855907857678429</v>
      </c>
      <c r="L148" s="408">
        <f>SUMPRODUCT(L149:L154,Inputs!$G$3:$G$8)/Inputs!$G$9</f>
        <v>0.78625008520846651</v>
      </c>
      <c r="M148" s="407">
        <f>SUMPRODUCT(M149:M154,Inputs!$G$3:$G$8)/Inputs!$G$9</f>
        <v>0.80385555882335247</v>
      </c>
      <c r="N148" s="407">
        <f>SUMPRODUCT(N149:N154,Inputs!$G$3:$G$8)/Inputs!$G$9</f>
        <v>0.87490861387662988</v>
      </c>
      <c r="O148" s="409">
        <f>SUMPRODUCT(O149:O154,Inputs!$G$3:$G$8)/Inputs!$G$9</f>
        <v>0.88955122230128325</v>
      </c>
      <c r="P148" s="407">
        <f>SUMPRODUCT(P149:P154,Inputs!$G$3:$G$8)/Inputs!$G$9</f>
        <v>0.98318385253414975</v>
      </c>
      <c r="Q148" s="407">
        <f>SUMPRODUCT(Q149:Q154,Inputs!$G$3:$G$8)/Inputs!$G$9</f>
        <v>0.98318385253414975</v>
      </c>
      <c r="R148" s="407">
        <f>SUMPRODUCT(R149:R154,Inputs!$G$3:$G$8)/Inputs!$G$9</f>
        <v>0.99245327485352985</v>
      </c>
      <c r="S148" s="409">
        <f>SUMPRODUCT(S149:S154,Inputs!$G$3:$G$8)/Inputs!$G$9</f>
        <v>1</v>
      </c>
      <c r="T148" s="407">
        <f>SUMPRODUCT(T149:T154,Inputs!$G$3:$G$8)/Inputs!$G$9</f>
        <v>1</v>
      </c>
      <c r="U148" s="407">
        <f>SUMPRODUCT(U149:U154,Inputs!$G$3:$G$8)/Inputs!$G$9</f>
        <v>1</v>
      </c>
      <c r="V148" s="407">
        <f>SUMPRODUCT(V149:V154,Inputs!$G$3:$G$8)/Inputs!$G$9</f>
        <v>1</v>
      </c>
      <c r="W148" s="409">
        <f>SUMPRODUCT(W149:W154,Inputs!$G$3:$G$8)/Inputs!$G$9</f>
        <v>1</v>
      </c>
      <c r="X148" s="407">
        <f>SUMPRODUCT(X149:X154,Inputs!$G$3:$G$8)/Inputs!$G$9</f>
        <v>1</v>
      </c>
      <c r="Y148" s="407">
        <f>SUMPRODUCT(Y149:Y154,Inputs!$G$3:$G$8)/Inputs!$G$9</f>
        <v>1</v>
      </c>
      <c r="Z148" s="407">
        <f>SUMPRODUCT(Z149:Z154,Inputs!$G$3:$G$8)/Inputs!$G$9</f>
        <v>1</v>
      </c>
      <c r="AA148" s="409">
        <f>SUMPRODUCT(AA149:AA154,Inputs!$G$3:$G$8)/Inputs!$G$9</f>
        <v>1</v>
      </c>
      <c r="AB148" s="407">
        <f>SUMPRODUCT(AB149:AB154,Inputs!$G$3:$G$8)/Inputs!$G$9</f>
        <v>1</v>
      </c>
      <c r="AC148" s="407">
        <f>SUMPRODUCT(AC149:AC154,Inputs!$G$3:$G$8)/Inputs!$G$9</f>
        <v>1</v>
      </c>
      <c r="AD148" s="407">
        <f>SUMPRODUCT(AD149:AD154,Inputs!$G$3:$G$8)/Inputs!$G$9</f>
        <v>1</v>
      </c>
      <c r="AE148" s="410">
        <f>SUMPRODUCT(AE149:AE154,Inputs!$G$3:$G$8)/Inputs!$G$9</f>
        <v>1</v>
      </c>
    </row>
    <row r="149" spans="1:31" ht="15" customHeight="1" x14ac:dyDescent="0.2">
      <c r="A149" s="10"/>
      <c r="B149" s="206"/>
      <c r="C149" s="210"/>
      <c r="D149" s="241" t="s">
        <v>123</v>
      </c>
      <c r="E149" s="82"/>
      <c r="F149" s="83"/>
      <c r="G149" s="378">
        <f>Bexley!G147</f>
        <v>0.1</v>
      </c>
      <c r="H149" s="288">
        <f>Bexley!H147</f>
        <v>0.15</v>
      </c>
      <c r="I149" s="288">
        <f>Bexley!I147</f>
        <v>0.25</v>
      </c>
      <c r="J149" s="288">
        <f>Bexley!J147</f>
        <v>0.3</v>
      </c>
      <c r="K149" s="293">
        <f>Bexley!K147</f>
        <v>0.4</v>
      </c>
      <c r="L149" s="292">
        <f>Bexley!L147</f>
        <v>0.65</v>
      </c>
      <c r="M149" s="288">
        <f>Bexley!M147</f>
        <v>0.65</v>
      </c>
      <c r="N149" s="288">
        <f>Bexley!N147</f>
        <v>0.8</v>
      </c>
      <c r="O149" s="295">
        <f>Bexley!O147</f>
        <v>0.85</v>
      </c>
      <c r="P149" s="295">
        <f>Bexley!P147</f>
        <v>1</v>
      </c>
      <c r="Q149" s="295">
        <f>Bexley!Q147</f>
        <v>1</v>
      </c>
      <c r="R149" s="295">
        <f>Bexley!R147</f>
        <v>1</v>
      </c>
      <c r="S149" s="295">
        <f>Bexley!S147</f>
        <v>1</v>
      </c>
      <c r="T149" s="295">
        <f>Bexley!T147</f>
        <v>1</v>
      </c>
      <c r="U149" s="295">
        <f>Bexley!U147</f>
        <v>1</v>
      </c>
      <c r="V149" s="295">
        <f>Bexley!V147</f>
        <v>1</v>
      </c>
      <c r="W149" s="295">
        <f>Bexley!W147</f>
        <v>1</v>
      </c>
      <c r="X149" s="295">
        <f>Bexley!X147</f>
        <v>1</v>
      </c>
      <c r="Y149" s="295">
        <f>Bexley!Y147</f>
        <v>1</v>
      </c>
      <c r="Z149" s="295">
        <f>Bexley!Z147</f>
        <v>1</v>
      </c>
      <c r="AA149" s="295">
        <f>Bexley!AA147</f>
        <v>1</v>
      </c>
      <c r="AB149" s="295">
        <f>Bexley!AB147</f>
        <v>1</v>
      </c>
      <c r="AC149" s="295">
        <f>Bexley!AC147</f>
        <v>1</v>
      </c>
      <c r="AD149" s="295">
        <f>Bexley!AD147</f>
        <v>1</v>
      </c>
      <c r="AE149" s="295">
        <f>Bexley!AE147</f>
        <v>1</v>
      </c>
    </row>
    <row r="150" spans="1:31" ht="15" customHeight="1" x14ac:dyDescent="0.2">
      <c r="A150" s="10"/>
      <c r="B150" s="206"/>
      <c r="C150" s="210"/>
      <c r="D150" s="242" t="s">
        <v>124</v>
      </c>
      <c r="E150" s="82"/>
      <c r="F150" s="83"/>
      <c r="G150" s="378">
        <f>Bromley!G147</f>
        <v>0.4</v>
      </c>
      <c r="H150" s="288">
        <f>Bromley!H147</f>
        <v>0.44000000000000006</v>
      </c>
      <c r="I150" s="288">
        <f>Bromley!I147</f>
        <v>0.49000000000000005</v>
      </c>
      <c r="J150" s="288">
        <f>Bromley!J147</f>
        <v>0.54</v>
      </c>
      <c r="K150" s="293">
        <f>Bromley!K147</f>
        <v>0.64</v>
      </c>
      <c r="L150" s="292">
        <f>Bromley!L147</f>
        <v>0.75</v>
      </c>
      <c r="M150" s="288">
        <f>Bromley!M147</f>
        <v>0.8</v>
      </c>
      <c r="N150" s="288">
        <f>Bromley!N147</f>
        <v>0.9</v>
      </c>
      <c r="O150" s="295">
        <f>Bromley!O147</f>
        <v>0.9</v>
      </c>
      <c r="P150" s="295">
        <f>Bromley!P147</f>
        <v>0.95</v>
      </c>
      <c r="Q150" s="295">
        <f>Bromley!Q147</f>
        <v>0.95</v>
      </c>
      <c r="R150" s="295">
        <f>Bromley!R147</f>
        <v>1</v>
      </c>
      <c r="S150" s="295">
        <f>Bromley!S147</f>
        <v>1</v>
      </c>
      <c r="T150" s="295">
        <f>Bromley!T147</f>
        <v>1</v>
      </c>
      <c r="U150" s="295">
        <f>Bromley!U147</f>
        <v>1</v>
      </c>
      <c r="V150" s="295">
        <f>Bromley!V147</f>
        <v>1</v>
      </c>
      <c r="W150" s="295">
        <f>Bromley!W147</f>
        <v>1</v>
      </c>
      <c r="X150" s="295">
        <f>Bromley!X147</f>
        <v>1</v>
      </c>
      <c r="Y150" s="295">
        <f>Bromley!Y147</f>
        <v>1</v>
      </c>
      <c r="Z150" s="295">
        <f>Bromley!Z147</f>
        <v>1</v>
      </c>
      <c r="AA150" s="295">
        <f>Bromley!AA147</f>
        <v>1</v>
      </c>
      <c r="AB150" s="295">
        <f>Bromley!AB147</f>
        <v>1</v>
      </c>
      <c r="AC150" s="295">
        <f>Bromley!AC147</f>
        <v>1</v>
      </c>
      <c r="AD150" s="295">
        <f>Bromley!AD147</f>
        <v>1</v>
      </c>
      <c r="AE150" s="295">
        <f>Bromley!AE147</f>
        <v>1</v>
      </c>
    </row>
    <row r="151" spans="1:31" ht="15" customHeight="1" x14ac:dyDescent="0.2">
      <c r="A151" s="10"/>
      <c r="B151" s="206"/>
      <c r="C151" s="210"/>
      <c r="D151" s="242" t="s">
        <v>125</v>
      </c>
      <c r="E151" s="82"/>
      <c r="F151" s="83"/>
      <c r="G151" s="378">
        <f>Greenwich!G148</f>
        <v>0.25</v>
      </c>
      <c r="H151" s="288">
        <f>Greenwich!H148</f>
        <v>0.55000000000000004</v>
      </c>
      <c r="I151" s="288">
        <f>Greenwich!I148</f>
        <v>0.55000000000000004</v>
      </c>
      <c r="J151" s="288">
        <f>Greenwich!J148</f>
        <v>0.55000000000000004</v>
      </c>
      <c r="K151" s="293">
        <f>Greenwich!K148</f>
        <v>0.65</v>
      </c>
      <c r="L151" s="292">
        <f>Greenwich!L148</f>
        <v>0.85</v>
      </c>
      <c r="M151" s="288">
        <f>Greenwich!M148</f>
        <v>0.85</v>
      </c>
      <c r="N151" s="288">
        <f>Greenwich!N148</f>
        <v>0.85</v>
      </c>
      <c r="O151" s="295">
        <f>Greenwich!O148</f>
        <v>0.85</v>
      </c>
      <c r="P151" s="295">
        <f>Greenwich!P148</f>
        <v>0.95</v>
      </c>
      <c r="Q151" s="295">
        <f>Greenwich!Q148</f>
        <v>0.95</v>
      </c>
      <c r="R151" s="295">
        <f>Greenwich!R148</f>
        <v>0.95</v>
      </c>
      <c r="S151" s="295">
        <f>Greenwich!S148</f>
        <v>1</v>
      </c>
      <c r="T151" s="295">
        <f>Greenwich!T148</f>
        <v>1</v>
      </c>
      <c r="U151" s="295">
        <f>Greenwich!U148</f>
        <v>1</v>
      </c>
      <c r="V151" s="295">
        <f>Greenwich!V148</f>
        <v>1</v>
      </c>
      <c r="W151" s="295">
        <f>Greenwich!W148</f>
        <v>1</v>
      </c>
      <c r="X151" s="295">
        <f>Greenwich!X148</f>
        <v>1</v>
      </c>
      <c r="Y151" s="295">
        <f>Greenwich!Y148</f>
        <v>1</v>
      </c>
      <c r="Z151" s="295">
        <f>Greenwich!Z148</f>
        <v>1</v>
      </c>
      <c r="AA151" s="295">
        <f>Greenwich!AA148</f>
        <v>1</v>
      </c>
      <c r="AB151" s="295">
        <f>Greenwich!AB148</f>
        <v>1</v>
      </c>
      <c r="AC151" s="295">
        <f>Greenwich!AC148</f>
        <v>1</v>
      </c>
      <c r="AD151" s="295">
        <f>Greenwich!AD148</f>
        <v>1</v>
      </c>
      <c r="AE151" s="295">
        <f>Greenwich!AE148</f>
        <v>1</v>
      </c>
    </row>
    <row r="152" spans="1:31" ht="15" customHeight="1" x14ac:dyDescent="0.2">
      <c r="A152" s="10"/>
      <c r="B152" s="206"/>
      <c r="C152" s="210"/>
      <c r="D152" s="242" t="s">
        <v>126</v>
      </c>
      <c r="E152" s="82"/>
      <c r="F152" s="83"/>
      <c r="G152" s="378">
        <f>Lambeth!G147</f>
        <v>0</v>
      </c>
      <c r="H152" s="288">
        <f>Lambeth!H147</f>
        <v>0.6</v>
      </c>
      <c r="I152" s="288">
        <f>Lambeth!I147</f>
        <v>0.6</v>
      </c>
      <c r="J152" s="288">
        <f>Lambeth!J147</f>
        <v>0.6</v>
      </c>
      <c r="K152" s="293">
        <f>Lambeth!K147</f>
        <v>0.8</v>
      </c>
      <c r="L152" s="292">
        <f>Lambeth!L147</f>
        <v>1</v>
      </c>
      <c r="M152" s="288">
        <f>Lambeth!M147</f>
        <v>1</v>
      </c>
      <c r="N152" s="288">
        <f>Lambeth!N147</f>
        <v>1</v>
      </c>
      <c r="O152" s="295">
        <f>Lambeth!O147</f>
        <v>1</v>
      </c>
      <c r="P152" s="295">
        <f>Lambeth!P147</f>
        <v>1</v>
      </c>
      <c r="Q152" s="295">
        <f>Lambeth!Q147</f>
        <v>1</v>
      </c>
      <c r="R152" s="295">
        <f>Lambeth!R147</f>
        <v>1</v>
      </c>
      <c r="S152" s="295">
        <f>Lambeth!S147</f>
        <v>1</v>
      </c>
      <c r="T152" s="295">
        <f>Lambeth!T147</f>
        <v>1</v>
      </c>
      <c r="U152" s="295">
        <f>Lambeth!U147</f>
        <v>1</v>
      </c>
      <c r="V152" s="295">
        <f>Lambeth!V147</f>
        <v>1</v>
      </c>
      <c r="W152" s="295">
        <f>Lambeth!W147</f>
        <v>1</v>
      </c>
      <c r="X152" s="295">
        <f>Lambeth!X147</f>
        <v>1</v>
      </c>
      <c r="Y152" s="295">
        <f>Lambeth!Y147</f>
        <v>1</v>
      </c>
      <c r="Z152" s="295">
        <f>Lambeth!Z147</f>
        <v>1</v>
      </c>
      <c r="AA152" s="295">
        <f>Lambeth!AA147</f>
        <v>1</v>
      </c>
      <c r="AB152" s="295">
        <f>Lambeth!AB147</f>
        <v>1</v>
      </c>
      <c r="AC152" s="295">
        <f>Lambeth!AC147</f>
        <v>1</v>
      </c>
      <c r="AD152" s="295">
        <f>Lambeth!AD147</f>
        <v>1</v>
      </c>
      <c r="AE152" s="295">
        <f>Lambeth!AE147</f>
        <v>1</v>
      </c>
    </row>
    <row r="153" spans="1:31" ht="15" customHeight="1" x14ac:dyDescent="0.2">
      <c r="A153" s="10"/>
      <c r="B153" s="206"/>
      <c r="C153" s="210"/>
      <c r="D153" s="242" t="s">
        <v>127</v>
      </c>
      <c r="E153" s="127"/>
      <c r="F153" s="128"/>
      <c r="G153" s="378">
        <f>Lewisham!G147</f>
        <v>0.3</v>
      </c>
      <c r="H153" s="288">
        <f>Lewisham!H147</f>
        <v>0.4</v>
      </c>
      <c r="I153" s="288">
        <f>Lewisham!I147</f>
        <v>0.45</v>
      </c>
      <c r="J153" s="288">
        <f>Lewisham!J147</f>
        <v>0.5</v>
      </c>
      <c r="K153" s="293">
        <f>Lewisham!K147</f>
        <v>0.65</v>
      </c>
      <c r="L153" s="292">
        <f>Lewisham!L147</f>
        <v>0.75</v>
      </c>
      <c r="M153" s="288">
        <f>Lewisham!M147</f>
        <v>0.8</v>
      </c>
      <c r="N153" s="288">
        <f>Lewisham!N147</f>
        <v>0.85</v>
      </c>
      <c r="O153" s="295">
        <f>Lewisham!O147</f>
        <v>0.9</v>
      </c>
      <c r="P153" s="295">
        <f>Lewisham!P147</f>
        <v>1</v>
      </c>
      <c r="Q153" s="295">
        <f>Lewisham!Q147</f>
        <v>1</v>
      </c>
      <c r="R153" s="295">
        <f>Lewisham!R147</f>
        <v>1</v>
      </c>
      <c r="S153" s="295">
        <f>Lewisham!S147</f>
        <v>1</v>
      </c>
      <c r="T153" s="295">
        <f>Lewisham!T147</f>
        <v>1</v>
      </c>
      <c r="U153" s="295">
        <f>Lewisham!U147</f>
        <v>1</v>
      </c>
      <c r="V153" s="295">
        <f>Lewisham!V147</f>
        <v>1</v>
      </c>
      <c r="W153" s="295">
        <f>Lewisham!W147</f>
        <v>1</v>
      </c>
      <c r="X153" s="295">
        <f>Lewisham!X147</f>
        <v>1</v>
      </c>
      <c r="Y153" s="295">
        <f>Lewisham!Y147</f>
        <v>1</v>
      </c>
      <c r="Z153" s="295">
        <f>Lewisham!Z147</f>
        <v>1</v>
      </c>
      <c r="AA153" s="295">
        <f>Lewisham!AA147</f>
        <v>1</v>
      </c>
      <c r="AB153" s="295">
        <f>Lewisham!AB147</f>
        <v>1</v>
      </c>
      <c r="AC153" s="295">
        <f>Lewisham!AC147</f>
        <v>1</v>
      </c>
      <c r="AD153" s="295">
        <f>Lewisham!AD147</f>
        <v>1</v>
      </c>
      <c r="AE153" s="295">
        <f>Lewisham!AE147</f>
        <v>1</v>
      </c>
    </row>
    <row r="154" spans="1:31" ht="15" customHeight="1" x14ac:dyDescent="0.2">
      <c r="A154" s="10"/>
      <c r="B154" s="206"/>
      <c r="C154" s="211"/>
      <c r="D154" s="242" t="s">
        <v>129</v>
      </c>
      <c r="E154" s="86"/>
      <c r="F154" s="87"/>
      <c r="G154" s="378">
        <f>Southwark!G132</f>
        <v>0.1</v>
      </c>
      <c r="H154" s="288">
        <f>Southwark!H132</f>
        <v>0.3</v>
      </c>
      <c r="I154" s="288">
        <f>Southwark!I132</f>
        <v>0.45</v>
      </c>
      <c r="J154" s="288">
        <f>Southwark!J132</f>
        <v>0.55000000000000004</v>
      </c>
      <c r="K154" s="293">
        <f>Southwark!K132</f>
        <v>0.6</v>
      </c>
      <c r="L154" s="292">
        <f>Southwark!L132</f>
        <v>0.65</v>
      </c>
      <c r="M154" s="288">
        <f>Southwark!M132</f>
        <v>0.65</v>
      </c>
      <c r="N154" s="288">
        <f>Southwark!N132</f>
        <v>0.8</v>
      </c>
      <c r="O154" s="295">
        <f>Southwark!O132</f>
        <v>0.8</v>
      </c>
      <c r="P154" s="295">
        <f>Southwark!P132</f>
        <v>1</v>
      </c>
      <c r="Q154" s="295">
        <f>Southwark!Q132</f>
        <v>1</v>
      </c>
      <c r="R154" s="295">
        <f>Southwark!R132</f>
        <v>1</v>
      </c>
      <c r="S154" s="295">
        <f>Southwark!S132</f>
        <v>1</v>
      </c>
      <c r="T154" s="295">
        <f>Southwark!T132</f>
        <v>1</v>
      </c>
      <c r="U154" s="295">
        <f>Southwark!U132</f>
        <v>1</v>
      </c>
      <c r="V154" s="295">
        <f>Southwark!V132</f>
        <v>1</v>
      </c>
      <c r="W154" s="295">
        <f>Southwark!W132</f>
        <v>1</v>
      </c>
      <c r="X154" s="295">
        <f>Southwark!X132</f>
        <v>1</v>
      </c>
      <c r="Y154" s="295">
        <f>Southwark!Y132</f>
        <v>1</v>
      </c>
      <c r="Z154" s="295">
        <f>Southwark!Z132</f>
        <v>1</v>
      </c>
      <c r="AA154" s="295">
        <f>Southwark!AA132</f>
        <v>1</v>
      </c>
      <c r="AB154" s="295">
        <f>Southwark!AB132</f>
        <v>1</v>
      </c>
      <c r="AC154" s="295">
        <f>Southwark!AC132</f>
        <v>1</v>
      </c>
      <c r="AD154" s="295">
        <f>Southwark!AD132</f>
        <v>1</v>
      </c>
      <c r="AE154" s="295">
        <f>Southwark!AE132</f>
        <v>1</v>
      </c>
    </row>
    <row r="155" spans="1:31" ht="15.75" customHeight="1" thickBot="1" x14ac:dyDescent="0.25">
      <c r="A155" s="10"/>
      <c r="B155" s="206"/>
      <c r="C155" s="211"/>
      <c r="D155" s="150" t="s">
        <v>340</v>
      </c>
      <c r="E155" s="157"/>
      <c r="F155" s="158"/>
      <c r="G155" s="159"/>
      <c r="H155" s="159"/>
      <c r="I155" s="160"/>
      <c r="J155" s="160"/>
      <c r="K155" s="161"/>
      <c r="L155" s="142"/>
      <c r="M155" s="143"/>
      <c r="N155" s="143"/>
      <c r="O155" s="144"/>
      <c r="P155" s="143"/>
      <c r="Q155" s="145"/>
      <c r="R155" s="145"/>
      <c r="S155" s="146"/>
      <c r="T155" s="151"/>
      <c r="U155" s="145"/>
      <c r="V155" s="145"/>
      <c r="W155" s="146"/>
      <c r="X155" s="145"/>
      <c r="Y155" s="145"/>
      <c r="Z155" s="145"/>
      <c r="AA155" s="146"/>
      <c r="AB155" s="145"/>
      <c r="AC155" s="145"/>
      <c r="AD155" s="145"/>
      <c r="AE155" s="165"/>
    </row>
    <row r="156" spans="1:31" ht="12.75" customHeight="1" thickBot="1" x14ac:dyDescent="0.25">
      <c r="A156" s="10"/>
      <c r="B156" s="205" t="s">
        <v>53</v>
      </c>
      <c r="C156" s="209"/>
      <c r="D156" s="117" t="s">
        <v>54</v>
      </c>
      <c r="E156" s="99"/>
      <c r="F156" s="100"/>
      <c r="G156" s="429"/>
      <c r="H156" s="111" t="str">
        <f t="shared" ref="H156:R156" si="32">IF(AND(H$6&gt;=$F156,H$6&lt;=$G156),1,"")</f>
        <v/>
      </c>
      <c r="I156" s="108" t="str">
        <f t="shared" si="32"/>
        <v/>
      </c>
      <c r="J156" s="108" t="str">
        <f t="shared" si="32"/>
        <v/>
      </c>
      <c r="K156" s="112" t="str">
        <f t="shared" si="32"/>
        <v/>
      </c>
      <c r="L156" s="107" t="str">
        <f t="shared" si="32"/>
        <v/>
      </c>
      <c r="M156" s="108" t="str">
        <f t="shared" si="32"/>
        <v/>
      </c>
      <c r="N156" s="108" t="str">
        <f t="shared" si="32"/>
        <v/>
      </c>
      <c r="O156" s="110" t="str">
        <f t="shared" si="32"/>
        <v/>
      </c>
      <c r="P156" s="108" t="str">
        <f t="shared" si="32"/>
        <v/>
      </c>
      <c r="Q156" s="108" t="str">
        <f t="shared" si="32"/>
        <v/>
      </c>
      <c r="R156" s="108" t="str">
        <f t="shared" si="32"/>
        <v/>
      </c>
      <c r="S156" s="428"/>
      <c r="T156" s="107" t="str">
        <f t="shared" ref="T156:AE156" si="33">IF(AND(T$6&gt;=$F156,T$6&lt;=$G156),1,"")</f>
        <v/>
      </c>
      <c r="U156" s="108" t="str">
        <f t="shared" si="33"/>
        <v/>
      </c>
      <c r="V156" s="108" t="str">
        <f t="shared" si="33"/>
        <v/>
      </c>
      <c r="W156" s="110" t="str">
        <f t="shared" si="33"/>
        <v/>
      </c>
      <c r="X156" s="108" t="str">
        <f t="shared" si="33"/>
        <v/>
      </c>
      <c r="Y156" s="108" t="str">
        <f t="shared" si="33"/>
        <v/>
      </c>
      <c r="Z156" s="108" t="str">
        <f t="shared" si="33"/>
        <v/>
      </c>
      <c r="AA156" s="110" t="str">
        <f t="shared" si="33"/>
        <v/>
      </c>
      <c r="AB156" s="108" t="str">
        <f t="shared" si="33"/>
        <v/>
      </c>
      <c r="AC156" s="108" t="str">
        <f t="shared" si="33"/>
        <v/>
      </c>
      <c r="AD156" s="108" t="str">
        <f t="shared" si="33"/>
        <v/>
      </c>
      <c r="AE156" s="174" t="str">
        <f t="shared" si="33"/>
        <v/>
      </c>
    </row>
    <row r="157" spans="1:31" ht="12.75" customHeight="1" x14ac:dyDescent="0.2">
      <c r="A157" s="10"/>
      <c r="B157" s="206"/>
      <c r="C157" s="212"/>
      <c r="D157" s="118" t="s">
        <v>122</v>
      </c>
      <c r="E157" s="89"/>
      <c r="F157" s="90"/>
      <c r="G157" s="406">
        <f>SUMPRODUCT(G158:G163,Inputs!$G$3:$G$8)/Inputs!$G$9</f>
        <v>0.23929937625618378</v>
      </c>
      <c r="H157" s="407">
        <f>SUMPRODUCT(H158:H163,Inputs!$G$3:$G$8)/Inputs!$G$9</f>
        <v>0.44373919967678715</v>
      </c>
      <c r="I157" s="407">
        <f>SUMPRODUCT(I158:I163,Inputs!$G$3:$G$8)/Inputs!$G$9</f>
        <v>0.47796772891604855</v>
      </c>
      <c r="J157" s="407">
        <f>SUMPRODUCT(J158:J163,Inputs!$G$3:$G$8)/Inputs!$G$9</f>
        <v>0.52585910008177783</v>
      </c>
      <c r="K157" s="407">
        <f>SUMPRODUCT(K158:K163,Inputs!$G$3:$G$8)/Inputs!$G$9</f>
        <v>0.64993022858561822</v>
      </c>
      <c r="L157" s="408">
        <f>SUMPRODUCT(L158:L163,Inputs!$G$3:$G$8)/Inputs!$G$9</f>
        <v>0.80888642938872701</v>
      </c>
      <c r="M157" s="407">
        <f>SUMPRODUCT(M158:M163,Inputs!$G$3:$G$8)/Inputs!$G$9</f>
        <v>0.82116252090263109</v>
      </c>
      <c r="N157" s="407">
        <f>SUMPRODUCT(N158:N163,Inputs!$G$3:$G$8)/Inputs!$G$9</f>
        <v>0.85664381504445497</v>
      </c>
      <c r="O157" s="409">
        <f>SUMPRODUCT(O158:O163,Inputs!$G$3:$G$8)/Inputs!$G$9</f>
        <v>0.88640370203725605</v>
      </c>
      <c r="P157" s="407">
        <f>SUMPRODUCT(P158:P163,Inputs!$G$3:$G$8)/Inputs!$G$9</f>
        <v>0.97920190180141076</v>
      </c>
      <c r="Q157" s="407">
        <f>SUMPRODUCT(Q158:Q163,Inputs!$G$3:$G$8)/Inputs!$G$9</f>
        <v>0.97920190180141076</v>
      </c>
      <c r="R157" s="407">
        <f>SUMPRODUCT(R158:R163,Inputs!$G$3:$G$8)/Inputs!$G$9</f>
        <v>0.99045443647859088</v>
      </c>
      <c r="S157" s="409">
        <f>SUMPRODUCT(S158:S163,Inputs!$G$3:$G$8)/Inputs!$G$9</f>
        <v>0.99422779905182601</v>
      </c>
      <c r="T157" s="407">
        <f>SUMPRODUCT(T158:T163,Inputs!$G$3:$G$8)/Inputs!$G$9</f>
        <v>1</v>
      </c>
      <c r="U157" s="407">
        <f>SUMPRODUCT(U158:U163,Inputs!$G$3:$G$8)/Inputs!$G$9</f>
        <v>1</v>
      </c>
      <c r="V157" s="407">
        <f>SUMPRODUCT(V158:V163,Inputs!$G$3:$G$8)/Inputs!$G$9</f>
        <v>1</v>
      </c>
      <c r="W157" s="409">
        <f>SUMPRODUCT(W158:W163,Inputs!$G$3:$G$8)/Inputs!$G$9</f>
        <v>1</v>
      </c>
      <c r="X157" s="407">
        <f>SUMPRODUCT(X158:X163,Inputs!$G$3:$G$8)/Inputs!$G$9</f>
        <v>1</v>
      </c>
      <c r="Y157" s="407">
        <f>SUMPRODUCT(Y158:Y163,Inputs!$G$3:$G$8)/Inputs!$G$9</f>
        <v>1</v>
      </c>
      <c r="Z157" s="407">
        <f>SUMPRODUCT(Z158:Z163,Inputs!$G$3:$G$8)/Inputs!$G$9</f>
        <v>1</v>
      </c>
      <c r="AA157" s="409">
        <f>SUMPRODUCT(AA158:AA163,Inputs!$G$3:$G$8)/Inputs!$G$9</f>
        <v>1</v>
      </c>
      <c r="AB157" s="407">
        <f>SUMPRODUCT(AB158:AB163,Inputs!$G$3:$G$8)/Inputs!$G$9</f>
        <v>1</v>
      </c>
      <c r="AC157" s="407">
        <f>SUMPRODUCT(AC158:AC163,Inputs!$G$3:$G$8)/Inputs!$G$9</f>
        <v>1</v>
      </c>
      <c r="AD157" s="407">
        <f>SUMPRODUCT(AD158:AD163,Inputs!$G$3:$G$8)/Inputs!$G$9</f>
        <v>1</v>
      </c>
      <c r="AE157" s="410">
        <f>SUMPRODUCT(AE158:AE163,Inputs!$G$3:$G$8)/Inputs!$G$9</f>
        <v>1</v>
      </c>
    </row>
    <row r="158" spans="1:31" ht="15.75" customHeight="1" x14ac:dyDescent="0.2">
      <c r="A158" s="10"/>
      <c r="B158" s="206"/>
      <c r="C158" s="210"/>
      <c r="D158" s="241" t="s">
        <v>123</v>
      </c>
      <c r="E158" s="91"/>
      <c r="F158" s="92"/>
      <c r="G158" s="378">
        <f>Bexley!G155</f>
        <v>0.21666666666666667</v>
      </c>
      <c r="H158" s="288">
        <f>Bexley!H155</f>
        <v>0.30416666666666664</v>
      </c>
      <c r="I158" s="288">
        <f>Bexley!I155</f>
        <v>0.375</v>
      </c>
      <c r="J158" s="288">
        <f>Bexley!J155</f>
        <v>0.46250000000000002</v>
      </c>
      <c r="K158" s="293">
        <f>Bexley!K155</f>
        <v>0.5541666666666667</v>
      </c>
      <c r="L158" s="292">
        <f>Bexley!L155</f>
        <v>0.7416666666666667</v>
      </c>
      <c r="M158" s="288">
        <f>Bexley!M155</f>
        <v>0.7416666666666667</v>
      </c>
      <c r="N158" s="288">
        <f>Bexley!N155</f>
        <v>0.85833333333333339</v>
      </c>
      <c r="O158" s="295">
        <f>Bexley!O155</f>
        <v>0.8833333333333333</v>
      </c>
      <c r="P158" s="292">
        <f>Bexley!P155</f>
        <v>0.97916666666666674</v>
      </c>
      <c r="Q158" s="288">
        <f>Bexley!Q155</f>
        <v>0.97916666666666674</v>
      </c>
      <c r="R158" s="288">
        <f>Bexley!R155</f>
        <v>0.97916666666666674</v>
      </c>
      <c r="S158" s="295">
        <f>Bexley!S155</f>
        <v>0.97916666666666674</v>
      </c>
      <c r="T158" s="292">
        <f>Bexley!T155</f>
        <v>1</v>
      </c>
      <c r="U158" s="288">
        <f>Bexley!U155</f>
        <v>1</v>
      </c>
      <c r="V158" s="288">
        <f>Bexley!V155</f>
        <v>1</v>
      </c>
      <c r="W158" s="295">
        <f>Bexley!W155</f>
        <v>1</v>
      </c>
      <c r="X158" s="292">
        <f>Bexley!X155</f>
        <v>1</v>
      </c>
      <c r="Y158" s="288">
        <f>Bexley!Y155</f>
        <v>1</v>
      </c>
      <c r="Z158" s="288">
        <f>Bexley!Z155</f>
        <v>1</v>
      </c>
      <c r="AA158" s="295">
        <f>Bexley!AA155</f>
        <v>1</v>
      </c>
      <c r="AB158" s="292">
        <f>Bexley!AB155</f>
        <v>1</v>
      </c>
      <c r="AC158" s="288">
        <f>Bexley!AC155</f>
        <v>1</v>
      </c>
      <c r="AD158" s="288">
        <f>Bexley!AD155</f>
        <v>1</v>
      </c>
      <c r="AE158" s="295">
        <f>Bexley!AE155</f>
        <v>1</v>
      </c>
    </row>
    <row r="159" spans="1:31" ht="15.75" customHeight="1" x14ac:dyDescent="0.2">
      <c r="A159" s="10"/>
      <c r="B159" s="206"/>
      <c r="C159" s="210"/>
      <c r="D159" s="242" t="s">
        <v>124</v>
      </c>
      <c r="E159" s="116"/>
      <c r="F159" s="93"/>
      <c r="G159" s="378">
        <f>Bromley!G155</f>
        <v>0.34583333333333333</v>
      </c>
      <c r="H159" s="288">
        <f>Bromley!H155</f>
        <v>0.39916666666666667</v>
      </c>
      <c r="I159" s="288">
        <f>Bromley!I155</f>
        <v>0.44500000000000001</v>
      </c>
      <c r="J159" s="288">
        <f>Bromley!J155</f>
        <v>0.51166666666666671</v>
      </c>
      <c r="K159" s="293">
        <f>Bromley!K155</f>
        <v>0.56166666666666665</v>
      </c>
      <c r="L159" s="292">
        <f>Bromley!L155</f>
        <v>0.75</v>
      </c>
      <c r="M159" s="288">
        <f>Bromley!M155</f>
        <v>0.77500000000000002</v>
      </c>
      <c r="N159" s="288">
        <f>Bromley!N155</f>
        <v>0.88749999999999996</v>
      </c>
      <c r="O159" s="295">
        <f>Bromley!O155</f>
        <v>0.88749999999999996</v>
      </c>
      <c r="P159" s="292">
        <f>Bromley!P155</f>
        <v>0.97499999999999998</v>
      </c>
      <c r="Q159" s="288">
        <f>Bromley!Q155</f>
        <v>0.97499999999999998</v>
      </c>
      <c r="R159" s="288">
        <f>Bromley!R155</f>
        <v>1</v>
      </c>
      <c r="S159" s="295">
        <f>Bromley!S155</f>
        <v>1</v>
      </c>
      <c r="T159" s="292">
        <f>Bromley!T155</f>
        <v>1</v>
      </c>
      <c r="U159" s="288">
        <f>Bromley!U155</f>
        <v>1</v>
      </c>
      <c r="V159" s="288">
        <f>Bromley!V155</f>
        <v>1</v>
      </c>
      <c r="W159" s="295">
        <f>Bromley!W155</f>
        <v>1</v>
      </c>
      <c r="X159" s="292">
        <f>Bromley!X155</f>
        <v>1</v>
      </c>
      <c r="Y159" s="288">
        <f>Bromley!Y155</f>
        <v>1</v>
      </c>
      <c r="Z159" s="288">
        <f>Bromley!Z155</f>
        <v>1</v>
      </c>
      <c r="AA159" s="295">
        <f>Bromley!AA155</f>
        <v>1</v>
      </c>
      <c r="AB159" s="292">
        <f>Bromley!AB155</f>
        <v>1</v>
      </c>
      <c r="AC159" s="288">
        <f>Bromley!AC155</f>
        <v>1</v>
      </c>
      <c r="AD159" s="288">
        <f>Bromley!AD155</f>
        <v>1</v>
      </c>
      <c r="AE159" s="295">
        <f>Bromley!AE155</f>
        <v>1</v>
      </c>
    </row>
    <row r="160" spans="1:31" ht="15.75" customHeight="1" x14ac:dyDescent="0.2">
      <c r="A160" s="10"/>
      <c r="B160" s="206"/>
      <c r="C160" s="210"/>
      <c r="D160" s="242" t="s">
        <v>125</v>
      </c>
      <c r="E160" s="82"/>
      <c r="F160" s="83"/>
      <c r="G160" s="378">
        <f>Greenwich!G156</f>
        <v>0.3125</v>
      </c>
      <c r="H160" s="288">
        <f>Greenwich!H156</f>
        <v>0.50416666666666665</v>
      </c>
      <c r="I160" s="288">
        <f>Greenwich!I156</f>
        <v>0.50416666666666665</v>
      </c>
      <c r="J160" s="288">
        <f>Greenwich!J156</f>
        <v>0.50416666666666665</v>
      </c>
      <c r="K160" s="293">
        <f>Greenwich!K156</f>
        <v>0.6791666666666667</v>
      </c>
      <c r="L160" s="292">
        <f>Greenwich!L156</f>
        <v>0.89999999999999991</v>
      </c>
      <c r="M160" s="288">
        <f>Greenwich!M156</f>
        <v>0.89999999999999991</v>
      </c>
      <c r="N160" s="288">
        <f>Greenwich!N156</f>
        <v>0.8208333333333333</v>
      </c>
      <c r="O160" s="295">
        <f>Greenwich!O156</f>
        <v>0.89999999999999991</v>
      </c>
      <c r="P160" s="292">
        <f>Greenwich!P156</f>
        <v>0.93333333333333335</v>
      </c>
      <c r="Q160" s="288">
        <f>Greenwich!Q156</f>
        <v>0.93333333333333335</v>
      </c>
      <c r="R160" s="288">
        <f>Greenwich!R156</f>
        <v>0.95416666666666661</v>
      </c>
      <c r="S160" s="295">
        <f>Greenwich!S156</f>
        <v>0.97916666666666674</v>
      </c>
      <c r="T160" s="292">
        <f>Greenwich!T156</f>
        <v>1</v>
      </c>
      <c r="U160" s="288">
        <f>Greenwich!U156</f>
        <v>1</v>
      </c>
      <c r="V160" s="288">
        <f>Greenwich!V156</f>
        <v>1</v>
      </c>
      <c r="W160" s="295">
        <f>Greenwich!W156</f>
        <v>1</v>
      </c>
      <c r="X160" s="292">
        <f>Greenwich!X156</f>
        <v>1</v>
      </c>
      <c r="Y160" s="288">
        <f>Greenwich!Y156</f>
        <v>1</v>
      </c>
      <c r="Z160" s="288">
        <f>Greenwich!Z156</f>
        <v>1</v>
      </c>
      <c r="AA160" s="295">
        <f>Greenwich!AA156</f>
        <v>1</v>
      </c>
      <c r="AB160" s="292">
        <f>Greenwich!AB156</f>
        <v>1</v>
      </c>
      <c r="AC160" s="288">
        <f>Greenwich!AC156</f>
        <v>1</v>
      </c>
      <c r="AD160" s="288">
        <f>Greenwich!AD156</f>
        <v>1</v>
      </c>
      <c r="AE160" s="295">
        <f>Greenwich!AE156</f>
        <v>1</v>
      </c>
    </row>
    <row r="161" spans="1:31" ht="15.75" customHeight="1" x14ac:dyDescent="0.2">
      <c r="A161" s="10"/>
      <c r="B161" s="206"/>
      <c r="C161" s="210"/>
      <c r="D161" s="242" t="s">
        <v>126</v>
      </c>
      <c r="E161" s="82"/>
      <c r="F161" s="83"/>
      <c r="G161" s="378">
        <f>Lambeth!G155</f>
        <v>0.125</v>
      </c>
      <c r="H161" s="288">
        <f>Lambeth!H155</f>
        <v>0.59166666666666667</v>
      </c>
      <c r="I161" s="288">
        <f>Lambeth!I155</f>
        <v>0.59166666666666667</v>
      </c>
      <c r="J161" s="288">
        <f>Lambeth!J155</f>
        <v>0.6333333333333333</v>
      </c>
      <c r="K161" s="293">
        <f>Lambeth!K155</f>
        <v>0.77500000000000002</v>
      </c>
      <c r="L161" s="292">
        <f>Lambeth!L155</f>
        <v>0.95833333333333326</v>
      </c>
      <c r="M161" s="288">
        <f>Lambeth!M155</f>
        <v>0.95833333333333326</v>
      </c>
      <c r="N161" s="288">
        <f>Lambeth!N155</f>
        <v>0.97916666666666674</v>
      </c>
      <c r="O161" s="295">
        <f>Lambeth!O155</f>
        <v>0.97916666666666674</v>
      </c>
      <c r="P161" s="292">
        <f>Lambeth!P155</f>
        <v>1</v>
      </c>
      <c r="Q161" s="288">
        <f>Lambeth!Q155</f>
        <v>1</v>
      </c>
      <c r="R161" s="288">
        <f>Lambeth!R155</f>
        <v>1</v>
      </c>
      <c r="S161" s="295">
        <f>Lambeth!S155</f>
        <v>1</v>
      </c>
      <c r="T161" s="292">
        <f>Lambeth!T155</f>
        <v>1</v>
      </c>
      <c r="U161" s="288">
        <f>Lambeth!U155</f>
        <v>1</v>
      </c>
      <c r="V161" s="288">
        <f>Lambeth!V155</f>
        <v>1</v>
      </c>
      <c r="W161" s="295">
        <f>Lambeth!W155</f>
        <v>1</v>
      </c>
      <c r="X161" s="292">
        <f>Lambeth!X155</f>
        <v>1</v>
      </c>
      <c r="Y161" s="288">
        <f>Lambeth!Y155</f>
        <v>1</v>
      </c>
      <c r="Z161" s="288">
        <f>Lambeth!Z155</f>
        <v>1</v>
      </c>
      <c r="AA161" s="295">
        <f>Lambeth!AA155</f>
        <v>1</v>
      </c>
      <c r="AB161" s="292">
        <f>Lambeth!AB155</f>
        <v>1</v>
      </c>
      <c r="AC161" s="288">
        <f>Lambeth!AC155</f>
        <v>1</v>
      </c>
      <c r="AD161" s="288">
        <f>Lambeth!AD155</f>
        <v>1</v>
      </c>
      <c r="AE161" s="295">
        <f>Lambeth!AE155</f>
        <v>1</v>
      </c>
    </row>
    <row r="162" spans="1:31" ht="15.75" customHeight="1" x14ac:dyDescent="0.2">
      <c r="A162" s="10"/>
      <c r="B162" s="206"/>
      <c r="C162" s="210"/>
      <c r="D162" s="242" t="s">
        <v>127</v>
      </c>
      <c r="E162" s="82"/>
      <c r="F162" s="83"/>
      <c r="G162" s="378">
        <f>Lewisham!G155</f>
        <v>0.23333333333333334</v>
      </c>
      <c r="H162" s="288">
        <f>Lewisham!H155</f>
        <v>0.3666666666666667</v>
      </c>
      <c r="I162" s="288">
        <f>Lewisham!I155</f>
        <v>0.39166666666666666</v>
      </c>
      <c r="J162" s="288">
        <f>Lewisham!J155</f>
        <v>0.4375</v>
      </c>
      <c r="K162" s="293">
        <f>Lewisham!K155</f>
        <v>0.59583333333333333</v>
      </c>
      <c r="L162" s="292">
        <f>Lewisham!L155</f>
        <v>0.72916666666666674</v>
      </c>
      <c r="M162" s="288">
        <f>Lewisham!M155</f>
        <v>0.77500000000000002</v>
      </c>
      <c r="N162" s="288">
        <f>Lewisham!N155</f>
        <v>0.8208333333333333</v>
      </c>
      <c r="O162" s="295">
        <f>Lewisham!O155</f>
        <v>0.8666666666666667</v>
      </c>
      <c r="P162" s="292">
        <f>Lewisham!P155</f>
        <v>0.97916666666666674</v>
      </c>
      <c r="Q162" s="288">
        <f>Lewisham!Q155</f>
        <v>0.97916666666666674</v>
      </c>
      <c r="R162" s="288">
        <f>Lewisham!R155</f>
        <v>1</v>
      </c>
      <c r="S162" s="295">
        <f>Lewisham!S155</f>
        <v>1</v>
      </c>
      <c r="T162" s="292">
        <f>Lewisham!T155</f>
        <v>1</v>
      </c>
      <c r="U162" s="288">
        <f>Lewisham!U155</f>
        <v>1</v>
      </c>
      <c r="V162" s="288">
        <f>Lewisham!V155</f>
        <v>1</v>
      </c>
      <c r="W162" s="295">
        <f>Lewisham!W155</f>
        <v>1</v>
      </c>
      <c r="X162" s="292">
        <f>Lewisham!X155</f>
        <v>1</v>
      </c>
      <c r="Y162" s="288">
        <f>Lewisham!Y155</f>
        <v>1</v>
      </c>
      <c r="Z162" s="288">
        <f>Lewisham!Z155</f>
        <v>1</v>
      </c>
      <c r="AA162" s="295">
        <f>Lewisham!AA155</f>
        <v>1</v>
      </c>
      <c r="AB162" s="292">
        <f>Lewisham!AB155</f>
        <v>1</v>
      </c>
      <c r="AC162" s="288">
        <f>Lewisham!AC155</f>
        <v>1</v>
      </c>
      <c r="AD162" s="288">
        <f>Lewisham!AD155</f>
        <v>1</v>
      </c>
      <c r="AE162" s="295">
        <f>Lewisham!AE155</f>
        <v>1</v>
      </c>
    </row>
    <row r="163" spans="1:31" ht="15.75" customHeight="1" x14ac:dyDescent="0.2">
      <c r="A163" s="10"/>
      <c r="B163" s="206"/>
      <c r="C163" s="210"/>
      <c r="D163" s="242" t="s">
        <v>129</v>
      </c>
      <c r="E163" s="82"/>
      <c r="F163" s="83"/>
      <c r="G163" s="378">
        <f>Southwark!G139</f>
        <v>0.21666666666666667</v>
      </c>
      <c r="H163" s="288">
        <f>Southwark!H139</f>
        <v>0.44166666666666665</v>
      </c>
      <c r="I163" s="288">
        <f>Southwark!I139</f>
        <v>0.51666666666666672</v>
      </c>
      <c r="J163" s="288">
        <f>Southwark!J139</f>
        <v>0.56666666666666665</v>
      </c>
      <c r="K163" s="293">
        <f>Southwark!K139</f>
        <v>0.6958333333333333</v>
      </c>
      <c r="L163" s="292">
        <f>Southwark!L139</f>
        <v>0.7416666666666667</v>
      </c>
      <c r="M163" s="288">
        <f>Southwark!M139</f>
        <v>0.7416666666666667</v>
      </c>
      <c r="N163" s="288">
        <f>Southwark!N139</f>
        <v>0.7416666666666667</v>
      </c>
      <c r="O163" s="295">
        <f>Southwark!O139</f>
        <v>0.78333333333333333</v>
      </c>
      <c r="P163" s="288">
        <f>Southwark!P139</f>
        <v>1</v>
      </c>
      <c r="Q163" s="288">
        <f>Southwark!Q139</f>
        <v>1</v>
      </c>
      <c r="R163" s="288">
        <f>Southwark!R139</f>
        <v>1</v>
      </c>
      <c r="S163" s="295">
        <f>Southwark!S139</f>
        <v>1</v>
      </c>
      <c r="T163" s="288">
        <f>Southwark!T139</f>
        <v>1</v>
      </c>
      <c r="U163" s="288">
        <f>Southwark!U139</f>
        <v>1</v>
      </c>
      <c r="V163" s="288">
        <f>Southwark!V139</f>
        <v>1</v>
      </c>
      <c r="W163" s="295">
        <f>Southwark!W139</f>
        <v>1</v>
      </c>
      <c r="X163" s="288">
        <f>Southwark!X139</f>
        <v>1</v>
      </c>
      <c r="Y163" s="288">
        <f>Southwark!Y139</f>
        <v>1</v>
      </c>
      <c r="Z163" s="288">
        <f>Southwark!Z139</f>
        <v>1</v>
      </c>
      <c r="AA163" s="295">
        <f>Southwark!AA139</f>
        <v>1</v>
      </c>
      <c r="AB163" s="288">
        <f>Southwark!AB139</f>
        <v>1</v>
      </c>
      <c r="AC163" s="288">
        <f>Southwark!AC139</f>
        <v>1</v>
      </c>
      <c r="AD163" s="288">
        <f>Southwark!AD139</f>
        <v>1</v>
      </c>
      <c r="AE163" s="295">
        <f>Southwark!AE139</f>
        <v>1</v>
      </c>
    </row>
    <row r="164" spans="1:31" ht="15.75" customHeight="1" thickBot="1" x14ac:dyDescent="0.25">
      <c r="A164" s="10"/>
      <c r="B164" s="206"/>
      <c r="C164" s="210"/>
      <c r="D164" s="271" t="s">
        <v>340</v>
      </c>
      <c r="E164" s="150"/>
      <c r="F164" s="83"/>
      <c r="G164" s="159"/>
      <c r="H164" s="159"/>
      <c r="I164" s="160"/>
      <c r="J164" s="160"/>
      <c r="K164" s="161"/>
      <c r="L164" s="142"/>
      <c r="M164" s="143"/>
      <c r="N164" s="143"/>
      <c r="O164" s="144"/>
      <c r="P164" s="143"/>
      <c r="Q164" s="145"/>
      <c r="R164" s="145"/>
      <c r="S164" s="146"/>
      <c r="T164" s="151"/>
      <c r="U164" s="145"/>
      <c r="V164" s="145"/>
      <c r="W164" s="146"/>
      <c r="X164" s="145"/>
      <c r="Y164" s="145"/>
      <c r="Z164" s="145"/>
      <c r="AA164" s="146"/>
      <c r="AB164" s="145"/>
      <c r="AC164" s="145"/>
      <c r="AD164" s="145"/>
      <c r="AE164" s="165"/>
    </row>
    <row r="165" spans="1:31" ht="12.75" customHeight="1" thickBot="1" x14ac:dyDescent="0.25">
      <c r="A165" s="10"/>
      <c r="B165" s="205" t="s">
        <v>55</v>
      </c>
      <c r="C165" s="209"/>
      <c r="D165" s="117" t="s">
        <v>56</v>
      </c>
      <c r="E165" s="99"/>
      <c r="F165" s="100"/>
      <c r="G165" s="429"/>
      <c r="H165" s="111" t="str">
        <f t="shared" ref="H165:R165" si="34">IF(AND(H$6&gt;=$F165,H$6&lt;=$G165),1,"")</f>
        <v/>
      </c>
      <c r="I165" s="108" t="str">
        <f t="shared" si="34"/>
        <v/>
      </c>
      <c r="J165" s="108" t="str">
        <f t="shared" si="34"/>
        <v/>
      </c>
      <c r="K165" s="112" t="str">
        <f t="shared" si="34"/>
        <v/>
      </c>
      <c r="L165" s="107" t="str">
        <f t="shared" si="34"/>
        <v/>
      </c>
      <c r="M165" s="108" t="str">
        <f t="shared" si="34"/>
        <v/>
      </c>
      <c r="N165" s="108" t="str">
        <f t="shared" si="34"/>
        <v/>
      </c>
      <c r="O165" s="110" t="str">
        <f t="shared" si="34"/>
        <v/>
      </c>
      <c r="P165" s="108" t="str">
        <f t="shared" si="34"/>
        <v/>
      </c>
      <c r="Q165" s="108" t="str">
        <f t="shared" si="34"/>
        <v/>
      </c>
      <c r="R165" s="108" t="str">
        <f t="shared" si="34"/>
        <v/>
      </c>
      <c r="S165" s="428"/>
      <c r="T165" s="107" t="str">
        <f>IF(AND(T$6&gt;=$F165,T$6&lt;=$G165),1,"")</f>
        <v/>
      </c>
      <c r="U165" s="108" t="str">
        <f>IF(AND(U$6&gt;=$F165,U$6&lt;=$G165),1,"")</f>
        <v/>
      </c>
      <c r="V165" s="108" t="str">
        <f>IF(AND(V$6&gt;=$F165,V$6&lt;=$G165),1,"")</f>
        <v/>
      </c>
      <c r="W165" s="110" t="str">
        <f>IF(AND(W$6&gt;=$F165,W$6&lt;=$G165),1,"")</f>
        <v/>
      </c>
      <c r="X165" s="108"/>
      <c r="Y165" s="108"/>
      <c r="Z165" s="108"/>
      <c r="AA165" s="110"/>
      <c r="AB165" s="108"/>
      <c r="AC165" s="108"/>
      <c r="AD165" s="108"/>
      <c r="AE165" s="174"/>
    </row>
    <row r="166" spans="1:31" ht="12.75" customHeight="1" x14ac:dyDescent="0.2">
      <c r="A166" s="10"/>
      <c r="B166" s="206"/>
      <c r="C166" s="210"/>
      <c r="D166" s="118" t="s">
        <v>122</v>
      </c>
      <c r="E166" s="89"/>
      <c r="F166" s="90"/>
      <c r="G166" s="406">
        <f>SUMPRODUCT(G167:G172,Inputs!$G$3:$G$8)/Inputs!$G$9</f>
        <v>0.15139879888600069</v>
      </c>
      <c r="H166" s="407">
        <f>SUMPRODUCT(H167:H172,Inputs!$G$3:$G$8)/Inputs!$G$9</f>
        <v>0.40110586105394053</v>
      </c>
      <c r="I166" s="407">
        <f>SUMPRODUCT(I167:I172,Inputs!$G$3:$G$8)/Inputs!$G$9</f>
        <v>0.42719525034131783</v>
      </c>
      <c r="J166" s="407">
        <f>SUMPRODUCT(J167:J172,Inputs!$G$3:$G$8)/Inputs!$G$9</f>
        <v>0.51794726119058632</v>
      </c>
      <c r="K166" s="407">
        <f>SUMPRODUCT(K167:K172,Inputs!$G$3:$G$8)/Inputs!$G$9</f>
        <v>0.61556362057847436</v>
      </c>
      <c r="L166" s="408">
        <f>SUMPRODUCT(L167:L172,Inputs!$G$3:$G$8)/Inputs!$G$9</f>
        <v>0.71562283267539306</v>
      </c>
      <c r="M166" s="407">
        <f>SUMPRODUCT(M167:M172,Inputs!$G$3:$G$8)/Inputs!$G$9</f>
        <v>0.763257411506856</v>
      </c>
      <c r="N166" s="407">
        <f>SUMPRODUCT(N167:N172,Inputs!$G$3:$G$8)/Inputs!$G$9</f>
        <v>0.78339247844030035</v>
      </c>
      <c r="O166" s="409">
        <f>SUMPRODUCT(O167:O172,Inputs!$G$3:$G$8)/Inputs!$G$9</f>
        <v>0.80987997002529521</v>
      </c>
      <c r="P166" s="407">
        <f>SUMPRODUCT(P167:P172,Inputs!$G$3:$G$8)/Inputs!$G$9</f>
        <v>0.9324258877418814</v>
      </c>
      <c r="Q166" s="407">
        <f>SUMPRODUCT(Q167:Q172,Inputs!$G$3:$G$8)/Inputs!$G$9</f>
        <v>0.93693057140555813</v>
      </c>
      <c r="R166" s="407">
        <f>SUMPRODUCT(R167:R172,Inputs!$G$3:$G$8)/Inputs!$G$9</f>
        <v>0.93693057140555813</v>
      </c>
      <c r="S166" s="409">
        <f>SUMPRODUCT(S167:S172,Inputs!$G$3:$G$8)/Inputs!$G$9</f>
        <v>0.98948139068594976</v>
      </c>
      <c r="T166" s="407">
        <f>SUMPRODUCT(T167:T172,Inputs!$G$3:$G$8)/Inputs!$G$9</f>
        <v>0.99549531633632327</v>
      </c>
      <c r="U166" s="407">
        <f>SUMPRODUCT(U167:U172,Inputs!$G$3:$G$8)/Inputs!$G$9</f>
        <v>0.99549531633632327</v>
      </c>
      <c r="V166" s="407">
        <f>SUMPRODUCT(V167:V172,Inputs!$G$3:$G$8)/Inputs!$G$9</f>
        <v>0.99549531633632327</v>
      </c>
      <c r="W166" s="409">
        <f>SUMPRODUCT(W167:W172,Inputs!$G$3:$G$8)/Inputs!$G$9</f>
        <v>0.99549531633632327</v>
      </c>
      <c r="X166" s="407">
        <f>SUMPRODUCT(X167:X172,Inputs!$G$3:$G$8)/Inputs!$G$9</f>
        <v>1</v>
      </c>
      <c r="Y166" s="407">
        <f>SUMPRODUCT(Y167:Y172,Inputs!$G$3:$G$8)/Inputs!$G$9</f>
        <v>1</v>
      </c>
      <c r="Z166" s="407">
        <f>SUMPRODUCT(Z167:Z172,Inputs!$G$3:$G$8)/Inputs!$G$9</f>
        <v>1</v>
      </c>
      <c r="AA166" s="409">
        <f>SUMPRODUCT(AA167:AA172,Inputs!$G$3:$G$8)/Inputs!$G$9</f>
        <v>1</v>
      </c>
      <c r="AB166" s="407">
        <f>SUMPRODUCT(AB167:AB172,Inputs!$G$3:$G$8)/Inputs!$G$9</f>
        <v>1</v>
      </c>
      <c r="AC166" s="407">
        <f>SUMPRODUCT(AC167:AC172,Inputs!$G$3:$G$8)/Inputs!$G$9</f>
        <v>1</v>
      </c>
      <c r="AD166" s="407">
        <f>SUMPRODUCT(AD167:AD172,Inputs!$G$3:$G$8)/Inputs!$G$9</f>
        <v>1</v>
      </c>
      <c r="AE166" s="410">
        <f>SUMPRODUCT(AE167:AE172,Inputs!$G$3:$G$8)/Inputs!$G$9</f>
        <v>1</v>
      </c>
    </row>
    <row r="167" spans="1:31" ht="15.75" customHeight="1" x14ac:dyDescent="0.2">
      <c r="A167" s="10"/>
      <c r="B167" s="206"/>
      <c r="C167" s="210"/>
      <c r="D167" s="241" t="s">
        <v>123</v>
      </c>
      <c r="E167" s="91"/>
      <c r="F167" s="92"/>
      <c r="G167" s="378">
        <f>Bexley!G160</f>
        <v>0</v>
      </c>
      <c r="H167" s="288">
        <f>Bexley!H160</f>
        <v>9.285714285714286E-2</v>
      </c>
      <c r="I167" s="288">
        <f>Bexley!I160</f>
        <v>0.19999999999999998</v>
      </c>
      <c r="J167" s="288">
        <f>Bexley!J160</f>
        <v>0.41428571428571426</v>
      </c>
      <c r="K167" s="293">
        <f>Bexley!K160</f>
        <v>0.4642857142857143</v>
      </c>
      <c r="L167" s="292">
        <f>Bexley!L160</f>
        <v>0.5714285714285714</v>
      </c>
      <c r="M167" s="288">
        <f>Bexley!M160</f>
        <v>0.5714285714285714</v>
      </c>
      <c r="N167" s="288">
        <f>Bexley!N160</f>
        <v>0.6785714285714286</v>
      </c>
      <c r="O167" s="295">
        <f>Bexley!O160</f>
        <v>0.6785714285714286</v>
      </c>
      <c r="P167" s="292">
        <f>Bexley!P160</f>
        <v>0.8928571428571429</v>
      </c>
      <c r="Q167" s="288">
        <f>Bexley!Q160</f>
        <v>0.9285714285714286</v>
      </c>
      <c r="R167" s="288">
        <f>Bexley!R160</f>
        <v>0.9285714285714286</v>
      </c>
      <c r="S167" s="295">
        <f>Bexley!S160</f>
        <v>0.9642857142857143</v>
      </c>
      <c r="T167" s="292">
        <f>Bexley!T160</f>
        <v>0.9642857142857143</v>
      </c>
      <c r="U167" s="288">
        <f>Bexley!U160</f>
        <v>0.9642857142857143</v>
      </c>
      <c r="V167" s="288">
        <f>Bexley!V160</f>
        <v>0.9642857142857143</v>
      </c>
      <c r="W167" s="295">
        <f>Bexley!W160</f>
        <v>0.9642857142857143</v>
      </c>
      <c r="X167" s="292">
        <f>Bexley!X160</f>
        <v>1</v>
      </c>
      <c r="Y167" s="288">
        <f>Bexley!Y160</f>
        <v>1</v>
      </c>
      <c r="Z167" s="288">
        <f>Bexley!Z160</f>
        <v>1</v>
      </c>
      <c r="AA167" s="295">
        <f>Bexley!AA160</f>
        <v>1</v>
      </c>
      <c r="AB167" s="292">
        <f>Bexley!AB160</f>
        <v>1</v>
      </c>
      <c r="AC167" s="288">
        <f>Bexley!AC160</f>
        <v>1</v>
      </c>
      <c r="AD167" s="288">
        <f>Bexley!AD160</f>
        <v>1</v>
      </c>
      <c r="AE167" s="295">
        <f>Bexley!AE160</f>
        <v>1</v>
      </c>
    </row>
    <row r="168" spans="1:31" ht="15.75" customHeight="1" x14ac:dyDescent="0.2">
      <c r="A168" s="10"/>
      <c r="B168" s="206"/>
      <c r="C168" s="210"/>
      <c r="D168" s="242" t="s">
        <v>124</v>
      </c>
      <c r="E168" s="91"/>
      <c r="F168" s="315"/>
      <c r="G168" s="378">
        <f>Bromley!G160</f>
        <v>0.17857142857142858</v>
      </c>
      <c r="H168" s="288">
        <f>Bromley!H160</f>
        <v>0.21428571428571427</v>
      </c>
      <c r="I168" s="288">
        <f>Bromley!I160</f>
        <v>0.25</v>
      </c>
      <c r="J168" s="288">
        <f>Bromley!J160</f>
        <v>0.39285714285714285</v>
      </c>
      <c r="K168" s="293">
        <f>Bromley!K160</f>
        <v>0.4642857142857143</v>
      </c>
      <c r="L168" s="292">
        <f>Bromley!L160</f>
        <v>0.6428571428571429</v>
      </c>
      <c r="M168" s="288">
        <f>Bromley!M160</f>
        <v>0.6428571428571429</v>
      </c>
      <c r="N168" s="288">
        <f>Bromley!N160</f>
        <v>0.6785714285714286</v>
      </c>
      <c r="O168" s="295">
        <f>Bromley!O160</f>
        <v>0.6785714285714286</v>
      </c>
      <c r="P168" s="292">
        <f>Bromley!P160</f>
        <v>0.8571428571428571</v>
      </c>
      <c r="Q168" s="288">
        <f>Bromley!Q160</f>
        <v>0.8571428571428571</v>
      </c>
      <c r="R168" s="288">
        <f>Bromley!R160</f>
        <v>0.8571428571428571</v>
      </c>
      <c r="S168" s="295">
        <f>Bromley!S160</f>
        <v>1</v>
      </c>
      <c r="T168" s="292">
        <f>Bromley!T160</f>
        <v>1</v>
      </c>
      <c r="U168" s="288">
        <f>Bromley!U160</f>
        <v>1</v>
      </c>
      <c r="V168" s="288">
        <f>Bromley!V160</f>
        <v>1</v>
      </c>
      <c r="W168" s="295">
        <f>Bromley!W160</f>
        <v>1</v>
      </c>
      <c r="X168" s="292">
        <f>Bromley!X160</f>
        <v>1</v>
      </c>
      <c r="Y168" s="288">
        <f>Bromley!Y160</f>
        <v>1</v>
      </c>
      <c r="Z168" s="288">
        <f>Bromley!Z160</f>
        <v>1</v>
      </c>
      <c r="AA168" s="295">
        <f>Bromley!AA160</f>
        <v>1</v>
      </c>
      <c r="AB168" s="292">
        <f>Bromley!AB160</f>
        <v>1</v>
      </c>
      <c r="AC168" s="288">
        <f>Bromley!AC160</f>
        <v>1</v>
      </c>
      <c r="AD168" s="288">
        <f>Bromley!AD160</f>
        <v>1</v>
      </c>
      <c r="AE168" s="295">
        <f>Bromley!AE160</f>
        <v>1</v>
      </c>
    </row>
    <row r="169" spans="1:31" ht="15.75" customHeight="1" x14ac:dyDescent="0.2">
      <c r="A169" s="10"/>
      <c r="B169" s="206"/>
      <c r="C169" s="210"/>
      <c r="D169" s="242" t="s">
        <v>125</v>
      </c>
      <c r="E169" s="91"/>
      <c r="F169" s="315"/>
      <c r="G169" s="378">
        <f>Greenwich!G161</f>
        <v>0</v>
      </c>
      <c r="H169" s="288">
        <f>Greenwich!H161</f>
        <v>0.4642857142857143</v>
      </c>
      <c r="I169" s="288">
        <f>Greenwich!I161</f>
        <v>0.4642857142857143</v>
      </c>
      <c r="J169" s="288">
        <f>Greenwich!J161</f>
        <v>0.4642857142857143</v>
      </c>
      <c r="K169" s="293">
        <f>Greenwich!K161</f>
        <v>0.4642857142857143</v>
      </c>
      <c r="L169" s="292">
        <f>Greenwich!L161</f>
        <v>0.6428571428571429</v>
      </c>
      <c r="M169" s="288">
        <f>Greenwich!M161</f>
        <v>0.6428571428571429</v>
      </c>
      <c r="N169" s="288">
        <f>Greenwich!N161</f>
        <v>0.6428571428571429</v>
      </c>
      <c r="O169" s="295">
        <f>Greenwich!O161</f>
        <v>0.6428571428571429</v>
      </c>
      <c r="P169" s="292">
        <f>Greenwich!P161</f>
        <v>0.8571428571428571</v>
      </c>
      <c r="Q169" s="288">
        <f>Greenwich!Q161</f>
        <v>0.8571428571428571</v>
      </c>
      <c r="R169" s="288">
        <f>Greenwich!R161</f>
        <v>0.8571428571428571</v>
      </c>
      <c r="S169" s="295">
        <f>Greenwich!S161</f>
        <v>1</v>
      </c>
      <c r="T169" s="292">
        <f>Greenwich!T161</f>
        <v>1</v>
      </c>
      <c r="U169" s="288">
        <f>Greenwich!U161</f>
        <v>1</v>
      </c>
      <c r="V169" s="288">
        <f>Greenwich!V161</f>
        <v>1</v>
      </c>
      <c r="W169" s="295">
        <f>Greenwich!W161</f>
        <v>1</v>
      </c>
      <c r="X169" s="292">
        <f>Greenwich!X161</f>
        <v>1</v>
      </c>
      <c r="Y169" s="288">
        <f>Greenwich!Y161</f>
        <v>1</v>
      </c>
      <c r="Z169" s="288">
        <f>Greenwich!Z161</f>
        <v>1</v>
      </c>
      <c r="AA169" s="295">
        <f>Greenwich!AA161</f>
        <v>1</v>
      </c>
      <c r="AB169" s="292">
        <f>Greenwich!AB161</f>
        <v>1</v>
      </c>
      <c r="AC169" s="288">
        <f>Greenwich!AC161</f>
        <v>1</v>
      </c>
      <c r="AD169" s="288">
        <f>Greenwich!AD161</f>
        <v>1</v>
      </c>
      <c r="AE169" s="295">
        <f>Greenwich!AE161</f>
        <v>1</v>
      </c>
    </row>
    <row r="170" spans="1:31" ht="15.75" customHeight="1" x14ac:dyDescent="0.2">
      <c r="A170" s="40"/>
      <c r="B170" s="206"/>
      <c r="C170" s="210"/>
      <c r="D170" s="242" t="s">
        <v>126</v>
      </c>
      <c r="E170" s="116"/>
      <c r="F170" s="93"/>
      <c r="G170" s="378">
        <f>Lambeth!G160</f>
        <v>0.14285714285714285</v>
      </c>
      <c r="H170" s="288">
        <f>Lambeth!H160</f>
        <v>0.6428571428571429</v>
      </c>
      <c r="I170" s="288">
        <f>Lambeth!I160</f>
        <v>0.6428571428571429</v>
      </c>
      <c r="J170" s="288">
        <f>Lambeth!J160</f>
        <v>0.6785714285714286</v>
      </c>
      <c r="K170" s="293">
        <f>Lambeth!K160</f>
        <v>0.8571428571428571</v>
      </c>
      <c r="L170" s="292">
        <f>Lambeth!L160</f>
        <v>0.9285714285714286</v>
      </c>
      <c r="M170" s="288">
        <f>Lambeth!M160</f>
        <v>0.9285714285714286</v>
      </c>
      <c r="N170" s="288">
        <f>Lambeth!N160</f>
        <v>0.9285714285714286</v>
      </c>
      <c r="O170" s="295">
        <f>Lambeth!O160</f>
        <v>1</v>
      </c>
      <c r="P170" s="292">
        <f>Lambeth!P160</f>
        <v>1</v>
      </c>
      <c r="Q170" s="288">
        <f>Lambeth!Q160</f>
        <v>1</v>
      </c>
      <c r="R170" s="288">
        <f>Lambeth!R160</f>
        <v>1</v>
      </c>
      <c r="S170" s="295">
        <f>Lambeth!S160</f>
        <v>1</v>
      </c>
      <c r="T170" s="292">
        <f>Lambeth!T160</f>
        <v>1</v>
      </c>
      <c r="U170" s="288">
        <f>Lambeth!U160</f>
        <v>1</v>
      </c>
      <c r="V170" s="288">
        <f>Lambeth!V160</f>
        <v>1</v>
      </c>
      <c r="W170" s="295">
        <f>Lambeth!W160</f>
        <v>1</v>
      </c>
      <c r="X170" s="292">
        <f>Lambeth!X160</f>
        <v>1</v>
      </c>
      <c r="Y170" s="288">
        <f>Lambeth!Y160</f>
        <v>1</v>
      </c>
      <c r="Z170" s="288">
        <f>Lambeth!Z160</f>
        <v>1</v>
      </c>
      <c r="AA170" s="295">
        <f>Lambeth!AA160</f>
        <v>1</v>
      </c>
      <c r="AB170" s="292">
        <f>Lambeth!AB160</f>
        <v>1</v>
      </c>
      <c r="AC170" s="288">
        <f>Lambeth!AC160</f>
        <v>1</v>
      </c>
      <c r="AD170" s="288">
        <f>Lambeth!AD160</f>
        <v>1</v>
      </c>
      <c r="AE170" s="295">
        <f>Lambeth!AE160</f>
        <v>1</v>
      </c>
    </row>
    <row r="171" spans="1:31" ht="15.75" customHeight="1" x14ac:dyDescent="0.2">
      <c r="A171" s="40"/>
      <c r="B171" s="206"/>
      <c r="C171" s="210"/>
      <c r="D171" s="242" t="s">
        <v>127</v>
      </c>
      <c r="E171" s="82"/>
      <c r="F171" s="83"/>
      <c r="G171" s="378">
        <f>Lewisham!G160</f>
        <v>0.5</v>
      </c>
      <c r="H171" s="288">
        <f>Lewisham!H160</f>
        <v>0.5357142857142857</v>
      </c>
      <c r="I171" s="288">
        <f>Lewisham!I160</f>
        <v>0.5714285714285714</v>
      </c>
      <c r="J171" s="288">
        <f>Lewisham!J160</f>
        <v>0.6071428571428571</v>
      </c>
      <c r="K171" s="293">
        <f>Lewisham!K160</f>
        <v>0.7142857142857143</v>
      </c>
      <c r="L171" s="292">
        <f>Lewisham!L160</f>
        <v>0.7142857142857143</v>
      </c>
      <c r="M171" s="288">
        <f>Lewisham!M160</f>
        <v>1</v>
      </c>
      <c r="N171" s="288">
        <f>Lewisham!N160</f>
        <v>1</v>
      </c>
      <c r="O171" s="295">
        <f>Lewisham!O160</f>
        <v>1</v>
      </c>
      <c r="P171" s="292">
        <f>Lewisham!P160</f>
        <v>1</v>
      </c>
      <c r="Q171" s="288">
        <f>Lewisham!Q160</f>
        <v>1</v>
      </c>
      <c r="R171" s="288">
        <f>Lewisham!R160</f>
        <v>1</v>
      </c>
      <c r="S171" s="295">
        <f>Lewisham!S160</f>
        <v>1</v>
      </c>
      <c r="T171" s="292">
        <f>Lewisham!T160</f>
        <v>1</v>
      </c>
      <c r="U171" s="288">
        <f>Lewisham!U160</f>
        <v>1</v>
      </c>
      <c r="V171" s="288">
        <f>Lewisham!V160</f>
        <v>1</v>
      </c>
      <c r="W171" s="295">
        <f>Lewisham!W160</f>
        <v>1</v>
      </c>
      <c r="X171" s="292">
        <f>Lewisham!X160</f>
        <v>1</v>
      </c>
      <c r="Y171" s="288">
        <f>Lewisham!Y160</f>
        <v>1</v>
      </c>
      <c r="Z171" s="288">
        <f>Lewisham!Z160</f>
        <v>1</v>
      </c>
      <c r="AA171" s="295">
        <f>Lewisham!AA160</f>
        <v>1</v>
      </c>
      <c r="AB171" s="292">
        <f>Lewisham!AB160</f>
        <v>1</v>
      </c>
      <c r="AC171" s="288">
        <f>Lewisham!AC160</f>
        <v>1</v>
      </c>
      <c r="AD171" s="288">
        <f>Lewisham!AD160</f>
        <v>1</v>
      </c>
      <c r="AE171" s="295">
        <f>Lewisham!AE160</f>
        <v>1</v>
      </c>
    </row>
    <row r="172" spans="1:31" ht="15.75" customHeight="1" x14ac:dyDescent="0.2">
      <c r="A172" s="40"/>
      <c r="B172" s="206"/>
      <c r="C172" s="210"/>
      <c r="D172" s="242" t="s">
        <v>129</v>
      </c>
      <c r="E172" s="17"/>
      <c r="F172" s="20"/>
      <c r="G172" s="378">
        <f>Southwark!G143</f>
        <v>3.5714285714285712E-2</v>
      </c>
      <c r="H172" s="288">
        <f>Southwark!H143</f>
        <v>0.35714285714285715</v>
      </c>
      <c r="I172" s="288">
        <f>Southwark!I143</f>
        <v>0.35714285714285715</v>
      </c>
      <c r="J172" s="288">
        <f>Southwark!J143</f>
        <v>0.5</v>
      </c>
      <c r="K172" s="293">
        <f>Southwark!K143</f>
        <v>0.6428571428571429</v>
      </c>
      <c r="L172" s="292">
        <f>Southwark!L143</f>
        <v>0.7142857142857143</v>
      </c>
      <c r="M172" s="288">
        <f>Southwark!M143</f>
        <v>0.7142857142857143</v>
      </c>
      <c r="N172" s="288">
        <f>Southwark!N143</f>
        <v>0.7142857142857143</v>
      </c>
      <c r="O172" s="295">
        <f>Southwark!O143</f>
        <v>0.7857142857142857</v>
      </c>
      <c r="P172" s="288">
        <f>Southwark!P143</f>
        <v>0.9642857142857143</v>
      </c>
      <c r="Q172" s="288">
        <f>Southwark!Q143</f>
        <v>0.9642857142857143</v>
      </c>
      <c r="R172" s="288">
        <f>Southwark!R143</f>
        <v>0.9642857142857143</v>
      </c>
      <c r="S172" s="295">
        <f>Southwark!S143</f>
        <v>0.9642857142857143</v>
      </c>
      <c r="T172" s="288">
        <f>Southwark!T143</f>
        <v>1</v>
      </c>
      <c r="U172" s="288">
        <f>Southwark!U143</f>
        <v>1</v>
      </c>
      <c r="V172" s="288">
        <f>Southwark!V143</f>
        <v>1</v>
      </c>
      <c r="W172" s="295">
        <f>Southwark!W143</f>
        <v>1</v>
      </c>
      <c r="X172" s="288">
        <f>Southwark!X143</f>
        <v>1</v>
      </c>
      <c r="Y172" s="288">
        <f>Southwark!Y143</f>
        <v>1</v>
      </c>
      <c r="Z172" s="288">
        <f>Southwark!Z143</f>
        <v>1</v>
      </c>
      <c r="AA172" s="295">
        <f>Southwark!AA143</f>
        <v>1</v>
      </c>
      <c r="AB172" s="288">
        <f>Southwark!AB143</f>
        <v>1</v>
      </c>
      <c r="AC172" s="288">
        <f>Southwark!AC143</f>
        <v>1</v>
      </c>
      <c r="AD172" s="288">
        <f>Southwark!AD143</f>
        <v>1</v>
      </c>
      <c r="AE172" s="295">
        <f>Southwark!AE143</f>
        <v>1</v>
      </c>
    </row>
    <row r="173" spans="1:31" ht="15.75" customHeight="1" thickBot="1" x14ac:dyDescent="0.25">
      <c r="A173" s="10"/>
      <c r="B173" s="206"/>
      <c r="C173" s="210"/>
      <c r="D173" s="271" t="s">
        <v>340</v>
      </c>
      <c r="E173" s="150"/>
      <c r="F173" s="83"/>
      <c r="G173" s="159"/>
      <c r="H173" s="159"/>
      <c r="I173" s="160"/>
      <c r="J173" s="160"/>
      <c r="K173" s="161"/>
      <c r="L173" s="142"/>
      <c r="M173" s="143"/>
      <c r="N173" s="143"/>
      <c r="O173" s="144"/>
      <c r="P173" s="143"/>
      <c r="Q173" s="145"/>
      <c r="R173" s="145"/>
      <c r="S173" s="146"/>
      <c r="T173" s="151"/>
      <c r="U173" s="145"/>
      <c r="V173" s="145"/>
      <c r="W173" s="146"/>
      <c r="X173" s="145"/>
      <c r="Y173" s="145"/>
      <c r="Z173" s="145"/>
      <c r="AA173" s="146"/>
      <c r="AB173" s="145"/>
      <c r="AC173" s="145"/>
      <c r="AD173" s="145"/>
      <c r="AE173" s="165"/>
    </row>
    <row r="174" spans="1:31" ht="14.25" customHeight="1" thickBot="1" x14ac:dyDescent="0.25">
      <c r="A174" s="10"/>
      <c r="B174" s="205" t="s">
        <v>57</v>
      </c>
      <c r="C174" s="209"/>
      <c r="D174" s="117" t="s">
        <v>58</v>
      </c>
      <c r="E174" s="99"/>
      <c r="F174" s="100"/>
      <c r="G174" s="429"/>
      <c r="H174" s="111" t="str">
        <f t="shared" ref="H174:AE174" si="35">IF(AND(H$6&gt;=$F174,H$6&lt;=$G174),1,"")</f>
        <v/>
      </c>
      <c r="I174" s="108" t="str">
        <f t="shared" si="35"/>
        <v/>
      </c>
      <c r="J174" s="108" t="str">
        <f t="shared" si="35"/>
        <v/>
      </c>
      <c r="K174" s="112" t="str">
        <f t="shared" si="35"/>
        <v/>
      </c>
      <c r="L174" s="107" t="str">
        <f t="shared" si="35"/>
        <v/>
      </c>
      <c r="M174" s="108" t="str">
        <f t="shared" si="35"/>
        <v/>
      </c>
      <c r="N174" s="108" t="str">
        <f t="shared" si="35"/>
        <v/>
      </c>
      <c r="O174" s="110" t="str">
        <f t="shared" si="35"/>
        <v/>
      </c>
      <c r="P174" s="108" t="str">
        <f t="shared" si="35"/>
        <v/>
      </c>
      <c r="Q174" s="108" t="str">
        <f t="shared" si="35"/>
        <v/>
      </c>
      <c r="R174" s="108" t="str">
        <f t="shared" si="35"/>
        <v/>
      </c>
      <c r="S174" s="110" t="str">
        <f t="shared" si="35"/>
        <v/>
      </c>
      <c r="T174" s="428"/>
      <c r="U174" s="108" t="str">
        <f t="shared" si="35"/>
        <v/>
      </c>
      <c r="V174" s="108" t="str">
        <f t="shared" si="35"/>
        <v/>
      </c>
      <c r="W174" s="110" t="str">
        <f t="shared" si="35"/>
        <v/>
      </c>
      <c r="X174" s="108" t="str">
        <f t="shared" si="35"/>
        <v/>
      </c>
      <c r="Y174" s="108" t="str">
        <f t="shared" si="35"/>
        <v/>
      </c>
      <c r="Z174" s="108" t="str">
        <f t="shared" si="35"/>
        <v/>
      </c>
      <c r="AA174" s="110" t="str">
        <f t="shared" si="35"/>
        <v/>
      </c>
      <c r="AB174" s="108" t="str">
        <f t="shared" si="35"/>
        <v/>
      </c>
      <c r="AC174" s="108" t="str">
        <f t="shared" si="35"/>
        <v/>
      </c>
      <c r="AD174" s="108" t="str">
        <f t="shared" si="35"/>
        <v/>
      </c>
      <c r="AE174" s="174" t="str">
        <f t="shared" si="35"/>
        <v/>
      </c>
    </row>
    <row r="175" spans="1:31" ht="14.25" customHeight="1" x14ac:dyDescent="0.2">
      <c r="A175" s="40"/>
      <c r="B175" s="206"/>
      <c r="C175" s="212"/>
      <c r="D175" s="118" t="s">
        <v>122</v>
      </c>
      <c r="E175" s="89"/>
      <c r="F175" s="90"/>
      <c r="G175" s="406">
        <f>SUMPRODUCT(G176:G181,Inputs!$G$3:$G$8)/Inputs!$G$9</f>
        <v>0.50563318625850606</v>
      </c>
      <c r="H175" s="407">
        <f>SUMPRODUCT(H176:H181,Inputs!$G$3:$G$8)/Inputs!$G$9</f>
        <v>0.54731344273603599</v>
      </c>
      <c r="I175" s="407">
        <f>SUMPRODUCT(I176:I181,Inputs!$G$3:$G$8)/Inputs!$G$9</f>
        <v>0.54731344273603599</v>
      </c>
      <c r="J175" s="407">
        <f>SUMPRODUCT(J176:J181,Inputs!$G$3:$G$8)/Inputs!$G$9</f>
        <v>0.60753254385232625</v>
      </c>
      <c r="K175" s="407">
        <f>SUMPRODUCT(K176:K181,Inputs!$G$3:$G$8)/Inputs!$G$9</f>
        <v>0.72468005179455808</v>
      </c>
      <c r="L175" s="408">
        <f>SUMPRODUCT(L176:L181,Inputs!$G$3:$G$8)/Inputs!$G$9</f>
        <v>0.84424020551472556</v>
      </c>
      <c r="M175" s="407">
        <f>SUMPRODUCT(M176:M181,Inputs!$G$3:$G$8)/Inputs!$G$9</f>
        <v>0.89058731711162575</v>
      </c>
      <c r="N175" s="407">
        <f>SUMPRODUCT(N176:N181,Inputs!$G$3:$G$8)/Inputs!$G$9</f>
        <v>0.93693442870852617</v>
      </c>
      <c r="O175" s="409">
        <f>SUMPRODUCT(O176:O181,Inputs!$G$3:$G$8)/Inputs!$G$9</f>
        <v>0.93693442870852617</v>
      </c>
      <c r="P175" s="407">
        <f>SUMPRODUCT(P176:P181,Inputs!$G$3:$G$8)/Inputs!$G$9</f>
        <v>1</v>
      </c>
      <c r="Q175" s="407">
        <f>SUMPRODUCT(Q176:Q181,Inputs!$G$3:$G$8)/Inputs!$G$9</f>
        <v>1</v>
      </c>
      <c r="R175" s="407">
        <f>SUMPRODUCT(R176:R181,Inputs!$G$3:$G$8)/Inputs!$G$9</f>
        <v>1</v>
      </c>
      <c r="S175" s="409">
        <f>SUMPRODUCT(S176:S181,Inputs!$G$3:$G$8)/Inputs!$G$9</f>
        <v>1</v>
      </c>
      <c r="T175" s="407">
        <f>SUMPRODUCT(T176:T181,Inputs!$G$3:$G$8)/Inputs!$G$9</f>
        <v>1</v>
      </c>
      <c r="U175" s="407">
        <f>SUMPRODUCT(U176:U181,Inputs!$G$3:$G$8)/Inputs!$G$9</f>
        <v>1</v>
      </c>
      <c r="V175" s="407">
        <f>SUMPRODUCT(V176:V181,Inputs!$G$3:$G$8)/Inputs!$G$9</f>
        <v>1</v>
      </c>
      <c r="W175" s="409">
        <f>SUMPRODUCT(W176:W181,Inputs!$G$3:$G$8)/Inputs!$G$9</f>
        <v>1</v>
      </c>
      <c r="X175" s="407">
        <f>SUMPRODUCT(X176:X181,Inputs!$G$3:$G$8)/Inputs!$G$9</f>
        <v>1</v>
      </c>
      <c r="Y175" s="407">
        <f>SUMPRODUCT(Y176:Y181,Inputs!$G$3:$G$8)/Inputs!$G$9</f>
        <v>1</v>
      </c>
      <c r="Z175" s="407">
        <f>SUMPRODUCT(Z176:Z181,Inputs!$G$3:$G$8)/Inputs!$G$9</f>
        <v>1</v>
      </c>
      <c r="AA175" s="409">
        <f>SUMPRODUCT(AA176:AA181,Inputs!$G$3:$G$8)/Inputs!$G$9</f>
        <v>1</v>
      </c>
      <c r="AB175" s="407">
        <f>SUMPRODUCT(AB176:AB181,Inputs!$G$3:$G$8)/Inputs!$G$9</f>
        <v>1</v>
      </c>
      <c r="AC175" s="407">
        <f>SUMPRODUCT(AC176:AC181,Inputs!$G$3:$G$8)/Inputs!$G$9</f>
        <v>1</v>
      </c>
      <c r="AD175" s="407">
        <f>SUMPRODUCT(AD176:AD181,Inputs!$G$3:$G$8)/Inputs!$G$9</f>
        <v>1</v>
      </c>
      <c r="AE175" s="410">
        <f>SUMPRODUCT(AE176:AE181,Inputs!$G$3:$G$8)/Inputs!$G$9</f>
        <v>1</v>
      </c>
    </row>
    <row r="176" spans="1:31" ht="15.75" customHeight="1" x14ac:dyDescent="0.2">
      <c r="A176" s="40"/>
      <c r="B176" s="206"/>
      <c r="C176" s="210"/>
      <c r="D176" s="241" t="s">
        <v>123</v>
      </c>
      <c r="E176" s="91"/>
      <c r="F176" s="92"/>
      <c r="G176" s="378">
        <f>Bexley!G170</f>
        <v>0.25</v>
      </c>
      <c r="H176" s="288">
        <f>Bexley!H170</f>
        <v>0.25</v>
      </c>
      <c r="I176" s="288">
        <f>Bexley!I170</f>
        <v>0.25</v>
      </c>
      <c r="J176" s="288">
        <f>Bexley!J170</f>
        <v>0.25</v>
      </c>
      <c r="K176" s="293">
        <f>Bexley!K170</f>
        <v>0.25</v>
      </c>
      <c r="L176" s="292">
        <f>Bexley!L170</f>
        <v>0.5</v>
      </c>
      <c r="M176" s="288">
        <f>Bexley!M170</f>
        <v>0.5</v>
      </c>
      <c r="N176" s="288">
        <f>Bexley!N170</f>
        <v>0.5</v>
      </c>
      <c r="O176" s="295">
        <f>Bexley!O170</f>
        <v>0.5</v>
      </c>
      <c r="P176" s="292">
        <f>Bexley!P170</f>
        <v>1</v>
      </c>
      <c r="Q176" s="288">
        <f>Bexley!Q170</f>
        <v>1</v>
      </c>
      <c r="R176" s="288">
        <f>Bexley!R170</f>
        <v>1</v>
      </c>
      <c r="S176" s="295">
        <f>Bexley!S170</f>
        <v>1</v>
      </c>
      <c r="T176" s="292">
        <f>Bexley!T170</f>
        <v>1</v>
      </c>
      <c r="U176" s="288">
        <f>Bexley!U170</f>
        <v>1</v>
      </c>
      <c r="V176" s="288">
        <f>Bexley!V170</f>
        <v>1</v>
      </c>
      <c r="W176" s="295">
        <f>Bexley!W170</f>
        <v>1</v>
      </c>
      <c r="X176" s="292">
        <f>Bexley!X170</f>
        <v>1</v>
      </c>
      <c r="Y176" s="288">
        <f>Bexley!Y170</f>
        <v>1</v>
      </c>
      <c r="Z176" s="288">
        <f>Bexley!Z170</f>
        <v>1</v>
      </c>
      <c r="AA176" s="295">
        <f>Bexley!AA170</f>
        <v>1</v>
      </c>
      <c r="AB176" s="292">
        <f>Bexley!AB170</f>
        <v>1</v>
      </c>
      <c r="AC176" s="288">
        <f>Bexley!AC170</f>
        <v>1</v>
      </c>
      <c r="AD176" s="288">
        <f>Bexley!AD170</f>
        <v>1</v>
      </c>
      <c r="AE176" s="295">
        <f>Bexley!AE170</f>
        <v>1</v>
      </c>
    </row>
    <row r="177" spans="1:31" ht="15.75" customHeight="1" x14ac:dyDescent="0.2">
      <c r="A177" s="40"/>
      <c r="B177" s="206"/>
      <c r="C177" s="210"/>
      <c r="D177" s="242" t="s">
        <v>124</v>
      </c>
      <c r="E177" s="91"/>
      <c r="F177" s="315"/>
      <c r="G177" s="378">
        <f>Bromley!G170</f>
        <v>0.15</v>
      </c>
      <c r="H177" s="288">
        <f>Bromley!H170</f>
        <v>0.15</v>
      </c>
      <c r="I177" s="288">
        <f>Bromley!I170</f>
        <v>0.15</v>
      </c>
      <c r="J177" s="288">
        <f>Bromley!J170</f>
        <v>0.25</v>
      </c>
      <c r="K177" s="293">
        <f>Bromley!K170</f>
        <v>0.25</v>
      </c>
      <c r="L177" s="292">
        <f>Bromley!L170</f>
        <v>0.5</v>
      </c>
      <c r="M177" s="288">
        <f>Bromley!M170</f>
        <v>0.75</v>
      </c>
      <c r="N177" s="288">
        <f>Bromley!N170</f>
        <v>1</v>
      </c>
      <c r="O177" s="295">
        <f>Bromley!O170</f>
        <v>1</v>
      </c>
      <c r="P177" s="292">
        <f>Bromley!P170</f>
        <v>1</v>
      </c>
      <c r="Q177" s="288">
        <f>Bromley!Q170</f>
        <v>1</v>
      </c>
      <c r="R177" s="288">
        <f>Bromley!R170</f>
        <v>1</v>
      </c>
      <c r="S177" s="295">
        <f>Bromley!S170</f>
        <v>1</v>
      </c>
      <c r="T177" s="292">
        <f>Bromley!T170</f>
        <v>1</v>
      </c>
      <c r="U177" s="288">
        <f>Bromley!U170</f>
        <v>1</v>
      </c>
      <c r="V177" s="288">
        <f>Bromley!V170</f>
        <v>1</v>
      </c>
      <c r="W177" s="295">
        <f>Bromley!W170</f>
        <v>1</v>
      </c>
      <c r="X177" s="292">
        <f>Bromley!X170</f>
        <v>1</v>
      </c>
      <c r="Y177" s="288">
        <f>Bromley!Y170</f>
        <v>1</v>
      </c>
      <c r="Z177" s="288">
        <f>Bromley!Z170</f>
        <v>1</v>
      </c>
      <c r="AA177" s="295">
        <f>Bromley!AA170</f>
        <v>1</v>
      </c>
      <c r="AB177" s="292">
        <f>Bromley!AB170</f>
        <v>1</v>
      </c>
      <c r="AC177" s="288">
        <f>Bromley!AC170</f>
        <v>1</v>
      </c>
      <c r="AD177" s="288">
        <f>Bromley!AD170</f>
        <v>1</v>
      </c>
      <c r="AE177" s="295">
        <f>Bromley!AE170</f>
        <v>1</v>
      </c>
    </row>
    <row r="178" spans="1:31" ht="15.75" customHeight="1" x14ac:dyDescent="0.2">
      <c r="A178" s="40"/>
      <c r="B178" s="206"/>
      <c r="C178" s="210"/>
      <c r="D178" s="242" t="s">
        <v>125</v>
      </c>
      <c r="E178" s="91"/>
      <c r="F178" s="315"/>
      <c r="G178" s="378">
        <f>Greenwich!G171</f>
        <v>0.5</v>
      </c>
      <c r="H178" s="288">
        <f>Greenwich!H171</f>
        <v>0.5</v>
      </c>
      <c r="I178" s="288">
        <f>Greenwich!I171</f>
        <v>0.5</v>
      </c>
      <c r="J178" s="288">
        <f>Greenwich!J171</f>
        <v>0.5</v>
      </c>
      <c r="K178" s="293">
        <f>Greenwich!K171</f>
        <v>1</v>
      </c>
      <c r="L178" s="292">
        <f>Greenwich!L171</f>
        <v>1</v>
      </c>
      <c r="M178" s="288">
        <f>Greenwich!M171</f>
        <v>1</v>
      </c>
      <c r="N178" s="288">
        <f>Greenwich!N171</f>
        <v>1</v>
      </c>
      <c r="O178" s="295">
        <f>Greenwich!O171</f>
        <v>1</v>
      </c>
      <c r="P178" s="292">
        <f>Greenwich!P171</f>
        <v>1</v>
      </c>
      <c r="Q178" s="288">
        <f>Greenwich!Q171</f>
        <v>1</v>
      </c>
      <c r="R178" s="288">
        <f>Greenwich!R171</f>
        <v>1</v>
      </c>
      <c r="S178" s="295">
        <f>Greenwich!S171</f>
        <v>1</v>
      </c>
      <c r="T178" s="292">
        <f>Greenwich!T171</f>
        <v>1</v>
      </c>
      <c r="U178" s="288">
        <f>Greenwich!U171</f>
        <v>1</v>
      </c>
      <c r="V178" s="288">
        <f>Greenwich!V171</f>
        <v>1</v>
      </c>
      <c r="W178" s="295">
        <f>Greenwich!W171</f>
        <v>1</v>
      </c>
      <c r="X178" s="292">
        <f>Greenwich!X171</f>
        <v>1</v>
      </c>
      <c r="Y178" s="288">
        <f>Greenwich!Y171</f>
        <v>1</v>
      </c>
      <c r="Z178" s="288">
        <f>Greenwich!Z171</f>
        <v>1</v>
      </c>
      <c r="AA178" s="295">
        <f>Greenwich!AA171</f>
        <v>1</v>
      </c>
      <c r="AB178" s="292">
        <f>Greenwich!AB171</f>
        <v>1</v>
      </c>
      <c r="AC178" s="288">
        <f>Greenwich!AC171</f>
        <v>1</v>
      </c>
      <c r="AD178" s="288">
        <f>Greenwich!AD171</f>
        <v>1</v>
      </c>
      <c r="AE178" s="295">
        <f>Greenwich!AE171</f>
        <v>1</v>
      </c>
    </row>
    <row r="179" spans="1:31" ht="15.75" customHeight="1" x14ac:dyDescent="0.2">
      <c r="A179" s="40"/>
      <c r="B179" s="206"/>
      <c r="C179" s="210"/>
      <c r="D179" s="242" t="s">
        <v>126</v>
      </c>
      <c r="E179" s="116"/>
      <c r="F179" s="93"/>
      <c r="G179" s="378">
        <f>Lambeth!G170</f>
        <v>1</v>
      </c>
      <c r="H179" s="288">
        <f>Lambeth!H170</f>
        <v>1</v>
      </c>
      <c r="I179" s="288">
        <f>Lambeth!I170</f>
        <v>1</v>
      </c>
      <c r="J179" s="288">
        <f>Lambeth!J170</f>
        <v>1</v>
      </c>
      <c r="K179" s="293">
        <f>Lambeth!K170</f>
        <v>1</v>
      </c>
      <c r="L179" s="292">
        <f>Lambeth!L170</f>
        <v>1</v>
      </c>
      <c r="M179" s="288">
        <f>Lambeth!M170</f>
        <v>1</v>
      </c>
      <c r="N179" s="288">
        <f>Lambeth!N170</f>
        <v>1</v>
      </c>
      <c r="O179" s="295">
        <f>Lambeth!O170</f>
        <v>1</v>
      </c>
      <c r="P179" s="292">
        <f>Lambeth!P170</f>
        <v>1</v>
      </c>
      <c r="Q179" s="288">
        <f>Lambeth!Q170</f>
        <v>1</v>
      </c>
      <c r="R179" s="288">
        <f>Lambeth!R170</f>
        <v>1</v>
      </c>
      <c r="S179" s="295">
        <f>Lambeth!S170</f>
        <v>1</v>
      </c>
      <c r="T179" s="292">
        <f>Lambeth!T170</f>
        <v>1</v>
      </c>
      <c r="U179" s="288">
        <f>Lambeth!U170</f>
        <v>1</v>
      </c>
      <c r="V179" s="288">
        <f>Lambeth!V170</f>
        <v>1</v>
      </c>
      <c r="W179" s="295">
        <f>Lambeth!W170</f>
        <v>1</v>
      </c>
      <c r="X179" s="292">
        <f>Lambeth!X170</f>
        <v>1</v>
      </c>
      <c r="Y179" s="288">
        <f>Lambeth!Y170</f>
        <v>1</v>
      </c>
      <c r="Z179" s="288">
        <f>Lambeth!Z170</f>
        <v>1</v>
      </c>
      <c r="AA179" s="295">
        <f>Lambeth!AA170</f>
        <v>1</v>
      </c>
      <c r="AB179" s="292">
        <f>Lambeth!AB170</f>
        <v>1</v>
      </c>
      <c r="AC179" s="288">
        <f>Lambeth!AC170</f>
        <v>1</v>
      </c>
      <c r="AD179" s="288">
        <f>Lambeth!AD170</f>
        <v>1</v>
      </c>
      <c r="AE179" s="295">
        <f>Lambeth!AE170</f>
        <v>1</v>
      </c>
    </row>
    <row r="180" spans="1:31" ht="15.75" customHeight="1" x14ac:dyDescent="0.2">
      <c r="A180" s="40"/>
      <c r="B180" s="206"/>
      <c r="C180" s="210"/>
      <c r="D180" s="242" t="s">
        <v>127</v>
      </c>
      <c r="E180" s="82"/>
      <c r="F180" s="83"/>
      <c r="G180" s="378">
        <f>Lewisham!G170</f>
        <v>0</v>
      </c>
      <c r="H180" s="288">
        <f>Lewisham!H170</f>
        <v>0.25</v>
      </c>
      <c r="I180" s="288">
        <f>Lewisham!I170</f>
        <v>0.25</v>
      </c>
      <c r="J180" s="288">
        <f>Lewisham!J170</f>
        <v>0.5</v>
      </c>
      <c r="K180" s="293">
        <f>Lewisham!K170</f>
        <v>0.75</v>
      </c>
      <c r="L180" s="292">
        <f>Lewisham!L170</f>
        <v>1</v>
      </c>
      <c r="M180" s="288">
        <f>Lewisham!M170</f>
        <v>1</v>
      </c>
      <c r="N180" s="288">
        <f>Lewisham!N170</f>
        <v>1</v>
      </c>
      <c r="O180" s="295">
        <f>Lewisham!O170</f>
        <v>1</v>
      </c>
      <c r="P180" s="292">
        <f>Lewisham!P170</f>
        <v>1</v>
      </c>
      <c r="Q180" s="288">
        <f>Lewisham!Q170</f>
        <v>1</v>
      </c>
      <c r="R180" s="288">
        <f>Lewisham!R170</f>
        <v>1</v>
      </c>
      <c r="S180" s="295">
        <f>Lewisham!S170</f>
        <v>1</v>
      </c>
      <c r="T180" s="292">
        <f>Lewisham!T170</f>
        <v>1</v>
      </c>
      <c r="U180" s="288">
        <f>Lewisham!U170</f>
        <v>1</v>
      </c>
      <c r="V180" s="288">
        <f>Lewisham!V170</f>
        <v>1</v>
      </c>
      <c r="W180" s="295">
        <f>Lewisham!W170</f>
        <v>1</v>
      </c>
      <c r="X180" s="292">
        <f>Lewisham!X170</f>
        <v>1</v>
      </c>
      <c r="Y180" s="288">
        <f>Lewisham!Y170</f>
        <v>1</v>
      </c>
      <c r="Z180" s="288">
        <f>Lewisham!Z170</f>
        <v>1</v>
      </c>
      <c r="AA180" s="295">
        <f>Lewisham!AA170</f>
        <v>1</v>
      </c>
      <c r="AB180" s="292">
        <f>Lewisham!AB170</f>
        <v>1</v>
      </c>
      <c r="AC180" s="288">
        <f>Lewisham!AC170</f>
        <v>1</v>
      </c>
      <c r="AD180" s="288">
        <f>Lewisham!AD170</f>
        <v>1</v>
      </c>
      <c r="AE180" s="295">
        <f>Lewisham!AE170</f>
        <v>1</v>
      </c>
    </row>
    <row r="181" spans="1:31" ht="15.75" customHeight="1" x14ac:dyDescent="0.2">
      <c r="A181" s="40"/>
      <c r="B181" s="206"/>
      <c r="C181" s="210"/>
      <c r="D181" s="242" t="s">
        <v>129</v>
      </c>
      <c r="E181" s="17"/>
      <c r="F181" s="20"/>
      <c r="G181" s="378">
        <f>Southwark!G152</f>
        <v>1</v>
      </c>
      <c r="H181" s="288">
        <f>Southwark!H152</f>
        <v>1</v>
      </c>
      <c r="I181" s="288">
        <f>Southwark!I152</f>
        <v>1</v>
      </c>
      <c r="J181" s="288">
        <f>Southwark!J152</f>
        <v>1</v>
      </c>
      <c r="K181" s="293">
        <f>Southwark!K152</f>
        <v>1</v>
      </c>
      <c r="L181" s="292">
        <f>Southwark!L152</f>
        <v>1</v>
      </c>
      <c r="M181" s="288">
        <f>Southwark!M152</f>
        <v>1</v>
      </c>
      <c r="N181" s="288">
        <f>Southwark!N152</f>
        <v>1</v>
      </c>
      <c r="O181" s="295">
        <f>Southwark!O152</f>
        <v>1</v>
      </c>
      <c r="P181" s="288">
        <f>Southwark!P152</f>
        <v>1</v>
      </c>
      <c r="Q181" s="288">
        <f>Southwark!Q152</f>
        <v>1</v>
      </c>
      <c r="R181" s="288">
        <f>Southwark!R152</f>
        <v>1</v>
      </c>
      <c r="S181" s="295">
        <f>Southwark!S152</f>
        <v>1</v>
      </c>
      <c r="T181" s="288">
        <f>Southwark!T152</f>
        <v>1</v>
      </c>
      <c r="U181" s="288">
        <f>Southwark!U152</f>
        <v>1</v>
      </c>
      <c r="V181" s="288">
        <f>Southwark!V152</f>
        <v>1</v>
      </c>
      <c r="W181" s="295">
        <f>Southwark!W152</f>
        <v>1</v>
      </c>
      <c r="X181" s="288">
        <f>Southwark!X152</f>
        <v>1</v>
      </c>
      <c r="Y181" s="288">
        <f>Southwark!Y152</f>
        <v>1</v>
      </c>
      <c r="Z181" s="288">
        <f>Southwark!Z152</f>
        <v>1</v>
      </c>
      <c r="AA181" s="295">
        <f>Southwark!AA152</f>
        <v>1</v>
      </c>
      <c r="AB181" s="288">
        <f>Southwark!AB152</f>
        <v>1</v>
      </c>
      <c r="AC181" s="288">
        <f>Southwark!AC152</f>
        <v>1</v>
      </c>
      <c r="AD181" s="288">
        <f>Southwark!AD152</f>
        <v>1</v>
      </c>
      <c r="AE181" s="295">
        <f>Southwark!AE152</f>
        <v>1</v>
      </c>
    </row>
    <row r="182" spans="1:31" ht="15.75" customHeight="1" thickBot="1" x14ac:dyDescent="0.25">
      <c r="A182" s="40"/>
      <c r="B182" s="206"/>
      <c r="C182" s="210"/>
      <c r="D182" s="234" t="s">
        <v>340</v>
      </c>
      <c r="E182" s="17"/>
      <c r="F182" s="20"/>
      <c r="G182" s="159"/>
      <c r="H182" s="159"/>
      <c r="I182" s="160"/>
      <c r="J182" s="160"/>
      <c r="K182" s="161"/>
      <c r="L182" s="142"/>
      <c r="M182" s="143"/>
      <c r="N182" s="143"/>
      <c r="O182" s="144"/>
      <c r="P182" s="143"/>
      <c r="Q182" s="145"/>
      <c r="R182" s="145"/>
      <c r="S182" s="146"/>
      <c r="T182" s="151"/>
      <c r="U182" s="145"/>
      <c r="V182" s="145"/>
      <c r="W182" s="146"/>
      <c r="X182" s="145"/>
      <c r="Y182" s="145"/>
      <c r="Z182" s="145"/>
      <c r="AA182" s="146"/>
      <c r="AB182" s="145"/>
      <c r="AC182" s="145"/>
      <c r="AD182" s="145"/>
      <c r="AE182" s="165"/>
    </row>
    <row r="183" spans="1:31" ht="12" customHeight="1" thickBot="1" x14ac:dyDescent="0.25">
      <c r="B183" s="141"/>
      <c r="C183" s="213"/>
      <c r="D183" s="222" t="s">
        <v>139</v>
      </c>
      <c r="E183" s="97"/>
      <c r="F183" s="97"/>
      <c r="G183" s="137"/>
      <c r="H183" s="137"/>
      <c r="I183" s="137"/>
      <c r="J183" s="137"/>
      <c r="K183" s="138"/>
      <c r="L183" s="137"/>
      <c r="M183" s="137"/>
      <c r="N183" s="137"/>
      <c r="O183" s="137"/>
      <c r="P183" s="137"/>
      <c r="Q183" s="137"/>
      <c r="R183" s="137"/>
      <c r="S183" s="139"/>
      <c r="T183" s="137"/>
      <c r="U183" s="137"/>
      <c r="V183" s="137"/>
      <c r="W183" s="137"/>
      <c r="X183" s="137"/>
      <c r="Y183" s="137"/>
      <c r="Z183" s="137"/>
      <c r="AA183" s="137"/>
      <c r="AB183" s="140"/>
      <c r="AC183" s="140"/>
      <c r="AD183" s="140"/>
      <c r="AE183" s="175"/>
    </row>
    <row r="184" spans="1:31" x14ac:dyDescent="0.2">
      <c r="B184" s="207"/>
      <c r="C184" s="214"/>
      <c r="D184" s="265" t="s">
        <v>143</v>
      </c>
      <c r="E184" s="88"/>
      <c r="F184" s="36"/>
      <c r="G184" s="24"/>
      <c r="H184" s="88"/>
      <c r="I184" s="43"/>
      <c r="J184" s="43"/>
      <c r="K184" s="223"/>
      <c r="L184" s="37"/>
      <c r="M184" s="24"/>
      <c r="N184" s="24"/>
      <c r="O184" s="42"/>
      <c r="P184" s="45"/>
      <c r="Q184" s="24"/>
      <c r="R184" s="24"/>
      <c r="S184" s="42"/>
      <c r="T184" s="37"/>
      <c r="U184" s="24"/>
      <c r="V184" s="24"/>
      <c r="W184" s="42"/>
      <c r="X184" s="24"/>
      <c r="Y184" s="24"/>
      <c r="Z184" s="24"/>
      <c r="AA184" s="42"/>
      <c r="AB184" s="24"/>
      <c r="AC184" s="24"/>
      <c r="AD184" s="24"/>
      <c r="AE184" s="172"/>
    </row>
    <row r="185" spans="1:31" ht="12" customHeight="1" x14ac:dyDescent="0.2">
      <c r="B185" s="207"/>
      <c r="C185" s="214"/>
      <c r="D185" s="316" t="s">
        <v>140</v>
      </c>
      <c r="E185" s="82"/>
      <c r="F185" s="83"/>
      <c r="G185" s="83"/>
      <c r="H185" s="88"/>
      <c r="I185" s="43"/>
      <c r="J185" s="43"/>
      <c r="K185" s="223"/>
      <c r="L185" s="37"/>
      <c r="M185" s="24"/>
      <c r="N185" s="24"/>
      <c r="O185" s="42"/>
      <c r="P185" s="45"/>
      <c r="Q185" s="24"/>
      <c r="R185" s="24"/>
      <c r="S185" s="42"/>
      <c r="T185" s="37"/>
      <c r="U185" s="24"/>
      <c r="V185" s="24"/>
      <c r="W185" s="42"/>
      <c r="X185" s="24"/>
      <c r="Y185" s="24"/>
      <c r="Z185" s="24"/>
      <c r="AA185" s="42"/>
      <c r="AB185" s="24"/>
      <c r="AC185" s="24"/>
      <c r="AD185" s="24"/>
      <c r="AE185" s="172"/>
    </row>
    <row r="186" spans="1:31" ht="12" customHeight="1" x14ac:dyDescent="0.2">
      <c r="B186" s="207"/>
      <c r="C186" s="214"/>
      <c r="D186" s="121" t="s">
        <v>141</v>
      </c>
      <c r="E186" s="82"/>
      <c r="F186" s="83"/>
      <c r="G186" s="83"/>
      <c r="H186" s="88"/>
      <c r="I186" s="43"/>
      <c r="J186" s="43"/>
      <c r="K186" s="223"/>
      <c r="L186" s="37"/>
      <c r="M186" s="24"/>
      <c r="N186" s="24"/>
      <c r="O186" s="42"/>
      <c r="P186" s="45"/>
      <c r="Q186" s="24"/>
      <c r="R186" s="24"/>
      <c r="S186" s="42"/>
      <c r="T186" s="37"/>
      <c r="U186" s="24"/>
      <c r="V186" s="24"/>
      <c r="W186" s="42"/>
      <c r="X186" s="24"/>
      <c r="Y186" s="24"/>
      <c r="Z186" s="24"/>
      <c r="AA186" s="42"/>
      <c r="AB186" s="24"/>
      <c r="AC186" s="24"/>
      <c r="AD186" s="24"/>
      <c r="AE186" s="172"/>
    </row>
    <row r="187" spans="1:31" ht="12" customHeight="1" x14ac:dyDescent="0.2">
      <c r="B187" s="207"/>
      <c r="C187" s="214"/>
      <c r="D187" s="121" t="s">
        <v>146</v>
      </c>
      <c r="E187" s="82"/>
      <c r="F187" s="83"/>
      <c r="G187" s="83"/>
      <c r="H187" s="88"/>
      <c r="I187" s="43"/>
      <c r="J187" s="43"/>
      <c r="K187" s="223"/>
      <c r="L187" s="37"/>
      <c r="M187" s="24"/>
      <c r="N187" s="24"/>
      <c r="O187" s="42"/>
      <c r="P187" s="45"/>
      <c r="Q187" s="24"/>
      <c r="R187" s="24"/>
      <c r="S187" s="42"/>
      <c r="T187" s="37"/>
      <c r="U187" s="24"/>
      <c r="V187" s="24"/>
      <c r="W187" s="42"/>
      <c r="X187" s="24"/>
      <c r="Y187" s="24"/>
      <c r="Z187" s="24"/>
      <c r="AA187" s="42"/>
      <c r="AB187" s="24"/>
      <c r="AC187" s="24"/>
      <c r="AD187" s="24"/>
      <c r="AE187" s="172"/>
    </row>
    <row r="188" spans="1:31" ht="12" customHeight="1" x14ac:dyDescent="0.2">
      <c r="B188" s="207"/>
      <c r="C188" s="214"/>
      <c r="D188" s="121"/>
      <c r="E188" s="82"/>
      <c r="F188" s="83"/>
      <c r="G188" s="83"/>
      <c r="H188" s="88"/>
      <c r="I188" s="43"/>
      <c r="J188" s="43"/>
      <c r="K188" s="223"/>
      <c r="L188" s="37"/>
      <c r="M188" s="24"/>
      <c r="N188" s="24"/>
      <c r="O188" s="42"/>
      <c r="P188" s="45"/>
      <c r="Q188" s="24"/>
      <c r="R188" s="24"/>
      <c r="S188" s="42"/>
      <c r="T188" s="37"/>
      <c r="U188" s="24"/>
      <c r="V188" s="24"/>
      <c r="W188" s="42"/>
      <c r="X188" s="24"/>
      <c r="Y188" s="24"/>
      <c r="Z188" s="24"/>
      <c r="AA188" s="42"/>
      <c r="AB188" s="24"/>
      <c r="AC188" s="24"/>
      <c r="AD188" s="24"/>
      <c r="AE188" s="172"/>
    </row>
    <row r="189" spans="1:31" ht="12" customHeight="1" x14ac:dyDescent="0.2">
      <c r="B189" s="207"/>
      <c r="C189" s="214"/>
      <c r="D189" s="266" t="s">
        <v>144</v>
      </c>
      <c r="E189" s="82"/>
      <c r="F189" s="83"/>
      <c r="G189" s="83"/>
      <c r="H189" s="88"/>
      <c r="I189" s="43"/>
      <c r="J189" s="43"/>
      <c r="K189" s="223"/>
      <c r="L189" s="37"/>
      <c r="M189" s="24"/>
      <c r="N189" s="24"/>
      <c r="O189" s="42"/>
      <c r="P189" s="45"/>
      <c r="Q189" s="24"/>
      <c r="R189" s="24"/>
      <c r="S189" s="42"/>
      <c r="T189" s="37"/>
      <c r="U189" s="24"/>
      <c r="V189" s="24"/>
      <c r="W189" s="42"/>
      <c r="X189" s="24"/>
      <c r="Y189" s="24"/>
      <c r="Z189" s="24"/>
      <c r="AA189" s="42"/>
      <c r="AB189" s="24"/>
      <c r="AC189" s="24"/>
      <c r="AD189" s="24"/>
      <c r="AE189" s="172"/>
    </row>
    <row r="190" spans="1:31" ht="12" customHeight="1" x14ac:dyDescent="0.2">
      <c r="B190" s="207"/>
      <c r="C190" s="214"/>
      <c r="D190" s="267" t="s">
        <v>145</v>
      </c>
      <c r="E190" s="82"/>
      <c r="F190" s="83"/>
      <c r="G190" s="83"/>
      <c r="H190" s="88"/>
      <c r="I190" s="43"/>
      <c r="J190" s="43"/>
      <c r="K190" s="223"/>
      <c r="L190" s="37"/>
      <c r="M190" s="24"/>
      <c r="N190" s="24"/>
      <c r="O190" s="42"/>
      <c r="P190" s="45"/>
      <c r="Q190" s="24"/>
      <c r="R190" s="24"/>
      <c r="S190" s="42"/>
      <c r="T190" s="37"/>
      <c r="U190" s="24"/>
      <c r="V190" s="24"/>
      <c r="W190" s="42"/>
      <c r="X190" s="24"/>
      <c r="Y190" s="24"/>
      <c r="Z190" s="24"/>
      <c r="AA190" s="42"/>
      <c r="AB190" s="24"/>
      <c r="AC190" s="24"/>
      <c r="AD190" s="24"/>
      <c r="AE190" s="172"/>
    </row>
    <row r="191" spans="1:31" ht="12" customHeight="1" x14ac:dyDescent="0.2">
      <c r="B191" s="207"/>
      <c r="C191" s="214"/>
      <c r="D191" s="264"/>
      <c r="E191" s="82"/>
      <c r="F191" s="83"/>
      <c r="G191" s="83"/>
      <c r="H191" s="88"/>
      <c r="I191" s="43"/>
      <c r="J191" s="43"/>
      <c r="K191" s="223"/>
      <c r="L191" s="37"/>
      <c r="M191" s="24"/>
      <c r="N191" s="24"/>
      <c r="O191" s="42"/>
      <c r="P191" s="45"/>
      <c r="Q191" s="24"/>
      <c r="R191" s="24"/>
      <c r="S191" s="42"/>
      <c r="T191" s="37"/>
      <c r="U191" s="24"/>
      <c r="V191" s="24"/>
      <c r="W191" s="42"/>
      <c r="X191" s="24"/>
      <c r="Y191" s="24"/>
      <c r="Z191" s="24"/>
      <c r="AA191" s="42"/>
      <c r="AB191" s="24"/>
      <c r="AC191" s="24"/>
      <c r="AD191" s="24"/>
      <c r="AE191" s="172"/>
    </row>
    <row r="192" spans="1:31" ht="12" customHeight="1" x14ac:dyDescent="0.2">
      <c r="B192" s="207"/>
      <c r="C192" s="214"/>
      <c r="D192" s="264"/>
      <c r="E192" s="82"/>
      <c r="F192" s="83"/>
      <c r="G192" s="83"/>
      <c r="H192" s="88"/>
      <c r="I192" s="43"/>
      <c r="J192" s="43"/>
      <c r="K192" s="223"/>
      <c r="L192" s="37"/>
      <c r="M192" s="24"/>
      <c r="N192" s="24"/>
      <c r="O192" s="42"/>
      <c r="P192" s="45"/>
      <c r="Q192" s="24"/>
      <c r="R192" s="24"/>
      <c r="S192" s="42"/>
      <c r="T192" s="37"/>
      <c r="U192" s="24"/>
      <c r="V192" s="24"/>
      <c r="W192" s="42"/>
      <c r="X192" s="24"/>
      <c r="Y192" s="24"/>
      <c r="Z192" s="24"/>
      <c r="AA192" s="42"/>
      <c r="AB192" s="24"/>
      <c r="AC192" s="24"/>
      <c r="AD192" s="24"/>
      <c r="AE192" s="172"/>
    </row>
    <row r="193" spans="2:31" ht="9.75" customHeight="1" x14ac:dyDescent="0.2">
      <c r="B193" s="207"/>
      <c r="C193" s="214"/>
      <c r="D193" s="264"/>
      <c r="E193" s="82"/>
      <c r="F193" s="83"/>
      <c r="G193" s="83"/>
      <c r="H193" s="88"/>
      <c r="I193" s="43"/>
      <c r="J193" s="43"/>
      <c r="K193" s="223"/>
      <c r="L193" s="37"/>
      <c r="M193" s="24"/>
      <c r="N193" s="24"/>
      <c r="O193" s="42"/>
      <c r="P193" s="45"/>
      <c r="Q193" s="24"/>
      <c r="R193" s="24"/>
      <c r="S193" s="42"/>
      <c r="T193" s="37"/>
      <c r="U193" s="24"/>
      <c r="V193" s="24"/>
      <c r="W193" s="42"/>
      <c r="X193" s="24"/>
      <c r="Y193" s="24"/>
      <c r="Z193" s="24"/>
      <c r="AA193" s="42"/>
      <c r="AB193" s="24"/>
      <c r="AC193" s="24"/>
      <c r="AD193" s="24"/>
      <c r="AE193" s="172"/>
    </row>
    <row r="194" spans="2:31" ht="12" customHeight="1" x14ac:dyDescent="0.2">
      <c r="B194" s="207"/>
      <c r="C194" s="214"/>
      <c r="D194" s="264"/>
      <c r="E194" s="82"/>
      <c r="F194" s="83"/>
      <c r="G194" s="83"/>
      <c r="H194" s="88"/>
      <c r="I194" s="43"/>
      <c r="J194" s="43"/>
      <c r="K194" s="223"/>
      <c r="L194" s="37"/>
      <c r="M194" s="24"/>
      <c r="N194" s="24"/>
      <c r="O194" s="42"/>
      <c r="P194" s="45"/>
      <c r="Q194" s="24"/>
      <c r="R194" s="24"/>
      <c r="S194" s="42"/>
      <c r="T194" s="37"/>
      <c r="U194" s="24"/>
      <c r="V194" s="24"/>
      <c r="W194" s="42"/>
      <c r="X194" s="24"/>
      <c r="Y194" s="24"/>
      <c r="Z194" s="24"/>
      <c r="AA194" s="42"/>
      <c r="AB194" s="24"/>
      <c r="AC194" s="24"/>
      <c r="AD194" s="24"/>
      <c r="AE194" s="172"/>
    </row>
    <row r="195" spans="2:31" ht="12" customHeight="1" x14ac:dyDescent="0.2">
      <c r="B195" s="207"/>
      <c r="C195" s="214"/>
      <c r="D195" s="121"/>
      <c r="E195" s="82"/>
      <c r="F195" s="83"/>
      <c r="G195" s="83"/>
      <c r="H195" s="88"/>
      <c r="I195" s="43"/>
      <c r="J195" s="43"/>
      <c r="K195" s="223"/>
      <c r="L195" s="37"/>
      <c r="M195" s="24"/>
      <c r="N195" s="24"/>
      <c r="O195" s="42"/>
      <c r="P195" s="45"/>
      <c r="Q195" s="24"/>
      <c r="R195" s="24"/>
      <c r="S195" s="42"/>
      <c r="T195" s="37"/>
      <c r="U195" s="24"/>
      <c r="V195" s="24"/>
      <c r="W195" s="42"/>
      <c r="X195" s="24"/>
      <c r="Y195" s="24"/>
      <c r="Z195" s="24"/>
      <c r="AA195" s="42"/>
      <c r="AB195" s="24"/>
      <c r="AC195" s="24"/>
      <c r="AD195" s="24"/>
      <c r="AE195" s="172"/>
    </row>
    <row r="196" spans="2:31" ht="10.5" customHeight="1" x14ac:dyDescent="0.2">
      <c r="B196" s="207"/>
      <c r="C196" s="214"/>
      <c r="D196" s="152" t="s">
        <v>142</v>
      </c>
      <c r="E196" s="82"/>
      <c r="F196" s="83"/>
      <c r="G196" s="83"/>
      <c r="H196" s="153"/>
      <c r="I196" s="52"/>
      <c r="J196" s="52"/>
      <c r="K196" s="57"/>
      <c r="L196" s="58"/>
      <c r="M196" s="52"/>
      <c r="N196" s="52"/>
      <c r="O196" s="59"/>
      <c r="P196" s="154"/>
      <c r="Q196" s="52"/>
      <c r="R196" s="52"/>
      <c r="S196" s="59"/>
      <c r="T196" s="58"/>
      <c r="U196" s="52"/>
      <c r="V196" s="52"/>
      <c r="W196" s="59"/>
      <c r="X196" s="52"/>
      <c r="Y196" s="52"/>
      <c r="Z196" s="52"/>
      <c r="AA196" s="59"/>
      <c r="AB196" s="52"/>
      <c r="AC196" s="52"/>
      <c r="AD196" s="52"/>
      <c r="AE196" s="167"/>
    </row>
    <row r="197" spans="2:31" ht="10.5" customHeight="1" x14ac:dyDescent="0.2">
      <c r="B197" s="207"/>
      <c r="C197" s="214"/>
      <c r="D197" s="152" t="s">
        <v>91</v>
      </c>
      <c r="E197" s="82"/>
      <c r="F197" s="83"/>
      <c r="G197" s="83"/>
      <c r="H197" s="153"/>
      <c r="I197" s="52"/>
      <c r="J197" s="52"/>
      <c r="K197" s="57"/>
      <c r="L197" s="58"/>
      <c r="M197" s="52"/>
      <c r="N197" s="52"/>
      <c r="O197" s="59"/>
      <c r="P197" s="154"/>
      <c r="Q197" s="52"/>
      <c r="R197" s="52"/>
      <c r="S197" s="59"/>
      <c r="T197" s="58"/>
      <c r="U197" s="52"/>
      <c r="V197" s="52"/>
      <c r="W197" s="59"/>
      <c r="X197" s="52"/>
      <c r="Y197" s="52"/>
      <c r="Z197" s="52"/>
      <c r="AA197" s="59"/>
      <c r="AB197" s="52"/>
      <c r="AC197" s="52"/>
      <c r="AD197" s="52"/>
      <c r="AE197" s="167"/>
    </row>
    <row r="198" spans="2:31" ht="11.25" customHeight="1" x14ac:dyDescent="0.2">
      <c r="B198" s="207"/>
      <c r="C198" s="214"/>
      <c r="D198" s="152" t="s">
        <v>96</v>
      </c>
      <c r="E198" s="82"/>
      <c r="F198" s="83"/>
      <c r="G198" s="83"/>
      <c r="H198" s="153"/>
      <c r="I198" s="52"/>
      <c r="J198" s="52"/>
      <c r="K198" s="57"/>
      <c r="L198" s="58"/>
      <c r="M198" s="52"/>
      <c r="N198" s="52"/>
      <c r="O198" s="59"/>
      <c r="P198" s="154"/>
      <c r="Q198" s="52"/>
      <c r="R198" s="52"/>
      <c r="S198" s="59"/>
      <c r="T198" s="58"/>
      <c r="U198" s="52"/>
      <c r="V198" s="52"/>
      <c r="W198" s="59"/>
      <c r="X198" s="52"/>
      <c r="Y198" s="52"/>
      <c r="Z198" s="52"/>
      <c r="AA198" s="59"/>
      <c r="AB198" s="52"/>
      <c r="AC198" s="52"/>
      <c r="AD198" s="52"/>
      <c r="AE198" s="167"/>
    </row>
    <row r="199" spans="2:31" ht="21" customHeight="1" x14ac:dyDescent="0.2">
      <c r="B199" s="207"/>
      <c r="C199" s="214"/>
      <c r="D199" s="121"/>
      <c r="E199" s="82"/>
      <c r="F199" s="83"/>
      <c r="G199" s="83"/>
      <c r="H199" s="88"/>
      <c r="I199" s="43"/>
      <c r="J199" s="43"/>
      <c r="K199" s="223"/>
      <c r="L199" s="37"/>
      <c r="M199" s="24"/>
      <c r="N199" s="24"/>
      <c r="O199" s="42"/>
      <c r="P199" s="45"/>
      <c r="Q199" s="24"/>
      <c r="R199" s="24"/>
      <c r="S199" s="42"/>
      <c r="T199" s="37"/>
      <c r="U199" s="24"/>
      <c r="V199" s="24"/>
      <c r="W199" s="42"/>
      <c r="X199" s="24"/>
      <c r="Y199" s="24"/>
      <c r="Z199" s="24"/>
      <c r="AA199" s="42"/>
      <c r="AB199" s="24"/>
      <c r="AC199" s="24"/>
      <c r="AD199" s="24"/>
      <c r="AE199" s="172"/>
    </row>
    <row r="200" spans="2:31" ht="12" customHeight="1" thickBot="1" x14ac:dyDescent="0.25">
      <c r="B200" s="208"/>
      <c r="C200" s="215"/>
      <c r="D200" s="176"/>
      <c r="E200" s="177"/>
      <c r="F200" s="178"/>
      <c r="G200" s="178"/>
      <c r="H200" s="179"/>
      <c r="I200" s="262"/>
      <c r="J200" s="262"/>
      <c r="K200" s="263"/>
      <c r="L200" s="181"/>
      <c r="M200" s="180"/>
      <c r="N200" s="180"/>
      <c r="O200" s="182"/>
      <c r="P200" s="183"/>
      <c r="Q200" s="180"/>
      <c r="R200" s="180"/>
      <c r="S200" s="182"/>
      <c r="T200" s="181"/>
      <c r="U200" s="180"/>
      <c r="V200" s="180"/>
      <c r="W200" s="182"/>
      <c r="X200" s="180"/>
      <c r="Y200" s="180"/>
      <c r="Z200" s="180"/>
      <c r="AA200" s="182"/>
      <c r="AB200" s="180"/>
      <c r="AC200" s="180"/>
      <c r="AD200" s="180"/>
      <c r="AE200" s="184"/>
    </row>
  </sheetData>
  <mergeCells count="13">
    <mergeCell ref="B26:D26"/>
    <mergeCell ref="AB5:AE5"/>
    <mergeCell ref="H7:K7"/>
    <mergeCell ref="L7:O7"/>
    <mergeCell ref="P7:S7"/>
    <mergeCell ref="T7:W7"/>
    <mergeCell ref="X7:AA7"/>
    <mergeCell ref="X5:AA5"/>
    <mergeCell ref="B1:D4"/>
    <mergeCell ref="H5:K5"/>
    <mergeCell ref="L5:O5"/>
    <mergeCell ref="P5:S5"/>
    <mergeCell ref="T5:W5"/>
  </mergeCells>
  <conditionalFormatting sqref="P156:R156 P138 T156:V156 U138:V138 V92:AE92 T92 H92:R92 AB147:AE147 U147:V147 P147 X138:Z138 AB138:AC138 L138:N138 X156:Z156 AB156:AE156 H156:N156 L165 AB165:AE165 X165:Z165 H27 E48 E51 H147:N147 X147:Z147">
    <cfRule type="cellIs" dxfId="7969" priority="1330" stopIfTrue="1" operator="equal">
      <formula>1</formula>
    </cfRule>
  </conditionalFormatting>
  <conditionalFormatting sqref="R27:AE27 F48 F51 I27:O27">
    <cfRule type="cellIs" dxfId="7968" priority="1329" operator="equal">
      <formula>1</formula>
    </cfRule>
  </conditionalFormatting>
  <conditionalFormatting sqref="H138:K138 AD138:AE138">
    <cfRule type="cellIs" dxfId="7967" priority="1328" operator="equal">
      <formula>1</formula>
    </cfRule>
  </conditionalFormatting>
  <conditionalFormatting sqref="O147 O156">
    <cfRule type="cellIs" dxfId="7966" priority="1327" stopIfTrue="1" operator="equal">
      <formula>1</formula>
    </cfRule>
  </conditionalFormatting>
  <conditionalFormatting sqref="O138">
    <cfRule type="cellIs" dxfId="7965" priority="1326" operator="equal">
      <formula>1</formula>
    </cfRule>
  </conditionalFormatting>
  <conditionalFormatting sqref="W138">
    <cfRule type="cellIs" dxfId="7964" priority="1325" operator="equal">
      <formula>1</formula>
    </cfRule>
  </conditionalFormatting>
  <conditionalFormatting sqref="AA147 AA156 AA165">
    <cfRule type="cellIs" dxfId="7963" priority="1324" stopIfTrue="1" operator="equal">
      <formula>1</formula>
    </cfRule>
  </conditionalFormatting>
  <conditionalFormatting sqref="AA138">
    <cfRule type="cellIs" dxfId="7962" priority="1323" operator="equal">
      <formula>1</formula>
    </cfRule>
  </conditionalFormatting>
  <conditionalFormatting sqref="O165">
    <cfRule type="cellIs" dxfId="7961" priority="1321" stopIfTrue="1" operator="equal">
      <formula>1</formula>
    </cfRule>
  </conditionalFormatting>
  <conditionalFormatting sqref="T165:V165 P165:R165 H165:K165 M165:N165">
    <cfRule type="cellIs" dxfId="7960" priority="1322" stopIfTrue="1" operator="equal">
      <formula>1</formula>
    </cfRule>
  </conditionalFormatting>
  <conditionalFormatting sqref="W147 W156 W165">
    <cfRule type="cellIs" dxfId="7959" priority="1320" stopIfTrue="1" operator="equal">
      <formula>1</formula>
    </cfRule>
  </conditionalFormatting>
  <conditionalFormatting sqref="Q138 S138:T138">
    <cfRule type="cellIs" dxfId="7958" priority="1319" stopIfTrue="1" operator="equal">
      <formula>1</formula>
    </cfRule>
  </conditionalFormatting>
  <conditionalFormatting sqref="Q147 T147">
    <cfRule type="cellIs" dxfId="7957" priority="1318" stopIfTrue="1" operator="equal">
      <formula>1</formula>
    </cfRule>
  </conditionalFormatting>
  <conditionalFormatting sqref="P27">
    <cfRule type="cellIs" dxfId="7956" priority="1314" operator="equal">
      <formula>1</formula>
    </cfRule>
  </conditionalFormatting>
  <conditionalFormatting sqref="I45:O45 R45:AE45">
    <cfRule type="cellIs" dxfId="7955" priority="1312" operator="equal">
      <formula>1</formula>
    </cfRule>
  </conditionalFormatting>
  <conditionalFormatting sqref="H45">
    <cfRule type="cellIs" dxfId="7954" priority="1313" stopIfTrue="1" operator="equal">
      <formula>1</formula>
    </cfRule>
  </conditionalFormatting>
  <conditionalFormatting sqref="Q63">
    <cfRule type="cellIs" dxfId="7953" priority="1303" operator="equal">
      <formula>1</formula>
    </cfRule>
  </conditionalFormatting>
  <conditionalFormatting sqref="P72">
    <cfRule type="cellIs" dxfId="7952" priority="1293" operator="equal">
      <formula>1</formula>
    </cfRule>
  </conditionalFormatting>
  <conditionalFormatting sqref="H54">
    <cfRule type="cellIs" dxfId="7951" priority="1309" stopIfTrue="1" operator="equal">
      <formula>1</formula>
    </cfRule>
  </conditionalFormatting>
  <conditionalFormatting sqref="I54:O54 R54:AE54">
    <cfRule type="cellIs" dxfId="7950" priority="1308" operator="equal">
      <formula>1</formula>
    </cfRule>
  </conditionalFormatting>
  <conditionalFormatting sqref="Q54">
    <cfRule type="cellIs" dxfId="7949" priority="1306" operator="equal">
      <formula>1</formula>
    </cfRule>
  </conditionalFormatting>
  <conditionalFormatting sqref="H63">
    <cfRule type="cellIs" dxfId="7948" priority="1305" stopIfTrue="1" operator="equal">
      <formula>1</formula>
    </cfRule>
  </conditionalFormatting>
  <conditionalFormatting sqref="R63:AE63 I63:O63">
    <cfRule type="cellIs" dxfId="7947" priority="1304" operator="equal">
      <formula>1</formula>
    </cfRule>
  </conditionalFormatting>
  <conditionalFormatting sqref="R72:AE72 J72:N72">
    <cfRule type="cellIs" dxfId="7946" priority="1301" operator="equal">
      <formula>1</formula>
    </cfRule>
  </conditionalFormatting>
  <conditionalFormatting sqref="H72">
    <cfRule type="cellIs" dxfId="7945" priority="1302" stopIfTrue="1" operator="equal">
      <formula>1</formula>
    </cfRule>
  </conditionalFormatting>
  <conditionalFormatting sqref="Q72">
    <cfRule type="cellIs" dxfId="7944" priority="1300" operator="equal">
      <formula>1</formula>
    </cfRule>
  </conditionalFormatting>
  <conditionalFormatting sqref="H81">
    <cfRule type="cellIs" dxfId="7943" priority="1299" stopIfTrue="1" operator="equal">
      <formula>1</formula>
    </cfRule>
  </conditionalFormatting>
  <conditionalFormatting sqref="I81:O81 R81:AE81">
    <cfRule type="cellIs" dxfId="7942" priority="1298" operator="equal">
      <formula>1</formula>
    </cfRule>
  </conditionalFormatting>
  <conditionalFormatting sqref="Q81">
    <cfRule type="cellIs" dxfId="7941" priority="1296" operator="equal">
      <formula>1</formula>
    </cfRule>
  </conditionalFormatting>
  <conditionalFormatting sqref="H91:AE91">
    <cfRule type="cellIs" dxfId="7940" priority="1292" stopIfTrue="1" operator="equal">
      <formula>1</formula>
    </cfRule>
  </conditionalFormatting>
  <conditionalFormatting sqref="S92">
    <cfRule type="cellIs" dxfId="7939" priority="1273" stopIfTrue="1" operator="equal">
      <formula>1</formula>
    </cfRule>
  </conditionalFormatting>
  <conditionalFormatting sqref="AB174:AD174">
    <cfRule type="cellIs" dxfId="7938" priority="1194" stopIfTrue="1" operator="equal">
      <formula>1</formula>
    </cfRule>
  </conditionalFormatting>
  <conditionalFormatting sqref="S174">
    <cfRule type="cellIs" dxfId="7937" priority="1190" stopIfTrue="1" operator="equal">
      <formula>1</formula>
    </cfRule>
  </conditionalFormatting>
  <conditionalFormatting sqref="AA174">
    <cfRule type="cellIs" dxfId="7936" priority="1188" stopIfTrue="1" operator="equal">
      <formula>1</formula>
    </cfRule>
  </conditionalFormatting>
  <conditionalFormatting sqref="W174">
    <cfRule type="cellIs" dxfId="7935" priority="1189" stopIfTrue="1" operator="equal">
      <formula>1</formula>
    </cfRule>
  </conditionalFormatting>
  <conditionalFormatting sqref="O174">
    <cfRule type="cellIs" dxfId="7934" priority="1196" stopIfTrue="1" operator="equal">
      <formula>1</formula>
    </cfRule>
  </conditionalFormatting>
  <conditionalFormatting sqref="L174">
    <cfRule type="cellIs" dxfId="7933" priority="1198" stopIfTrue="1" operator="equal">
      <formula>1</formula>
    </cfRule>
  </conditionalFormatting>
  <conditionalFormatting sqref="AE174">
    <cfRule type="cellIs" dxfId="7932" priority="1193" stopIfTrue="1" operator="equal">
      <formula>1</formula>
    </cfRule>
  </conditionalFormatting>
  <conditionalFormatting sqref="X174:Z174">
    <cfRule type="cellIs" dxfId="7931" priority="1195" stopIfTrue="1" operator="equal">
      <formula>1</formula>
    </cfRule>
  </conditionalFormatting>
  <conditionalFormatting sqref="P174:R174 H174:K174 M174:N174">
    <cfRule type="cellIs" dxfId="7930" priority="1197" stopIfTrue="1" operator="equal">
      <formula>1</formula>
    </cfRule>
  </conditionalFormatting>
  <conditionalFormatting sqref="U174:V174">
    <cfRule type="cellIs" dxfId="7929" priority="1192" stopIfTrue="1" operator="equal">
      <formula>1</formula>
    </cfRule>
  </conditionalFormatting>
  <conditionalFormatting sqref="R147">
    <cfRule type="cellIs" dxfId="7928" priority="1170" stopIfTrue="1" operator="equal">
      <formula>1</formula>
    </cfRule>
  </conditionalFormatting>
  <conditionalFormatting sqref="P36">
    <cfRule type="cellIs" dxfId="7927" priority="1148" operator="equal">
      <formula>1</formula>
    </cfRule>
  </conditionalFormatting>
  <conditionalFormatting sqref="H36">
    <cfRule type="cellIs" dxfId="7926" priority="1150" stopIfTrue="1" operator="equal">
      <formula>1</formula>
    </cfRule>
  </conditionalFormatting>
  <conditionalFormatting sqref="S36:AE36 I36:O36">
    <cfRule type="cellIs" dxfId="7925" priority="1149" operator="equal">
      <formula>1</formula>
    </cfRule>
  </conditionalFormatting>
  <conditionalFormatting sqref="Q199:R199 H199 T199:AE199 J199:O199">
    <cfRule type="cellIs" dxfId="7924" priority="672" stopIfTrue="1" operator="equal">
      <formula>1</formula>
    </cfRule>
  </conditionalFormatting>
  <conditionalFormatting sqref="S199">
    <cfRule type="cellIs" dxfId="7923" priority="671" stopIfTrue="1" operator="equal">
      <formula>1</formula>
    </cfRule>
  </conditionalFormatting>
  <conditionalFormatting sqref="Q200:R200 H200 T200:AE200 J200:O200">
    <cfRule type="cellIs" dxfId="7922" priority="669" stopIfTrue="1" operator="equal">
      <formula>1</formula>
    </cfRule>
  </conditionalFormatting>
  <conditionalFormatting sqref="S200">
    <cfRule type="cellIs" dxfId="7921" priority="668" stopIfTrue="1" operator="equal">
      <formula>1</formula>
    </cfRule>
  </conditionalFormatting>
  <conditionalFormatting sqref="S195">
    <cfRule type="cellIs" dxfId="7920" priority="677" stopIfTrue="1" operator="equal">
      <formula>1</formula>
    </cfRule>
  </conditionalFormatting>
  <conditionalFormatting sqref="P194">
    <cfRule type="cellIs" dxfId="7919" priority="679" operator="equal">
      <formula>1</formula>
    </cfRule>
  </conditionalFormatting>
  <conditionalFormatting sqref="Q194:R194 H194 T194:AE194 J194:O194">
    <cfRule type="cellIs" dxfId="7918" priority="681" stopIfTrue="1" operator="equal">
      <formula>1</formula>
    </cfRule>
  </conditionalFormatting>
  <conditionalFormatting sqref="S194">
    <cfRule type="cellIs" dxfId="7917" priority="680" stopIfTrue="1" operator="equal">
      <formula>1</formula>
    </cfRule>
  </conditionalFormatting>
  <conditionalFormatting sqref="P195">
    <cfRule type="cellIs" dxfId="7916" priority="676" operator="equal">
      <formula>1</formula>
    </cfRule>
  </conditionalFormatting>
  <conditionalFormatting sqref="Q195:R195 H195 T195:AE195 J195:O195">
    <cfRule type="cellIs" dxfId="7915" priority="678" stopIfTrue="1" operator="equal">
      <formula>1</formula>
    </cfRule>
  </conditionalFormatting>
  <conditionalFormatting sqref="P198">
    <cfRule type="cellIs" dxfId="7914" priority="673" operator="equal">
      <formula>1</formula>
    </cfRule>
  </conditionalFormatting>
  <conditionalFormatting sqref="Q198:R198 H198 T198:AE198 K198:O198">
    <cfRule type="cellIs" dxfId="7913" priority="675" stopIfTrue="1" operator="equal">
      <formula>1</formula>
    </cfRule>
  </conditionalFormatting>
  <conditionalFormatting sqref="S198">
    <cfRule type="cellIs" dxfId="7912" priority="674" stopIfTrue="1" operator="equal">
      <formula>1</formula>
    </cfRule>
  </conditionalFormatting>
  <conditionalFormatting sqref="P199">
    <cfRule type="cellIs" dxfId="7911" priority="670" operator="equal">
      <formula>1</formula>
    </cfRule>
  </conditionalFormatting>
  <conditionalFormatting sqref="P200">
    <cfRule type="cellIs" dxfId="7910" priority="667" operator="equal">
      <formula>1</formula>
    </cfRule>
  </conditionalFormatting>
  <conditionalFormatting sqref="I200">
    <cfRule type="cellIs" dxfId="7909" priority="589" stopIfTrue="1" operator="equal">
      <formula>1</formula>
    </cfRule>
  </conditionalFormatting>
  <conditionalFormatting sqref="I195">
    <cfRule type="cellIs" dxfId="7908" priority="586" stopIfTrue="1" operator="equal">
      <formula>1</formula>
    </cfRule>
  </conditionalFormatting>
  <conditionalFormatting sqref="E184">
    <cfRule type="cellIs" dxfId="7907" priority="584" stopIfTrue="1" operator="equal">
      <formula>1</formula>
    </cfRule>
  </conditionalFormatting>
  <conditionalFormatting sqref="G184">
    <cfRule type="cellIs" dxfId="7906" priority="585" stopIfTrue="1" operator="equal">
      <formula>1</formula>
    </cfRule>
  </conditionalFormatting>
  <conditionalFormatting sqref="F184">
    <cfRule type="cellIs" dxfId="7905" priority="583" stopIfTrue="1" operator="equal">
      <formula>1</formula>
    </cfRule>
  </conditionalFormatting>
  <conditionalFormatting sqref="I198">
    <cfRule type="cellIs" dxfId="7904" priority="591" stopIfTrue="1" operator="equal">
      <formula>1</formula>
    </cfRule>
  </conditionalFormatting>
  <conditionalFormatting sqref="P155">
    <cfRule type="cellIs" dxfId="7903" priority="601" stopIfTrue="1" operator="equal">
      <formula>1</formula>
    </cfRule>
  </conditionalFormatting>
  <conditionalFormatting sqref="Q155">
    <cfRule type="cellIs" dxfId="7902" priority="600" operator="equal">
      <formula>1</formula>
    </cfRule>
  </conditionalFormatting>
  <conditionalFormatting sqref="I185:I192">
    <cfRule type="cellIs" dxfId="7901" priority="592" stopIfTrue="1" operator="equal">
      <formula>1</formula>
    </cfRule>
  </conditionalFormatting>
  <conditionalFormatting sqref="H155:O155">
    <cfRule type="cellIs" dxfId="7900" priority="602" stopIfTrue="1" operator="equal">
      <formula>1</formula>
    </cfRule>
  </conditionalFormatting>
  <conditionalFormatting sqref="R155:AE155">
    <cfRule type="cellIs" dxfId="7899" priority="603" operator="equal">
      <formula>1</formula>
    </cfRule>
  </conditionalFormatting>
  <conditionalFormatting sqref="P185:P192">
    <cfRule type="cellIs" dxfId="7898" priority="593" operator="equal">
      <formula>1</formula>
    </cfRule>
  </conditionalFormatting>
  <conditionalFormatting sqref="Q185:R192 H185:H192 T185:AE192 J185:O186 K187:O192">
    <cfRule type="cellIs" dxfId="7897" priority="595" stopIfTrue="1" operator="equal">
      <formula>1</formula>
    </cfRule>
  </conditionalFormatting>
  <conditionalFormatting sqref="S185:S192">
    <cfRule type="cellIs" dxfId="7896" priority="594" stopIfTrue="1" operator="equal">
      <formula>1</formula>
    </cfRule>
  </conditionalFormatting>
  <conditionalFormatting sqref="I199">
    <cfRule type="cellIs" dxfId="7895" priority="590" stopIfTrue="1" operator="equal">
      <formula>1</formula>
    </cfRule>
  </conditionalFormatting>
  <conditionalFormatting sqref="J187:J192">
    <cfRule type="cellIs" dxfId="7894" priority="588" stopIfTrue="1" operator="equal">
      <formula>1</formula>
    </cfRule>
  </conditionalFormatting>
  <conditionalFormatting sqref="I194">
    <cfRule type="cellIs" dxfId="7893" priority="587" stopIfTrue="1" operator="equal">
      <formula>1</formula>
    </cfRule>
  </conditionalFormatting>
  <conditionalFormatting sqref="Q184:R184 H184 T184:AE184 J184:O184">
    <cfRule type="cellIs" dxfId="7892" priority="582" stopIfTrue="1" operator="equal">
      <formula>1</formula>
    </cfRule>
  </conditionalFormatting>
  <conditionalFormatting sqref="J198">
    <cfRule type="cellIs" dxfId="7891" priority="578" stopIfTrue="1" operator="equal">
      <formula>1</formula>
    </cfRule>
  </conditionalFormatting>
  <conditionalFormatting sqref="P184">
    <cfRule type="cellIs" dxfId="7890" priority="580" operator="equal">
      <formula>1</formula>
    </cfRule>
  </conditionalFormatting>
  <conditionalFormatting sqref="S184">
    <cfRule type="cellIs" dxfId="7889" priority="581" stopIfTrue="1" operator="equal">
      <formula>1</formula>
    </cfRule>
  </conditionalFormatting>
  <conditionalFormatting sqref="I184">
    <cfRule type="cellIs" dxfId="7888" priority="579" stopIfTrue="1" operator="equal">
      <formula>1</formula>
    </cfRule>
  </conditionalFormatting>
  <conditionalFormatting sqref="F25 N25">
    <cfRule type="cellIs" dxfId="7887" priority="502" stopIfTrue="1" operator="equal">
      <formula>1</formula>
    </cfRule>
  </conditionalFormatting>
  <conditionalFormatting sqref="G25:M25 O25:AC25">
    <cfRule type="cellIs" dxfId="7886" priority="501" operator="equal">
      <formula>1</formula>
    </cfRule>
  </conditionalFormatting>
  <conditionalFormatting sqref="G16">
    <cfRule type="cellIs" dxfId="7885" priority="514" stopIfTrue="1" operator="equal">
      <formula>1</formula>
    </cfRule>
  </conditionalFormatting>
  <conditionalFormatting sqref="E25">
    <cfRule type="cellIs" dxfId="7884" priority="500" stopIfTrue="1" operator="equal">
      <formula>1</formula>
    </cfRule>
  </conditionalFormatting>
  <conditionalFormatting sqref="AD25:AE25">
    <cfRule type="cellIs" dxfId="7883" priority="528" operator="equal">
      <formula>1</formula>
    </cfRule>
  </conditionalFormatting>
  <conditionalFormatting sqref="I8:N8 Q8:AE8">
    <cfRule type="cellIs" dxfId="7882" priority="516" operator="equal">
      <formula>1</formula>
    </cfRule>
  </conditionalFormatting>
  <conditionalFormatting sqref="P8">
    <cfRule type="cellIs" dxfId="7881" priority="517" stopIfTrue="1" operator="equal">
      <formula>1</formula>
    </cfRule>
  </conditionalFormatting>
  <conditionalFormatting sqref="G8:G9">
    <cfRule type="cellIs" dxfId="7880" priority="515" operator="equal">
      <formula>1</formula>
    </cfRule>
  </conditionalFormatting>
  <conditionalFormatting sqref="D8:D9">
    <cfRule type="cellIs" dxfId="7879" priority="513" operator="equal">
      <formula>1</formula>
    </cfRule>
  </conditionalFormatting>
  <conditionalFormatting sqref="H10:AE10">
    <cfRule type="cellIs" dxfId="7878" priority="498" operator="equal">
      <formula>1</formula>
    </cfRule>
    <cfRule type="cellIs" dxfId="7877" priority="499" operator="between">
      <formula>0.01</formula>
      <formula>0.99</formula>
    </cfRule>
  </conditionalFormatting>
  <conditionalFormatting sqref="H10">
    <cfRule type="expression" dxfId="7876" priority="497" stopIfTrue="1">
      <formula>G10=1</formula>
    </cfRule>
  </conditionalFormatting>
  <conditionalFormatting sqref="I10:AE10">
    <cfRule type="expression" dxfId="7875" priority="496" stopIfTrue="1">
      <formula>H10=1</formula>
    </cfRule>
  </conditionalFormatting>
  <conditionalFormatting sqref="H11:AE15">
    <cfRule type="cellIs" dxfId="7874" priority="494" operator="equal">
      <formula>1</formula>
    </cfRule>
    <cfRule type="cellIs" dxfId="7873" priority="495" operator="between">
      <formula>0.01</formula>
      <formula>0.99</formula>
    </cfRule>
  </conditionalFormatting>
  <conditionalFormatting sqref="H11:H15">
    <cfRule type="expression" dxfId="7872" priority="493" stopIfTrue="1">
      <formula>G11=1</formula>
    </cfRule>
  </conditionalFormatting>
  <conditionalFormatting sqref="I11:AE15">
    <cfRule type="expression" dxfId="7871" priority="492" stopIfTrue="1">
      <formula>H11=1</formula>
    </cfRule>
  </conditionalFormatting>
  <conditionalFormatting sqref="H19:AE19">
    <cfRule type="cellIs" dxfId="7870" priority="489" operator="equal">
      <formula>1</formula>
    </cfRule>
    <cfRule type="cellIs" dxfId="7869" priority="490" operator="between">
      <formula>0.01</formula>
      <formula>0.99</formula>
    </cfRule>
  </conditionalFormatting>
  <conditionalFormatting sqref="H19">
    <cfRule type="expression" dxfId="7868" priority="488" stopIfTrue="1">
      <formula>G19=1</formula>
    </cfRule>
  </conditionalFormatting>
  <conditionalFormatting sqref="I19:AE19">
    <cfRule type="expression" dxfId="7867" priority="487" stopIfTrue="1">
      <formula>H19=1</formula>
    </cfRule>
  </conditionalFormatting>
  <conditionalFormatting sqref="I20:AE24">
    <cfRule type="expression" dxfId="7866" priority="483" stopIfTrue="1">
      <formula>H20=1</formula>
    </cfRule>
  </conditionalFormatting>
  <conditionalFormatting sqref="H20:AE24">
    <cfRule type="cellIs" dxfId="7865" priority="485" operator="equal">
      <formula>1</formula>
    </cfRule>
    <cfRule type="cellIs" dxfId="7864" priority="486" operator="between">
      <formula>0.01</formula>
      <formula>0.99</formula>
    </cfRule>
  </conditionalFormatting>
  <conditionalFormatting sqref="H20:H24">
    <cfRule type="expression" dxfId="7863" priority="484" stopIfTrue="1">
      <formula>G20=1</formula>
    </cfRule>
  </conditionalFormatting>
  <conditionalFormatting sqref="R36">
    <cfRule type="cellIs" dxfId="7862" priority="480" operator="equal">
      <formula>1</formula>
    </cfRule>
  </conditionalFormatting>
  <conditionalFormatting sqref="Q45">
    <cfRule type="cellIs" dxfId="7861" priority="478" operator="equal">
      <formula>1</formula>
    </cfRule>
  </conditionalFormatting>
  <conditionalFormatting sqref="V101:AE101 T101 H101:O101 Q101:R101">
    <cfRule type="cellIs" dxfId="7860" priority="471" stopIfTrue="1" operator="equal">
      <formula>1</formula>
    </cfRule>
  </conditionalFormatting>
  <conditionalFormatting sqref="S101">
    <cfRule type="cellIs" dxfId="7859" priority="470" stopIfTrue="1" operator="equal">
      <formula>1</formula>
    </cfRule>
  </conditionalFormatting>
  <conditionalFormatting sqref="U101">
    <cfRule type="cellIs" dxfId="7858" priority="469" stopIfTrue="1" operator="equal">
      <formula>1</formula>
    </cfRule>
  </conditionalFormatting>
  <conditionalFormatting sqref="V110:AE110 T110 H110:R110">
    <cfRule type="cellIs" dxfId="7857" priority="468" stopIfTrue="1" operator="equal">
      <formula>1</formula>
    </cfRule>
  </conditionalFormatting>
  <conditionalFormatting sqref="U128">
    <cfRule type="cellIs" dxfId="7856" priority="459" stopIfTrue="1" operator="equal">
      <formula>1</formula>
    </cfRule>
  </conditionalFormatting>
  <conditionalFormatting sqref="U110">
    <cfRule type="cellIs" dxfId="7855" priority="466" stopIfTrue="1" operator="equal">
      <formula>1</formula>
    </cfRule>
  </conditionalFormatting>
  <conditionalFormatting sqref="W119:AE119 T119 H119:R119">
    <cfRule type="cellIs" dxfId="7854" priority="465" stopIfTrue="1" operator="equal">
      <formula>1</formula>
    </cfRule>
  </conditionalFormatting>
  <conditionalFormatting sqref="S119">
    <cfRule type="cellIs" dxfId="7853" priority="464" stopIfTrue="1" operator="equal">
      <formula>1</formula>
    </cfRule>
  </conditionalFormatting>
  <conditionalFormatting sqref="U119">
    <cfRule type="cellIs" dxfId="7852" priority="463" stopIfTrue="1" operator="equal">
      <formula>1</formula>
    </cfRule>
  </conditionalFormatting>
  <conditionalFormatting sqref="V128:X128 T128 H128:R128 Z128:AE128">
    <cfRule type="cellIs" dxfId="7851" priority="461" stopIfTrue="1" operator="equal">
      <formula>1</formula>
    </cfRule>
  </conditionalFormatting>
  <conditionalFormatting sqref="S128">
    <cfRule type="cellIs" dxfId="7850" priority="460" stopIfTrue="1" operator="equal">
      <formula>1</formula>
    </cfRule>
  </conditionalFormatting>
  <conditionalFormatting sqref="I193">
    <cfRule type="cellIs" dxfId="7849" priority="360" stopIfTrue="1" operator="equal">
      <formula>1</formula>
    </cfRule>
  </conditionalFormatting>
  <conditionalFormatting sqref="P193">
    <cfRule type="cellIs" dxfId="7848" priority="361" operator="equal">
      <formula>1</formula>
    </cfRule>
  </conditionalFormatting>
  <conditionalFormatting sqref="Q193:R193 H193 T193:AE193 K193:O193">
    <cfRule type="cellIs" dxfId="7847" priority="363" stopIfTrue="1" operator="equal">
      <formula>1</formula>
    </cfRule>
  </conditionalFormatting>
  <conditionalFormatting sqref="S193">
    <cfRule type="cellIs" dxfId="7846" priority="362" stopIfTrue="1" operator="equal">
      <formula>1</formula>
    </cfRule>
  </conditionalFormatting>
  <conditionalFormatting sqref="J193">
    <cfRule type="cellIs" dxfId="7845" priority="359" stopIfTrue="1" operator="equal">
      <formula>1</formula>
    </cfRule>
  </conditionalFormatting>
  <conditionalFormatting sqref="P196:P197">
    <cfRule type="cellIs" dxfId="7844" priority="356" operator="equal">
      <formula>1</formula>
    </cfRule>
  </conditionalFormatting>
  <conditionalFormatting sqref="Q196:R197 H196:H197 T196:AE197 K196:O197">
    <cfRule type="cellIs" dxfId="7843" priority="358" stopIfTrue="1" operator="equal">
      <formula>1</formula>
    </cfRule>
  </conditionalFormatting>
  <conditionalFormatting sqref="S196:S197">
    <cfRule type="cellIs" dxfId="7842" priority="357" stopIfTrue="1" operator="equal">
      <formula>1</formula>
    </cfRule>
  </conditionalFormatting>
  <conditionalFormatting sqref="I196:I197">
    <cfRule type="cellIs" dxfId="7841" priority="355" stopIfTrue="1" operator="equal">
      <formula>1</formula>
    </cfRule>
  </conditionalFormatting>
  <conditionalFormatting sqref="J196:J197">
    <cfRule type="cellIs" dxfId="7840" priority="354" stopIfTrue="1" operator="equal">
      <formula>1</formula>
    </cfRule>
  </conditionalFormatting>
  <conditionalFormatting sqref="G91">
    <cfRule type="cellIs" dxfId="7839" priority="353" stopIfTrue="1" operator="equal">
      <formula>1</formula>
    </cfRule>
  </conditionalFormatting>
  <conditionalFormatting sqref="G155">
    <cfRule type="cellIs" dxfId="7838" priority="351" stopIfTrue="1" operator="equal">
      <formula>1</formula>
    </cfRule>
  </conditionalFormatting>
  <conditionalFormatting sqref="P164">
    <cfRule type="cellIs" dxfId="7837" priority="348" stopIfTrue="1" operator="equal">
      <formula>1</formula>
    </cfRule>
  </conditionalFormatting>
  <conditionalFormatting sqref="Q164">
    <cfRule type="cellIs" dxfId="7836" priority="347" operator="equal">
      <formula>1</formula>
    </cfRule>
  </conditionalFormatting>
  <conditionalFormatting sqref="H164:O164">
    <cfRule type="cellIs" dxfId="7835" priority="349" stopIfTrue="1" operator="equal">
      <formula>1</formula>
    </cfRule>
  </conditionalFormatting>
  <conditionalFormatting sqref="R164:AE164">
    <cfRule type="cellIs" dxfId="7834" priority="350" operator="equal">
      <formula>1</formula>
    </cfRule>
  </conditionalFormatting>
  <conditionalFormatting sqref="G164">
    <cfRule type="cellIs" dxfId="7833" priority="346" stopIfTrue="1" operator="equal">
      <formula>1</formula>
    </cfRule>
  </conditionalFormatting>
  <conditionalFormatting sqref="P173">
    <cfRule type="cellIs" dxfId="7832" priority="343" stopIfTrue="1" operator="equal">
      <formula>1</formula>
    </cfRule>
  </conditionalFormatting>
  <conditionalFormatting sqref="Q173">
    <cfRule type="cellIs" dxfId="7831" priority="342" operator="equal">
      <formula>1</formula>
    </cfRule>
  </conditionalFormatting>
  <conditionalFormatting sqref="H173:O173">
    <cfRule type="cellIs" dxfId="7830" priority="344" stopIfTrue="1" operator="equal">
      <formula>1</formula>
    </cfRule>
  </conditionalFormatting>
  <conditionalFormatting sqref="R173:AE173">
    <cfRule type="cellIs" dxfId="7829" priority="345" operator="equal">
      <formula>1</formula>
    </cfRule>
  </conditionalFormatting>
  <conditionalFormatting sqref="G173">
    <cfRule type="cellIs" dxfId="7828" priority="341" stopIfTrue="1" operator="equal">
      <formula>1</formula>
    </cfRule>
  </conditionalFormatting>
  <conditionalFormatting sqref="P182">
    <cfRule type="cellIs" dxfId="7827" priority="338" stopIfTrue="1" operator="equal">
      <formula>1</formula>
    </cfRule>
  </conditionalFormatting>
  <conditionalFormatting sqref="Q182">
    <cfRule type="cellIs" dxfId="7826" priority="337" operator="equal">
      <formula>1</formula>
    </cfRule>
  </conditionalFormatting>
  <conditionalFormatting sqref="H182:O182">
    <cfRule type="cellIs" dxfId="7825" priority="339" stopIfTrue="1" operator="equal">
      <formula>1</formula>
    </cfRule>
  </conditionalFormatting>
  <conditionalFormatting sqref="R182:AE182">
    <cfRule type="cellIs" dxfId="7824" priority="340" operator="equal">
      <formula>1</formula>
    </cfRule>
  </conditionalFormatting>
  <conditionalFormatting sqref="G182">
    <cfRule type="cellIs" dxfId="7823" priority="336" stopIfTrue="1" operator="equal">
      <formula>1</formula>
    </cfRule>
  </conditionalFormatting>
  <conditionalFormatting sqref="P146">
    <cfRule type="cellIs" dxfId="7822" priority="333" stopIfTrue="1" operator="equal">
      <formula>1</formula>
    </cfRule>
  </conditionalFormatting>
  <conditionalFormatting sqref="Q146">
    <cfRule type="cellIs" dxfId="7821" priority="332" operator="equal">
      <formula>1</formula>
    </cfRule>
  </conditionalFormatting>
  <conditionalFormatting sqref="H146:O146">
    <cfRule type="cellIs" dxfId="7820" priority="334" stopIfTrue="1" operator="equal">
      <formula>1</formula>
    </cfRule>
  </conditionalFormatting>
  <conditionalFormatting sqref="R146:AE146">
    <cfRule type="cellIs" dxfId="7819" priority="335" operator="equal">
      <formula>1</formula>
    </cfRule>
  </conditionalFormatting>
  <conditionalFormatting sqref="G146">
    <cfRule type="cellIs" dxfId="7818" priority="331" stopIfTrue="1" operator="equal">
      <formula>1</formula>
    </cfRule>
  </conditionalFormatting>
  <conditionalFormatting sqref="P136">
    <cfRule type="cellIs" dxfId="7817" priority="328" stopIfTrue="1" operator="equal">
      <formula>1</formula>
    </cfRule>
  </conditionalFormatting>
  <conditionalFormatting sqref="Q136">
    <cfRule type="cellIs" dxfId="7816" priority="327" operator="equal">
      <formula>1</formula>
    </cfRule>
  </conditionalFormatting>
  <conditionalFormatting sqref="H136:O136">
    <cfRule type="cellIs" dxfId="7815" priority="329" stopIfTrue="1" operator="equal">
      <formula>1</formula>
    </cfRule>
  </conditionalFormatting>
  <conditionalFormatting sqref="R136:AE136">
    <cfRule type="cellIs" dxfId="7814" priority="330" operator="equal">
      <formula>1</formula>
    </cfRule>
  </conditionalFormatting>
  <conditionalFormatting sqref="G136">
    <cfRule type="cellIs" dxfId="7813" priority="326" stopIfTrue="1" operator="equal">
      <formula>1</formula>
    </cfRule>
  </conditionalFormatting>
  <conditionalFormatting sqref="P127">
    <cfRule type="cellIs" dxfId="7812" priority="323" stopIfTrue="1" operator="equal">
      <formula>1</formula>
    </cfRule>
  </conditionalFormatting>
  <conditionalFormatting sqref="Q127">
    <cfRule type="cellIs" dxfId="7811" priority="322" operator="equal">
      <formula>1</formula>
    </cfRule>
  </conditionalFormatting>
  <conditionalFormatting sqref="H127:O127">
    <cfRule type="cellIs" dxfId="7810" priority="324" stopIfTrue="1" operator="equal">
      <formula>1</formula>
    </cfRule>
  </conditionalFormatting>
  <conditionalFormatting sqref="R127:AE127">
    <cfRule type="cellIs" dxfId="7809" priority="325" operator="equal">
      <formula>1</formula>
    </cfRule>
  </conditionalFormatting>
  <conditionalFormatting sqref="G127">
    <cfRule type="cellIs" dxfId="7808" priority="321" stopIfTrue="1" operator="equal">
      <formula>1</formula>
    </cfRule>
  </conditionalFormatting>
  <conditionalFormatting sqref="P118">
    <cfRule type="cellIs" dxfId="7807" priority="318" stopIfTrue="1" operator="equal">
      <formula>1</formula>
    </cfRule>
  </conditionalFormatting>
  <conditionalFormatting sqref="Q118">
    <cfRule type="cellIs" dxfId="7806" priority="317" operator="equal">
      <formula>1</formula>
    </cfRule>
  </conditionalFormatting>
  <conditionalFormatting sqref="H118:O118">
    <cfRule type="cellIs" dxfId="7805" priority="319" stopIfTrue="1" operator="equal">
      <formula>1</formula>
    </cfRule>
  </conditionalFormatting>
  <conditionalFormatting sqref="R118:AE118">
    <cfRule type="cellIs" dxfId="7804" priority="320" operator="equal">
      <formula>1</formula>
    </cfRule>
  </conditionalFormatting>
  <conditionalFormatting sqref="G118">
    <cfRule type="cellIs" dxfId="7803" priority="316" stopIfTrue="1" operator="equal">
      <formula>1</formula>
    </cfRule>
  </conditionalFormatting>
  <conditionalFormatting sqref="P109">
    <cfRule type="cellIs" dxfId="7802" priority="313" stopIfTrue="1" operator="equal">
      <formula>1</formula>
    </cfRule>
  </conditionalFormatting>
  <conditionalFormatting sqref="Q109">
    <cfRule type="cellIs" dxfId="7801" priority="312" operator="equal">
      <formula>1</formula>
    </cfRule>
  </conditionalFormatting>
  <conditionalFormatting sqref="H109:O109">
    <cfRule type="cellIs" dxfId="7800" priority="314" stopIfTrue="1" operator="equal">
      <formula>1</formula>
    </cfRule>
  </conditionalFormatting>
  <conditionalFormatting sqref="R109:AE109">
    <cfRule type="cellIs" dxfId="7799" priority="315" operator="equal">
      <formula>1</formula>
    </cfRule>
  </conditionalFormatting>
  <conditionalFormatting sqref="G109">
    <cfRule type="cellIs" dxfId="7798" priority="311" stopIfTrue="1" operator="equal">
      <formula>1</formula>
    </cfRule>
  </conditionalFormatting>
  <conditionalFormatting sqref="P100">
    <cfRule type="cellIs" dxfId="7797" priority="308" stopIfTrue="1" operator="equal">
      <formula>1</formula>
    </cfRule>
  </conditionalFormatting>
  <conditionalFormatting sqref="Q100">
    <cfRule type="cellIs" dxfId="7796" priority="307" operator="equal">
      <formula>1</formula>
    </cfRule>
  </conditionalFormatting>
  <conditionalFormatting sqref="H100:O100">
    <cfRule type="cellIs" dxfId="7795" priority="309" stopIfTrue="1" operator="equal">
      <formula>1</formula>
    </cfRule>
  </conditionalFormatting>
  <conditionalFormatting sqref="R100:AE100">
    <cfRule type="cellIs" dxfId="7794" priority="310" operator="equal">
      <formula>1</formula>
    </cfRule>
  </conditionalFormatting>
  <conditionalFormatting sqref="G100">
    <cfRule type="cellIs" dxfId="7793" priority="306" stopIfTrue="1" operator="equal">
      <formula>1</formula>
    </cfRule>
  </conditionalFormatting>
  <conditionalFormatting sqref="P89">
    <cfRule type="cellIs" dxfId="7792" priority="303" stopIfTrue="1" operator="equal">
      <formula>1</formula>
    </cfRule>
  </conditionalFormatting>
  <conditionalFormatting sqref="Q89">
    <cfRule type="cellIs" dxfId="7791" priority="302" operator="equal">
      <formula>1</formula>
    </cfRule>
  </conditionalFormatting>
  <conditionalFormatting sqref="H89:O89">
    <cfRule type="cellIs" dxfId="7790" priority="304" stopIfTrue="1" operator="equal">
      <formula>1</formula>
    </cfRule>
  </conditionalFormatting>
  <conditionalFormatting sqref="R89:AE89">
    <cfRule type="cellIs" dxfId="7789" priority="305" operator="equal">
      <formula>1</formula>
    </cfRule>
  </conditionalFormatting>
  <conditionalFormatting sqref="G89">
    <cfRule type="cellIs" dxfId="7788" priority="301" stopIfTrue="1" operator="equal">
      <formula>1</formula>
    </cfRule>
  </conditionalFormatting>
  <conditionalFormatting sqref="P80">
    <cfRule type="cellIs" dxfId="7787" priority="298" stopIfTrue="1" operator="equal">
      <formula>1</formula>
    </cfRule>
  </conditionalFormatting>
  <conditionalFormatting sqref="Q80">
    <cfRule type="cellIs" dxfId="7786" priority="297" operator="equal">
      <formula>1</formula>
    </cfRule>
  </conditionalFormatting>
  <conditionalFormatting sqref="H80:O80">
    <cfRule type="cellIs" dxfId="7785" priority="299" stopIfTrue="1" operator="equal">
      <formula>1</formula>
    </cfRule>
  </conditionalFormatting>
  <conditionalFormatting sqref="R80:AE80">
    <cfRule type="cellIs" dxfId="7784" priority="300" operator="equal">
      <formula>1</formula>
    </cfRule>
  </conditionalFormatting>
  <conditionalFormatting sqref="G80">
    <cfRule type="cellIs" dxfId="7783" priority="296" stopIfTrue="1" operator="equal">
      <formula>1</formula>
    </cfRule>
  </conditionalFormatting>
  <conditionalFormatting sqref="P71">
    <cfRule type="cellIs" dxfId="7782" priority="293" stopIfTrue="1" operator="equal">
      <formula>1</formula>
    </cfRule>
  </conditionalFormatting>
  <conditionalFormatting sqref="Q71">
    <cfRule type="cellIs" dxfId="7781" priority="292" operator="equal">
      <formula>1</formula>
    </cfRule>
  </conditionalFormatting>
  <conditionalFormatting sqref="H71:O71">
    <cfRule type="cellIs" dxfId="7780" priority="294" stopIfTrue="1" operator="equal">
      <formula>1</formula>
    </cfRule>
  </conditionalFormatting>
  <conditionalFormatting sqref="R71:AE71">
    <cfRule type="cellIs" dxfId="7779" priority="295" operator="equal">
      <formula>1</formula>
    </cfRule>
  </conditionalFormatting>
  <conditionalFormatting sqref="G71">
    <cfRule type="cellIs" dxfId="7778" priority="291" stopIfTrue="1" operator="equal">
      <formula>1</formula>
    </cfRule>
  </conditionalFormatting>
  <conditionalFormatting sqref="P62">
    <cfRule type="cellIs" dxfId="7777" priority="288" stopIfTrue="1" operator="equal">
      <formula>1</formula>
    </cfRule>
  </conditionalFormatting>
  <conditionalFormatting sqref="Q62">
    <cfRule type="cellIs" dxfId="7776" priority="287" operator="equal">
      <formula>1</formula>
    </cfRule>
  </conditionalFormatting>
  <conditionalFormatting sqref="H62:O62">
    <cfRule type="cellIs" dxfId="7775" priority="289" stopIfTrue="1" operator="equal">
      <formula>1</formula>
    </cfRule>
  </conditionalFormatting>
  <conditionalFormatting sqref="R62:AE62">
    <cfRule type="cellIs" dxfId="7774" priority="290" operator="equal">
      <formula>1</formula>
    </cfRule>
  </conditionalFormatting>
  <conditionalFormatting sqref="G62">
    <cfRule type="cellIs" dxfId="7773" priority="286" stopIfTrue="1" operator="equal">
      <formula>1</formula>
    </cfRule>
  </conditionalFormatting>
  <conditionalFormatting sqref="P53">
    <cfRule type="cellIs" dxfId="7772" priority="283" stopIfTrue="1" operator="equal">
      <formula>1</formula>
    </cfRule>
  </conditionalFormatting>
  <conditionalFormatting sqref="Q53">
    <cfRule type="cellIs" dxfId="7771" priority="282" operator="equal">
      <formula>1</formula>
    </cfRule>
  </conditionalFormatting>
  <conditionalFormatting sqref="H53:O53">
    <cfRule type="cellIs" dxfId="7770" priority="284" stopIfTrue="1" operator="equal">
      <formula>1</formula>
    </cfRule>
  </conditionalFormatting>
  <conditionalFormatting sqref="R53:AE53">
    <cfRule type="cellIs" dxfId="7769" priority="285" operator="equal">
      <formula>1</formula>
    </cfRule>
  </conditionalFormatting>
  <conditionalFormatting sqref="G53">
    <cfRule type="cellIs" dxfId="7768" priority="281" stopIfTrue="1" operator="equal">
      <formula>1</formula>
    </cfRule>
  </conditionalFormatting>
  <conditionalFormatting sqref="P44">
    <cfRule type="cellIs" dxfId="7767" priority="278" stopIfTrue="1" operator="equal">
      <formula>1</formula>
    </cfRule>
  </conditionalFormatting>
  <conditionalFormatting sqref="Q44">
    <cfRule type="cellIs" dxfId="7766" priority="277" operator="equal">
      <formula>1</formula>
    </cfRule>
  </conditionalFormatting>
  <conditionalFormatting sqref="H44:O44">
    <cfRule type="cellIs" dxfId="7765" priority="279" stopIfTrue="1" operator="equal">
      <formula>1</formula>
    </cfRule>
  </conditionalFormatting>
  <conditionalFormatting sqref="R44:AE44">
    <cfRule type="cellIs" dxfId="7764" priority="280" operator="equal">
      <formula>1</formula>
    </cfRule>
  </conditionalFormatting>
  <conditionalFormatting sqref="G44">
    <cfRule type="cellIs" dxfId="7763" priority="276" stopIfTrue="1" operator="equal">
      <formula>1</formula>
    </cfRule>
  </conditionalFormatting>
  <conditionalFormatting sqref="P35">
    <cfRule type="cellIs" dxfId="7762" priority="273" stopIfTrue="1" operator="equal">
      <formula>1</formula>
    </cfRule>
  </conditionalFormatting>
  <conditionalFormatting sqref="Q35">
    <cfRule type="cellIs" dxfId="7761" priority="272" operator="equal">
      <formula>1</formula>
    </cfRule>
  </conditionalFormatting>
  <conditionalFormatting sqref="H35:O35">
    <cfRule type="cellIs" dxfId="7760" priority="274" stopIfTrue="1" operator="equal">
      <formula>1</formula>
    </cfRule>
  </conditionalFormatting>
  <conditionalFormatting sqref="R35:AE35">
    <cfRule type="cellIs" dxfId="7759" priority="275" operator="equal">
      <formula>1</formula>
    </cfRule>
  </conditionalFormatting>
  <conditionalFormatting sqref="G35">
    <cfRule type="cellIs" dxfId="7758" priority="271" stopIfTrue="1" operator="equal">
      <formula>1</formula>
    </cfRule>
  </conditionalFormatting>
  <conditionalFormatting sqref="H29:AE34">
    <cfRule type="cellIs" dxfId="7757" priority="269" operator="equal">
      <formula>1</formula>
    </cfRule>
    <cfRule type="cellIs" dxfId="7756" priority="270" operator="between">
      <formula>0.01</formula>
      <formula>0.99</formula>
    </cfRule>
  </conditionalFormatting>
  <conditionalFormatting sqref="H29:H34">
    <cfRule type="expression" dxfId="7755" priority="268" stopIfTrue="1">
      <formula>G29=1</formula>
    </cfRule>
  </conditionalFormatting>
  <conditionalFormatting sqref="I29:AE34">
    <cfRule type="expression" dxfId="7754" priority="267" stopIfTrue="1">
      <formula>H29=1</formula>
    </cfRule>
  </conditionalFormatting>
  <conditionalFormatting sqref="I176:AE181">
    <cfRule type="expression" dxfId="7753" priority="123" stopIfTrue="1">
      <formula>H176=1</formula>
    </cfRule>
  </conditionalFormatting>
  <conditionalFormatting sqref="H176:AE181">
    <cfRule type="cellIs" dxfId="7752" priority="125" operator="equal">
      <formula>1</formula>
    </cfRule>
    <cfRule type="cellIs" dxfId="7751" priority="126" operator="between">
      <formula>0.01</formula>
      <formula>0.99</formula>
    </cfRule>
  </conditionalFormatting>
  <conditionalFormatting sqref="H176:H181">
    <cfRule type="expression" dxfId="7750" priority="124" stopIfTrue="1">
      <formula>G176=1</formula>
    </cfRule>
  </conditionalFormatting>
  <conditionalFormatting sqref="I167:AE172">
    <cfRule type="expression" dxfId="7749" priority="128" stopIfTrue="1">
      <formula>H167=1</formula>
    </cfRule>
  </conditionalFormatting>
  <conditionalFormatting sqref="H167:AE172">
    <cfRule type="cellIs" dxfId="7748" priority="130" operator="equal">
      <formula>1</formula>
    </cfRule>
    <cfRule type="cellIs" dxfId="7747" priority="131" operator="between">
      <formula>0.01</formula>
      <formula>0.99</formula>
    </cfRule>
  </conditionalFormatting>
  <conditionalFormatting sqref="H167:H172">
    <cfRule type="expression" dxfId="7746" priority="129" stopIfTrue="1">
      <formula>G167=1</formula>
    </cfRule>
  </conditionalFormatting>
  <conditionalFormatting sqref="I158:AE163">
    <cfRule type="expression" dxfId="7745" priority="133" stopIfTrue="1">
      <formula>H158=1</formula>
    </cfRule>
  </conditionalFormatting>
  <conditionalFormatting sqref="H38:AE43">
    <cfRule type="cellIs" dxfId="7744" priority="200" operator="equal">
      <formula>1</formula>
    </cfRule>
    <cfRule type="cellIs" dxfId="7743" priority="201" operator="between">
      <formula>0.01</formula>
      <formula>0.99</formula>
    </cfRule>
  </conditionalFormatting>
  <conditionalFormatting sqref="H38:H43">
    <cfRule type="expression" dxfId="7742" priority="199" stopIfTrue="1">
      <formula>G38=1</formula>
    </cfRule>
  </conditionalFormatting>
  <conditionalFormatting sqref="I38:AE43">
    <cfRule type="expression" dxfId="7741" priority="198" stopIfTrue="1">
      <formula>H38=1</formula>
    </cfRule>
  </conditionalFormatting>
  <conditionalFormatting sqref="H47:AE52">
    <cfRule type="cellIs" dxfId="7740" priority="195" operator="equal">
      <formula>1</formula>
    </cfRule>
    <cfRule type="cellIs" dxfId="7739" priority="196" operator="between">
      <formula>0.01</formula>
      <formula>0.99</formula>
    </cfRule>
  </conditionalFormatting>
  <conditionalFormatting sqref="H47:H52">
    <cfRule type="expression" dxfId="7738" priority="194" stopIfTrue="1">
      <formula>G47=1</formula>
    </cfRule>
  </conditionalFormatting>
  <conditionalFormatting sqref="I47:AE52">
    <cfRule type="expression" dxfId="7737" priority="193" stopIfTrue="1">
      <formula>H47=1</formula>
    </cfRule>
  </conditionalFormatting>
  <conditionalFormatting sqref="H56:AE61">
    <cfRule type="cellIs" dxfId="7736" priority="190" operator="equal">
      <formula>1</formula>
    </cfRule>
    <cfRule type="cellIs" dxfId="7735" priority="191" operator="between">
      <formula>0.01</formula>
      <formula>0.99</formula>
    </cfRule>
  </conditionalFormatting>
  <conditionalFormatting sqref="H56:H61">
    <cfRule type="expression" dxfId="7734" priority="189" stopIfTrue="1">
      <formula>G56=1</formula>
    </cfRule>
  </conditionalFormatting>
  <conditionalFormatting sqref="I56:AE61">
    <cfRule type="expression" dxfId="7733" priority="188" stopIfTrue="1">
      <formula>H56=1</formula>
    </cfRule>
  </conditionalFormatting>
  <conditionalFormatting sqref="H65:AE70">
    <cfRule type="cellIs" dxfId="7732" priority="185" operator="equal">
      <formula>1</formula>
    </cfRule>
    <cfRule type="cellIs" dxfId="7731" priority="186" operator="between">
      <formula>0.01</formula>
      <formula>0.99</formula>
    </cfRule>
  </conditionalFormatting>
  <conditionalFormatting sqref="H65:H70">
    <cfRule type="expression" dxfId="7730" priority="184" stopIfTrue="1">
      <formula>G65=1</formula>
    </cfRule>
  </conditionalFormatting>
  <conditionalFormatting sqref="I65:AE70">
    <cfRule type="expression" dxfId="7729" priority="183" stopIfTrue="1">
      <formula>H65=1</formula>
    </cfRule>
  </conditionalFormatting>
  <conditionalFormatting sqref="H74:AE79">
    <cfRule type="cellIs" dxfId="7728" priority="180" operator="equal">
      <formula>1</formula>
    </cfRule>
    <cfRule type="cellIs" dxfId="7727" priority="181" operator="between">
      <formula>0.01</formula>
      <formula>0.99</formula>
    </cfRule>
  </conditionalFormatting>
  <conditionalFormatting sqref="H74:H79">
    <cfRule type="expression" dxfId="7726" priority="179" stopIfTrue="1">
      <formula>G74=1</formula>
    </cfRule>
  </conditionalFormatting>
  <conditionalFormatting sqref="I74:AE79">
    <cfRule type="expression" dxfId="7725" priority="178" stopIfTrue="1">
      <formula>H74=1</formula>
    </cfRule>
  </conditionalFormatting>
  <conditionalFormatting sqref="H83:AE88">
    <cfRule type="cellIs" dxfId="7724" priority="175" operator="equal">
      <formula>1</formula>
    </cfRule>
    <cfRule type="cellIs" dxfId="7723" priority="176" operator="between">
      <formula>0.01</formula>
      <formula>0.99</formula>
    </cfRule>
  </conditionalFormatting>
  <conditionalFormatting sqref="H83:H88">
    <cfRule type="expression" dxfId="7722" priority="174" stopIfTrue="1">
      <formula>G83=1</formula>
    </cfRule>
  </conditionalFormatting>
  <conditionalFormatting sqref="I83:AE88">
    <cfRule type="expression" dxfId="7721" priority="173" stopIfTrue="1">
      <formula>H83=1</formula>
    </cfRule>
  </conditionalFormatting>
  <conditionalFormatting sqref="H94:AE99">
    <cfRule type="cellIs" dxfId="7720" priority="170" operator="equal">
      <formula>1</formula>
    </cfRule>
    <cfRule type="cellIs" dxfId="7719" priority="171" operator="between">
      <formula>0.01</formula>
      <formula>0.99</formula>
    </cfRule>
  </conditionalFormatting>
  <conditionalFormatting sqref="H94:H99">
    <cfRule type="expression" dxfId="7718" priority="169" stopIfTrue="1">
      <formula>G94=1</formula>
    </cfRule>
  </conditionalFormatting>
  <conditionalFormatting sqref="I94:AE99">
    <cfRule type="expression" dxfId="7717" priority="168" stopIfTrue="1">
      <formula>H94=1</formula>
    </cfRule>
  </conditionalFormatting>
  <conditionalFormatting sqref="H103:AE108">
    <cfRule type="cellIs" dxfId="7716" priority="165" operator="equal">
      <formula>1</formula>
    </cfRule>
    <cfRule type="cellIs" dxfId="7715" priority="166" operator="between">
      <formula>0.01</formula>
      <formula>0.99</formula>
    </cfRule>
  </conditionalFormatting>
  <conditionalFormatting sqref="H103:H108">
    <cfRule type="expression" dxfId="7714" priority="164" stopIfTrue="1">
      <formula>G103=1</formula>
    </cfRule>
  </conditionalFormatting>
  <conditionalFormatting sqref="I103:AE108">
    <cfRule type="expression" dxfId="7713" priority="163" stopIfTrue="1">
      <formula>H103=1</formula>
    </cfRule>
  </conditionalFormatting>
  <conditionalFormatting sqref="H112:AE117">
    <cfRule type="cellIs" dxfId="7712" priority="160" operator="equal">
      <formula>1</formula>
    </cfRule>
    <cfRule type="cellIs" dxfId="7711" priority="161" operator="between">
      <formula>0.01</formula>
      <formula>0.99</formula>
    </cfRule>
  </conditionalFormatting>
  <conditionalFormatting sqref="H112:H117">
    <cfRule type="expression" dxfId="7710" priority="159" stopIfTrue="1">
      <formula>G112=1</formula>
    </cfRule>
  </conditionalFormatting>
  <conditionalFormatting sqref="I112:AE117">
    <cfRule type="expression" dxfId="7709" priority="158" stopIfTrue="1">
      <formula>H112=1</formula>
    </cfRule>
  </conditionalFormatting>
  <conditionalFormatting sqref="H121:AE126">
    <cfRule type="cellIs" dxfId="7708" priority="155" operator="equal">
      <formula>1</formula>
    </cfRule>
    <cfRule type="cellIs" dxfId="7707" priority="156" operator="between">
      <formula>0.01</formula>
      <formula>0.99</formula>
    </cfRule>
  </conditionalFormatting>
  <conditionalFormatting sqref="H121:H126">
    <cfRule type="expression" dxfId="7706" priority="154" stopIfTrue="1">
      <formula>G121=1</formula>
    </cfRule>
  </conditionalFormatting>
  <conditionalFormatting sqref="I121:AE126">
    <cfRule type="expression" dxfId="7705" priority="153" stopIfTrue="1">
      <formula>H121=1</formula>
    </cfRule>
  </conditionalFormatting>
  <conditionalFormatting sqref="H130:AE135">
    <cfRule type="cellIs" dxfId="7704" priority="150" operator="equal">
      <formula>1</formula>
    </cfRule>
    <cfRule type="cellIs" dxfId="7703" priority="151" operator="between">
      <formula>0.01</formula>
      <formula>0.99</formula>
    </cfRule>
  </conditionalFormatting>
  <conditionalFormatting sqref="H130:H135">
    <cfRule type="expression" dxfId="7702" priority="149" stopIfTrue="1">
      <formula>G130=1</formula>
    </cfRule>
  </conditionalFormatting>
  <conditionalFormatting sqref="I130:AE135">
    <cfRule type="expression" dxfId="7701" priority="148" stopIfTrue="1">
      <formula>H130=1</formula>
    </cfRule>
  </conditionalFormatting>
  <conditionalFormatting sqref="H140:AE145">
    <cfRule type="cellIs" dxfId="7700" priority="145" operator="equal">
      <formula>1</formula>
    </cfRule>
    <cfRule type="cellIs" dxfId="7699" priority="146" operator="between">
      <formula>0.01</formula>
      <formula>0.99</formula>
    </cfRule>
  </conditionalFormatting>
  <conditionalFormatting sqref="H140:H145">
    <cfRule type="expression" dxfId="7698" priority="144" stopIfTrue="1">
      <formula>G140=1</formula>
    </cfRule>
  </conditionalFormatting>
  <conditionalFormatting sqref="I140:AE145">
    <cfRule type="expression" dxfId="7697" priority="143" stopIfTrue="1">
      <formula>H140=1</formula>
    </cfRule>
  </conditionalFormatting>
  <conditionalFormatting sqref="H149:AE154">
    <cfRule type="cellIs" dxfId="7696" priority="140" operator="equal">
      <formula>1</formula>
    </cfRule>
    <cfRule type="cellIs" dxfId="7695" priority="141" operator="between">
      <formula>0.01</formula>
      <formula>0.99</formula>
    </cfRule>
  </conditionalFormatting>
  <conditionalFormatting sqref="H149:H154">
    <cfRule type="expression" dxfId="7694" priority="139" stopIfTrue="1">
      <formula>G149=1</formula>
    </cfRule>
  </conditionalFormatting>
  <conditionalFormatting sqref="I149:AE154">
    <cfRule type="expression" dxfId="7693" priority="138" stopIfTrue="1">
      <formula>H149=1</formula>
    </cfRule>
  </conditionalFormatting>
  <conditionalFormatting sqref="H158:AE163">
    <cfRule type="cellIs" dxfId="7692" priority="135" operator="equal">
      <formula>1</formula>
    </cfRule>
    <cfRule type="cellIs" dxfId="7691" priority="136" operator="between">
      <formula>0.01</formula>
      <formula>0.99</formula>
    </cfRule>
  </conditionalFormatting>
  <conditionalFormatting sqref="H158:H163">
    <cfRule type="expression" dxfId="7690" priority="134" stopIfTrue="1">
      <formula>G158=1</formula>
    </cfRule>
  </conditionalFormatting>
  <conditionalFormatting sqref="G10:G15">
    <cfRule type="cellIs" dxfId="7689" priority="55" operator="equal">
      <formula>1</formula>
    </cfRule>
    <cfRule type="cellIs" dxfId="7688" priority="56" operator="between">
      <formula>0.01</formula>
      <formula>0.99</formula>
    </cfRule>
  </conditionalFormatting>
  <conditionalFormatting sqref="G19:G24">
    <cfRule type="cellIs" dxfId="7687" priority="53" operator="equal">
      <formula>1</formula>
    </cfRule>
    <cfRule type="cellIs" dxfId="7686" priority="54" operator="between">
      <formula>0.01</formula>
      <formula>0.99</formula>
    </cfRule>
  </conditionalFormatting>
  <conditionalFormatting sqref="G29:G34">
    <cfRule type="cellIs" dxfId="7685" priority="51" operator="equal">
      <formula>1</formula>
    </cfRule>
    <cfRule type="cellIs" dxfId="7684" priority="52" operator="between">
      <formula>0.01</formula>
      <formula>0.99</formula>
    </cfRule>
  </conditionalFormatting>
  <conditionalFormatting sqref="G38:G43">
    <cfRule type="cellIs" dxfId="7683" priority="49" operator="equal">
      <formula>1</formula>
    </cfRule>
    <cfRule type="cellIs" dxfId="7682" priority="50" operator="between">
      <formula>0.01</formula>
      <formula>0.99</formula>
    </cfRule>
  </conditionalFormatting>
  <conditionalFormatting sqref="G47:G52">
    <cfRule type="cellIs" dxfId="7681" priority="47" operator="equal">
      <formula>1</formula>
    </cfRule>
    <cfRule type="cellIs" dxfId="7680" priority="48" operator="between">
      <formula>0.01</formula>
      <formula>0.99</formula>
    </cfRule>
  </conditionalFormatting>
  <conditionalFormatting sqref="G56:G61">
    <cfRule type="cellIs" dxfId="7679" priority="45" operator="equal">
      <formula>1</formula>
    </cfRule>
    <cfRule type="cellIs" dxfId="7678" priority="46" operator="between">
      <formula>0.01</formula>
      <formula>0.99</formula>
    </cfRule>
  </conditionalFormatting>
  <conditionalFormatting sqref="G65:G70">
    <cfRule type="cellIs" dxfId="7677" priority="43" operator="equal">
      <formula>1</formula>
    </cfRule>
    <cfRule type="cellIs" dxfId="7676" priority="44" operator="between">
      <formula>0.01</formula>
      <formula>0.99</formula>
    </cfRule>
  </conditionalFormatting>
  <conditionalFormatting sqref="G74:G79">
    <cfRule type="cellIs" dxfId="7675" priority="41" operator="equal">
      <formula>1</formula>
    </cfRule>
    <cfRule type="cellIs" dxfId="7674" priority="42" operator="between">
      <formula>0.01</formula>
      <formula>0.99</formula>
    </cfRule>
  </conditionalFormatting>
  <conditionalFormatting sqref="G83:G88">
    <cfRule type="cellIs" dxfId="7673" priority="39" operator="equal">
      <formula>1</formula>
    </cfRule>
    <cfRule type="cellIs" dxfId="7672" priority="40" operator="between">
      <formula>0.01</formula>
      <formula>0.99</formula>
    </cfRule>
  </conditionalFormatting>
  <conditionalFormatting sqref="G94:G99">
    <cfRule type="cellIs" dxfId="7671" priority="37" operator="equal">
      <formula>1</formula>
    </cfRule>
    <cfRule type="cellIs" dxfId="7670" priority="38" operator="between">
      <formula>0.01</formula>
      <formula>0.99</formula>
    </cfRule>
  </conditionalFormatting>
  <conditionalFormatting sqref="G103:G108">
    <cfRule type="cellIs" dxfId="7669" priority="35" operator="equal">
      <formula>1</formula>
    </cfRule>
    <cfRule type="cellIs" dxfId="7668" priority="36" operator="between">
      <formula>0.01</formula>
      <formula>0.99</formula>
    </cfRule>
  </conditionalFormatting>
  <conditionalFormatting sqref="G112:G117">
    <cfRule type="cellIs" dxfId="7667" priority="33" operator="equal">
      <formula>1</formula>
    </cfRule>
    <cfRule type="cellIs" dxfId="7666" priority="34" operator="between">
      <formula>0.01</formula>
      <formula>0.99</formula>
    </cfRule>
  </conditionalFormatting>
  <conditionalFormatting sqref="G121:G126">
    <cfRule type="cellIs" dxfId="7665" priority="31" operator="equal">
      <formula>1</formula>
    </cfRule>
    <cfRule type="cellIs" dxfId="7664" priority="32" operator="between">
      <formula>0.01</formula>
      <formula>0.99</formula>
    </cfRule>
  </conditionalFormatting>
  <conditionalFormatting sqref="G130:G135">
    <cfRule type="cellIs" dxfId="7663" priority="29" operator="equal">
      <formula>1</formula>
    </cfRule>
    <cfRule type="cellIs" dxfId="7662" priority="30" operator="between">
      <formula>0.01</formula>
      <formula>0.99</formula>
    </cfRule>
  </conditionalFormatting>
  <conditionalFormatting sqref="G140:G145">
    <cfRule type="cellIs" dxfId="7661" priority="27" operator="equal">
      <formula>1</formula>
    </cfRule>
    <cfRule type="cellIs" dxfId="7660" priority="28" operator="between">
      <formula>0.01</formula>
      <formula>0.99</formula>
    </cfRule>
  </conditionalFormatting>
  <conditionalFormatting sqref="G149:G154">
    <cfRule type="cellIs" dxfId="7659" priority="25" operator="equal">
      <formula>1</formula>
    </cfRule>
    <cfRule type="cellIs" dxfId="7658" priority="26" operator="between">
      <formula>0.01</formula>
      <formula>0.99</formula>
    </cfRule>
  </conditionalFormatting>
  <conditionalFormatting sqref="G158:G163">
    <cfRule type="cellIs" dxfId="7657" priority="23" operator="equal">
      <formula>1</formula>
    </cfRule>
    <cfRule type="cellIs" dxfId="7656" priority="24" operator="between">
      <formula>0.01</formula>
      <formula>0.99</formula>
    </cfRule>
  </conditionalFormatting>
  <conditionalFormatting sqref="G167:G172">
    <cfRule type="cellIs" dxfId="7655" priority="21" operator="equal">
      <formula>1</formula>
    </cfRule>
    <cfRule type="cellIs" dxfId="7654" priority="22" operator="between">
      <formula>0.01</formula>
      <formula>0.99</formula>
    </cfRule>
  </conditionalFormatting>
  <conditionalFormatting sqref="G176:G181">
    <cfRule type="cellIs" dxfId="7653" priority="19" operator="equal">
      <formula>1</formula>
    </cfRule>
    <cfRule type="cellIs" dxfId="7652" priority="20" operator="between">
      <formula>0.01</formula>
      <formula>0.99</formula>
    </cfRule>
  </conditionalFormatting>
  <conditionalFormatting sqref="L3">
    <cfRule type="cellIs" dxfId="7651" priority="1" operator="equal">
      <formula>1</formula>
    </cfRule>
  </conditionalFormatting>
  <pageMargins left="0.25" right="0.25" top="0.75" bottom="0.75" header="0.3" footer="0.3"/>
  <pageSetup paperSize="8" scale="75" fitToHeight="2" orientation="portrait" r:id="rId1"/>
  <headerFooter alignWithMargins="0"/>
  <rowBreaks count="1" manualBreakCount="1">
    <brk id="8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R172"/>
  <sheetViews>
    <sheetView view="pageBreakPreview" zoomScale="110" zoomScaleNormal="110" zoomScaleSheetLayoutView="110" zoomScalePageLayoutView="120" workbookViewId="0">
      <pane xSplit="6" ySplit="6" topLeftCell="AG7" activePane="bottomRight" state="frozen"/>
      <selection pane="topRight" activeCell="G1" sqref="G1"/>
      <selection pane="bottomLeft" activeCell="A5" sqref="A5"/>
      <selection pane="bottomRight" activeCell="AG11" sqref="AG11"/>
    </sheetView>
  </sheetViews>
  <sheetFormatPr defaultColWidth="2.5703125" defaultRowHeight="11.25" x14ac:dyDescent="0.2"/>
  <cols>
    <col min="1" max="1" width="1.28515625" style="1" customWidth="1"/>
    <col min="2" max="2" width="5.85546875" style="2" customWidth="1"/>
    <col min="3" max="3" width="7.85546875" style="2" hidden="1" customWidth="1"/>
    <col min="4" max="4" width="56.85546875" style="16" customWidth="1"/>
    <col min="5" max="5" width="10.7109375" style="16" hidden="1" customWidth="1"/>
    <col min="6" max="6" width="10.42578125" style="3" hidden="1" customWidth="1"/>
    <col min="7" max="7" width="7.7109375" style="3" bestFit="1" customWidth="1"/>
    <col min="8" max="8" width="4.85546875" style="1" customWidth="1"/>
    <col min="9" max="9" width="5.28515625" style="1" customWidth="1"/>
    <col min="10" max="10" width="5" style="1" customWidth="1"/>
    <col min="11" max="11" width="5.140625" style="1" customWidth="1"/>
    <col min="12" max="12" width="5" style="1" customWidth="1"/>
    <col min="13" max="13" width="5.28515625" style="1" customWidth="1"/>
    <col min="14" max="14" width="5.140625" style="1" bestFit="1" customWidth="1"/>
    <col min="15" max="15" width="5.28515625" style="1" customWidth="1"/>
    <col min="16" max="16" width="5.140625" style="1" customWidth="1"/>
    <col min="17" max="17" width="6.85546875" style="1" bestFit="1" customWidth="1"/>
    <col min="18" max="18" width="5.140625" style="1" customWidth="1"/>
    <col min="19" max="19" width="5.28515625" style="1" customWidth="1"/>
    <col min="20" max="20" width="5.140625" style="1" customWidth="1"/>
    <col min="21" max="21" width="5.140625" style="1" bestFit="1" customWidth="1"/>
    <col min="22" max="22" width="5.140625" style="1" customWidth="1"/>
    <col min="23" max="23" width="5.28515625" style="1" customWidth="1"/>
    <col min="24" max="24" width="5.140625" style="1" customWidth="1"/>
    <col min="25" max="25" width="5.140625" style="1" bestFit="1" customWidth="1"/>
    <col min="26" max="26" width="5.140625" style="1" customWidth="1"/>
    <col min="27" max="27" width="5.28515625" style="1" customWidth="1"/>
    <col min="28" max="30" width="5.140625" style="1" hidden="1" customWidth="1"/>
    <col min="31" max="31" width="5.28515625" style="1" hidden="1" customWidth="1"/>
    <col min="32" max="33" width="52" style="1" customWidth="1"/>
    <col min="34" max="34" width="21.28515625" style="1" customWidth="1"/>
    <col min="35" max="35" width="11.42578125" style="1" customWidth="1"/>
    <col min="36" max="36" width="9" style="1" customWidth="1"/>
    <col min="37" max="37" width="8" style="1" customWidth="1"/>
    <col min="38" max="38" width="14.7109375" style="1" bestFit="1" customWidth="1"/>
    <col min="39" max="39" width="23.28515625" style="1" customWidth="1"/>
    <col min="40" max="40" width="21.28515625" style="1" customWidth="1"/>
    <col min="41" max="16384" width="2.5703125" style="1"/>
  </cols>
  <sheetData>
    <row r="1" spans="1:44" s="10" customFormat="1" ht="15.75" thickTop="1" thickBot="1" x14ac:dyDescent="0.25">
      <c r="B1" s="915" t="s">
        <v>856</v>
      </c>
      <c r="C1" s="915"/>
      <c r="D1" s="915"/>
      <c r="E1" s="329" t="s">
        <v>209</v>
      </c>
      <c r="F1" s="329"/>
      <c r="G1" s="362" t="s">
        <v>209</v>
      </c>
      <c r="H1" s="359"/>
      <c r="I1" s="361" t="s">
        <v>207</v>
      </c>
      <c r="J1" s="358"/>
      <c r="K1" s="429"/>
      <c r="L1" s="424" t="s">
        <v>283</v>
      </c>
      <c r="M1" s="358"/>
      <c r="N1" s="358"/>
      <c r="O1" s="358"/>
      <c r="P1" s="358"/>
      <c r="S1" s="358"/>
      <c r="T1" s="358"/>
      <c r="U1" s="583"/>
      <c r="V1" s="361"/>
      <c r="W1" s="358"/>
      <c r="X1" s="358"/>
      <c r="Y1" s="583"/>
      <c r="Z1" s="361"/>
      <c r="AA1" s="358"/>
      <c r="AB1" s="358"/>
      <c r="AC1" s="583"/>
      <c r="AD1" s="361"/>
      <c r="AE1" s="358"/>
      <c r="AF1" s="9"/>
      <c r="AG1" s="358"/>
      <c r="AJ1" s="358"/>
      <c r="AK1" s="358"/>
      <c r="AL1" s="358"/>
      <c r="AM1" s="358"/>
    </row>
    <row r="2" spans="1:44" s="10" customFormat="1" ht="15.75" thickTop="1" thickBot="1" x14ac:dyDescent="0.25">
      <c r="B2" s="915"/>
      <c r="C2" s="915"/>
      <c r="D2" s="915"/>
      <c r="E2" s="329"/>
      <c r="F2" s="329"/>
      <c r="G2" s="329"/>
      <c r="H2" s="360"/>
      <c r="I2" s="361" t="s">
        <v>208</v>
      </c>
      <c r="J2" s="9"/>
      <c r="K2" s="432"/>
      <c r="L2" s="424" t="s">
        <v>284</v>
      </c>
      <c r="M2" s="9"/>
      <c r="N2" s="9"/>
      <c r="O2" s="9"/>
      <c r="P2" s="9"/>
      <c r="S2" s="9"/>
      <c r="T2" s="9"/>
      <c r="U2" s="583"/>
      <c r="V2" s="361"/>
      <c r="W2" s="9"/>
      <c r="X2" s="9"/>
      <c r="Y2" s="583"/>
      <c r="Z2" s="361"/>
      <c r="AA2" s="9"/>
      <c r="AB2" s="9"/>
      <c r="AC2" s="583"/>
      <c r="AD2" s="361"/>
      <c r="AE2" s="9"/>
      <c r="AF2" s="9"/>
      <c r="AG2" s="9"/>
      <c r="AJ2" s="9"/>
      <c r="AK2" s="9"/>
      <c r="AL2" s="9"/>
      <c r="AM2" s="9"/>
    </row>
    <row r="3" spans="1:44" s="10" customFormat="1" ht="15.75" thickTop="1" thickBot="1" x14ac:dyDescent="0.25">
      <c r="B3" s="915"/>
      <c r="C3" s="915"/>
      <c r="D3" s="915"/>
      <c r="E3" s="329"/>
      <c r="F3" s="329"/>
      <c r="G3" s="329"/>
      <c r="H3" s="586"/>
      <c r="I3" s="9"/>
      <c r="J3" s="9"/>
      <c r="K3" s="431"/>
      <c r="L3" s="424" t="s">
        <v>210</v>
      </c>
      <c r="M3" s="9"/>
      <c r="N3" s="9"/>
      <c r="O3" s="9"/>
      <c r="P3" s="9"/>
      <c r="Q3" s="9"/>
      <c r="R3" s="9"/>
      <c r="S3" s="9"/>
      <c r="T3" s="9"/>
      <c r="U3" s="9"/>
      <c r="V3" s="9"/>
      <c r="W3" s="9"/>
      <c r="X3" s="9"/>
      <c r="Y3" s="9"/>
      <c r="Z3" s="9"/>
      <c r="AA3" s="9"/>
      <c r="AB3" s="9"/>
      <c r="AC3" s="9"/>
      <c r="AD3" s="9"/>
      <c r="AE3" s="9"/>
      <c r="AF3" s="9"/>
      <c r="AG3" s="9"/>
      <c r="AJ3" s="9"/>
      <c r="AK3" s="9"/>
      <c r="AL3" s="9"/>
      <c r="AM3" s="9"/>
    </row>
    <row r="4" spans="1:44" s="10" customFormat="1" ht="14.25" x14ac:dyDescent="0.2">
      <c r="B4" s="924"/>
      <c r="C4" s="924"/>
      <c r="D4" s="925"/>
      <c r="E4" s="925"/>
      <c r="F4" s="925"/>
      <c r="G4" s="925"/>
      <c r="H4" s="11"/>
      <c r="I4" s="12"/>
      <c r="J4" s="12"/>
      <c r="K4" s="12"/>
      <c r="L4" s="12"/>
      <c r="M4" s="12"/>
      <c r="N4" s="12"/>
      <c r="O4" s="11"/>
      <c r="P4" s="12"/>
      <c r="Q4" s="12"/>
      <c r="R4" s="12"/>
      <c r="S4" s="12"/>
      <c r="T4" s="12"/>
      <c r="U4" s="12"/>
      <c r="V4" s="12"/>
      <c r="W4" s="12"/>
      <c r="X4" s="12"/>
      <c r="Y4" s="12"/>
      <c r="Z4" s="12"/>
      <c r="AA4" s="12"/>
      <c r="AB4" s="12"/>
      <c r="AC4" s="12"/>
      <c r="AD4" s="12"/>
      <c r="AE4" s="12"/>
      <c r="AF4" s="12"/>
      <c r="AG4" s="12"/>
      <c r="AH4" s="12"/>
      <c r="AI4" s="11"/>
      <c r="AJ4" s="12"/>
      <c r="AK4" s="12"/>
      <c r="AL4" s="12"/>
      <c r="AM4" s="12"/>
    </row>
    <row r="5" spans="1:44" ht="12" thickBot="1" x14ac:dyDescent="0.25">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F5" s="917"/>
      <c r="AG5" s="917"/>
      <c r="AH5" s="917"/>
      <c r="AI5" s="917"/>
      <c r="AJ5" s="918"/>
      <c r="AK5" s="916"/>
      <c r="AL5" s="917"/>
      <c r="AM5" s="917"/>
      <c r="AP5" s="14"/>
      <c r="AQ5" s="14"/>
      <c r="AR5" s="14"/>
    </row>
    <row r="6" spans="1:44" s="6" customFormat="1" ht="43.5" x14ac:dyDescent="0.2">
      <c r="B6" s="155"/>
      <c r="C6" s="155"/>
      <c r="D6" s="303" t="s">
        <v>123</v>
      </c>
      <c r="G6" s="314" t="s">
        <v>130</v>
      </c>
      <c r="H6" s="5" t="s">
        <v>2</v>
      </c>
      <c r="I6" s="5" t="s">
        <v>3</v>
      </c>
      <c r="J6" s="5" t="s">
        <v>4</v>
      </c>
      <c r="K6" s="5" t="s">
        <v>5</v>
      </c>
      <c r="L6" s="5" t="s">
        <v>6</v>
      </c>
      <c r="M6" s="5" t="s">
        <v>7</v>
      </c>
      <c r="N6" s="5" t="s">
        <v>8</v>
      </c>
      <c r="O6" s="5" t="s">
        <v>9</v>
      </c>
      <c r="P6" s="5" t="s">
        <v>10</v>
      </c>
      <c r="Q6" s="5" t="s">
        <v>11</v>
      </c>
      <c r="R6" s="5" t="s">
        <v>12</v>
      </c>
      <c r="S6" s="5" t="s">
        <v>13</v>
      </c>
      <c r="T6" s="5" t="s">
        <v>427</v>
      </c>
      <c r="U6" s="5" t="s">
        <v>15</v>
      </c>
      <c r="V6" s="5" t="s">
        <v>16</v>
      </c>
      <c r="W6" s="5" t="s">
        <v>17</v>
      </c>
      <c r="X6" s="5" t="s">
        <v>18</v>
      </c>
      <c r="Y6" s="5" t="s">
        <v>19</v>
      </c>
      <c r="Z6" s="5" t="s">
        <v>20</v>
      </c>
      <c r="AA6" s="5" t="s">
        <v>21</v>
      </c>
      <c r="AB6" s="5" t="s">
        <v>22</v>
      </c>
      <c r="AC6" s="5" t="s">
        <v>23</v>
      </c>
      <c r="AD6" s="5" t="s">
        <v>24</v>
      </c>
      <c r="AE6" s="5" t="s">
        <v>25</v>
      </c>
      <c r="AF6" s="593" t="s">
        <v>857</v>
      </c>
      <c r="AG6" s="593" t="s">
        <v>429</v>
      </c>
      <c r="AH6" s="499" t="s">
        <v>425</v>
      </c>
      <c r="AI6" s="500" t="s">
        <v>416</v>
      </c>
      <c r="AJ6" s="499" t="s">
        <v>417</v>
      </c>
      <c r="AK6" s="499" t="s">
        <v>418</v>
      </c>
      <c r="AL6" s="499" t="s">
        <v>419</v>
      </c>
      <c r="AM6" s="499" t="s">
        <v>420</v>
      </c>
      <c r="AN6" s="594" t="s">
        <v>421</v>
      </c>
      <c r="AP6" s="14"/>
      <c r="AQ6" s="14"/>
      <c r="AR6" s="14"/>
    </row>
    <row r="7" spans="1:44" s="14" customFormat="1" ht="57" thickBot="1" x14ac:dyDescent="0.25">
      <c r="A7" s="41"/>
      <c r="B7" s="230" t="s">
        <v>26</v>
      </c>
      <c r="C7" s="94"/>
      <c r="D7" s="231" t="s">
        <v>121</v>
      </c>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923" t="s">
        <v>428</v>
      </c>
      <c r="AC7" s="923"/>
      <c r="AD7" s="923"/>
      <c r="AE7" s="923"/>
      <c r="AF7" s="740" t="s">
        <v>858</v>
      </c>
      <c r="AG7" s="595"/>
      <c r="AH7" s="596" t="s">
        <v>422</v>
      </c>
      <c r="AI7" s="501"/>
      <c r="AJ7" s="502"/>
      <c r="AK7" s="503"/>
      <c r="AL7" s="503"/>
      <c r="AM7" s="503"/>
      <c r="AN7" s="597"/>
    </row>
    <row r="8" spans="1:44" s="14" customFormat="1" ht="12" thickBot="1" x14ac:dyDescent="0.25">
      <c r="A8" s="245"/>
      <c r="B8" s="256"/>
      <c r="C8" s="257"/>
      <c r="D8" s="261"/>
      <c r="E8" s="233"/>
      <c r="F8" s="232"/>
      <c r="G8" s="287"/>
      <c r="H8" s="287"/>
      <c r="I8" s="287"/>
      <c r="J8" s="287"/>
      <c r="K8" s="453"/>
      <c r="L8" s="290"/>
      <c r="M8" s="287"/>
      <c r="N8" s="287"/>
      <c r="O8" s="291"/>
      <c r="P8" s="291"/>
      <c r="Q8" s="291"/>
      <c r="R8" s="291"/>
      <c r="S8" s="291"/>
      <c r="T8" s="291"/>
      <c r="U8" s="291"/>
      <c r="V8" s="291"/>
      <c r="W8" s="291"/>
      <c r="X8" s="291"/>
      <c r="Y8" s="291"/>
      <c r="Z8" s="291"/>
      <c r="AA8" s="291"/>
      <c r="AB8" s="291"/>
      <c r="AC8" s="291"/>
      <c r="AD8" s="291"/>
      <c r="AE8" s="291"/>
      <c r="AF8" s="598"/>
      <c r="AG8" s="598"/>
      <c r="AH8" s="598"/>
      <c r="AI8" s="599"/>
      <c r="AJ8" s="599"/>
      <c r="AK8" s="599"/>
      <c r="AL8" s="599"/>
      <c r="AM8" s="599"/>
      <c r="AN8" s="599"/>
    </row>
    <row r="9" spans="1:44" s="247" customFormat="1" ht="12" thickBot="1" x14ac:dyDescent="0.25">
      <c r="A9" s="246"/>
      <c r="B9" s="256"/>
      <c r="C9" s="257" t="s">
        <v>128</v>
      </c>
      <c r="D9" s="261" t="s">
        <v>131</v>
      </c>
      <c r="E9" s="233"/>
      <c r="F9" s="232"/>
      <c r="G9" s="389">
        <f t="shared" ref="G9:S9" si="0">SUMPRODUCT(G10:G16,LCN_Weights)</f>
        <v>0</v>
      </c>
      <c r="H9" s="389">
        <f t="shared" si="0"/>
        <v>0</v>
      </c>
      <c r="I9" s="389">
        <f t="shared" si="0"/>
        <v>0.42857142857142849</v>
      </c>
      <c r="J9" s="389">
        <f t="shared" si="0"/>
        <v>0.49999999999999989</v>
      </c>
      <c r="K9" s="390">
        <f t="shared" si="0"/>
        <v>0.71428571428571419</v>
      </c>
      <c r="L9" s="391">
        <f t="shared" si="0"/>
        <v>0.78571428571428559</v>
      </c>
      <c r="M9" s="389">
        <f t="shared" si="0"/>
        <v>0.78571428571428559</v>
      </c>
      <c r="N9" s="389">
        <f t="shared" si="0"/>
        <v>0.78571428571428559</v>
      </c>
      <c r="O9" s="392">
        <f>SUMPRODUCT(O10:O16,LCN_Weights)</f>
        <v>0.99999999999999978</v>
      </c>
      <c r="P9" s="391">
        <f t="shared" si="0"/>
        <v>0.99999999999999978</v>
      </c>
      <c r="Q9" s="389">
        <f t="shared" si="0"/>
        <v>0.99999999999999978</v>
      </c>
      <c r="R9" s="389">
        <f t="shared" si="0"/>
        <v>0.99999999999999978</v>
      </c>
      <c r="S9" s="389">
        <f t="shared" si="0"/>
        <v>0.99999999999999978</v>
      </c>
      <c r="T9" s="391">
        <f t="shared" ref="T9:AE9" si="1">SUMPRODUCT(T10:T16,LCN_Weights)</f>
        <v>0.99999999999999978</v>
      </c>
      <c r="U9" s="389">
        <f t="shared" si="1"/>
        <v>0.99999999999999978</v>
      </c>
      <c r="V9" s="389">
        <f t="shared" si="1"/>
        <v>0.99999999999999978</v>
      </c>
      <c r="W9" s="389">
        <f t="shared" si="1"/>
        <v>0.99999999999999978</v>
      </c>
      <c r="X9" s="391">
        <f t="shared" si="1"/>
        <v>0.99999999999999978</v>
      </c>
      <c r="Y9" s="389">
        <f t="shared" si="1"/>
        <v>0.99999999999999978</v>
      </c>
      <c r="Z9" s="389">
        <f t="shared" si="1"/>
        <v>0.99999999999999978</v>
      </c>
      <c r="AA9" s="389">
        <f t="shared" si="1"/>
        <v>0.99999999999999978</v>
      </c>
      <c r="AB9" s="391">
        <f t="shared" si="1"/>
        <v>0.99999999999999978</v>
      </c>
      <c r="AC9" s="389">
        <f t="shared" si="1"/>
        <v>0.99999999999999978</v>
      </c>
      <c r="AD9" s="389">
        <f t="shared" si="1"/>
        <v>0.99999999999999978</v>
      </c>
      <c r="AE9" s="389">
        <f t="shared" si="1"/>
        <v>0.99999999999999978</v>
      </c>
      <c r="AF9" s="598"/>
      <c r="AG9" s="598"/>
      <c r="AH9" s="598"/>
      <c r="AI9" s="599"/>
      <c r="AJ9" s="599"/>
      <c r="AK9" s="599"/>
      <c r="AL9" s="599"/>
      <c r="AM9" s="599"/>
      <c r="AN9" s="599"/>
    </row>
    <row r="10" spans="1:44" s="247" customFormat="1" ht="34.5" thickBot="1" x14ac:dyDescent="0.25">
      <c r="A10" s="246"/>
      <c r="B10" s="259"/>
      <c r="C10" s="228"/>
      <c r="D10" s="297" t="s">
        <v>138</v>
      </c>
      <c r="E10" s="23"/>
      <c r="F10" s="23"/>
      <c r="G10" s="378">
        <v>0</v>
      </c>
      <c r="H10" s="288">
        <f t="shared" ref="H10:H16" si="2">G10</f>
        <v>0</v>
      </c>
      <c r="I10" s="288">
        <v>0.5</v>
      </c>
      <c r="J10" s="288">
        <f t="shared" ref="J10:S16" si="3">I10</f>
        <v>0.5</v>
      </c>
      <c r="K10" s="293">
        <v>1</v>
      </c>
      <c r="L10" s="292">
        <f t="shared" si="3"/>
        <v>1</v>
      </c>
      <c r="M10" s="288">
        <f t="shared" si="3"/>
        <v>1</v>
      </c>
      <c r="N10" s="288">
        <f t="shared" si="3"/>
        <v>1</v>
      </c>
      <c r="O10" s="295">
        <f t="shared" si="3"/>
        <v>1</v>
      </c>
      <c r="P10" s="292">
        <f t="shared" si="3"/>
        <v>1</v>
      </c>
      <c r="Q10" s="288">
        <f t="shared" si="3"/>
        <v>1</v>
      </c>
      <c r="R10" s="288">
        <f t="shared" si="3"/>
        <v>1</v>
      </c>
      <c r="S10" s="295">
        <f t="shared" si="3"/>
        <v>1</v>
      </c>
      <c r="T10" s="292">
        <f t="shared" ref="T10:T16" si="4">S10</f>
        <v>1</v>
      </c>
      <c r="U10" s="288">
        <f t="shared" ref="U10:U16" si="5">T10</f>
        <v>1</v>
      </c>
      <c r="V10" s="288">
        <f t="shared" ref="V10:V16" si="6">U10</f>
        <v>1</v>
      </c>
      <c r="W10" s="295">
        <f>V10</f>
        <v>1</v>
      </c>
      <c r="X10" s="292">
        <f t="shared" ref="X10:X16" si="7">W10</f>
        <v>1</v>
      </c>
      <c r="Y10" s="288">
        <f t="shared" ref="Y10:Y16" si="8">X10</f>
        <v>1</v>
      </c>
      <c r="Z10" s="288">
        <f t="shared" ref="Z10:Z16" si="9">Y10</f>
        <v>1</v>
      </c>
      <c r="AA10" s="295">
        <f>Z10</f>
        <v>1</v>
      </c>
      <c r="AB10" s="292">
        <f t="shared" ref="AB10:AB16" si="10">AA10</f>
        <v>1</v>
      </c>
      <c r="AC10" s="288">
        <f t="shared" ref="AC10:AC16" si="11">AB10</f>
        <v>1</v>
      </c>
      <c r="AD10" s="288">
        <f t="shared" ref="AD10:AD16" si="12">AC10</f>
        <v>1</v>
      </c>
      <c r="AE10" s="295">
        <f>AD10</f>
        <v>1</v>
      </c>
      <c r="AF10" s="600"/>
      <c r="AG10" s="600" t="s">
        <v>430</v>
      </c>
      <c r="AH10" s="601"/>
      <c r="AI10" s="506" t="s">
        <v>431</v>
      </c>
      <c r="AJ10" s="602"/>
      <c r="AK10" s="602"/>
      <c r="AL10" s="602"/>
      <c r="AM10" s="505" t="s">
        <v>625</v>
      </c>
      <c r="AN10" s="603" t="s">
        <v>432</v>
      </c>
    </row>
    <row r="11" spans="1:44" s="247" customFormat="1" ht="94.5" customHeight="1" thickBot="1" x14ac:dyDescent="0.25">
      <c r="A11" s="246"/>
      <c r="B11" s="258"/>
      <c r="C11" s="228"/>
      <c r="D11" s="297" t="s">
        <v>135</v>
      </c>
      <c r="E11" s="23"/>
      <c r="F11" s="23"/>
      <c r="G11" s="378">
        <v>0</v>
      </c>
      <c r="H11" s="288">
        <f t="shared" si="2"/>
        <v>0</v>
      </c>
      <c r="I11" s="288">
        <f>H11</f>
        <v>0</v>
      </c>
      <c r="J11" s="288">
        <v>0.5</v>
      </c>
      <c r="K11" s="294">
        <f>J11</f>
        <v>0.5</v>
      </c>
      <c r="L11" s="292">
        <f>K11</f>
        <v>0.5</v>
      </c>
      <c r="M11" s="288">
        <f>L11</f>
        <v>0.5</v>
      </c>
      <c r="N11" s="288">
        <f>M11</f>
        <v>0.5</v>
      </c>
      <c r="O11" s="296">
        <v>1</v>
      </c>
      <c r="P11" s="292">
        <f>O11</f>
        <v>1</v>
      </c>
      <c r="Q11" s="288">
        <f>P11</f>
        <v>1</v>
      </c>
      <c r="R11" s="288">
        <f>Q11</f>
        <v>1</v>
      </c>
      <c r="S11" s="296">
        <f>R11</f>
        <v>1</v>
      </c>
      <c r="T11" s="292">
        <f t="shared" si="4"/>
        <v>1</v>
      </c>
      <c r="U11" s="288">
        <f t="shared" si="5"/>
        <v>1</v>
      </c>
      <c r="V11" s="288">
        <f t="shared" si="6"/>
        <v>1</v>
      </c>
      <c r="W11" s="296">
        <f>V11</f>
        <v>1</v>
      </c>
      <c r="X11" s="292">
        <f t="shared" si="7"/>
        <v>1</v>
      </c>
      <c r="Y11" s="288">
        <f t="shared" si="8"/>
        <v>1</v>
      </c>
      <c r="Z11" s="288">
        <f t="shared" si="9"/>
        <v>1</v>
      </c>
      <c r="AA11" s="296">
        <f>Z11</f>
        <v>1</v>
      </c>
      <c r="AB11" s="292">
        <f t="shared" si="10"/>
        <v>1</v>
      </c>
      <c r="AC11" s="288">
        <f t="shared" si="11"/>
        <v>1</v>
      </c>
      <c r="AD11" s="288">
        <f t="shared" si="12"/>
        <v>1</v>
      </c>
      <c r="AE11" s="296">
        <f>AD11</f>
        <v>1</v>
      </c>
      <c r="AF11" s="600"/>
      <c r="AG11" s="600" t="s">
        <v>626</v>
      </c>
      <c r="AH11" s="600" t="s">
        <v>433</v>
      </c>
      <c r="AI11" s="506" t="s">
        <v>431</v>
      </c>
      <c r="AJ11" s="604">
        <v>10000</v>
      </c>
      <c r="AK11" s="505" t="s">
        <v>152</v>
      </c>
      <c r="AL11" s="505" t="s">
        <v>434</v>
      </c>
      <c r="AM11" s="505" t="s">
        <v>435</v>
      </c>
      <c r="AN11" s="603" t="s">
        <v>432</v>
      </c>
    </row>
    <row r="12" spans="1:44" s="247" customFormat="1" ht="34.5" thickBot="1" x14ac:dyDescent="0.25">
      <c r="A12" s="246"/>
      <c r="B12" s="258"/>
      <c r="C12" s="228"/>
      <c r="D12" s="297" t="s">
        <v>132</v>
      </c>
      <c r="E12" s="23"/>
      <c r="F12" s="23"/>
      <c r="G12" s="378">
        <v>0</v>
      </c>
      <c r="H12" s="288">
        <f t="shared" si="2"/>
        <v>0</v>
      </c>
      <c r="I12" s="288">
        <v>0.5</v>
      </c>
      <c r="J12" s="288">
        <f t="shared" si="3"/>
        <v>0.5</v>
      </c>
      <c r="K12" s="294">
        <f t="shared" si="3"/>
        <v>0.5</v>
      </c>
      <c r="L12" s="292">
        <f t="shared" si="3"/>
        <v>0.5</v>
      </c>
      <c r="M12" s="288">
        <f t="shared" si="3"/>
        <v>0.5</v>
      </c>
      <c r="N12" s="288">
        <f t="shared" si="3"/>
        <v>0.5</v>
      </c>
      <c r="O12" s="296">
        <v>1</v>
      </c>
      <c r="P12" s="292">
        <f t="shared" si="3"/>
        <v>1</v>
      </c>
      <c r="Q12" s="288">
        <f t="shared" si="3"/>
        <v>1</v>
      </c>
      <c r="R12" s="288">
        <f t="shared" si="3"/>
        <v>1</v>
      </c>
      <c r="S12" s="296">
        <v>1</v>
      </c>
      <c r="T12" s="292">
        <f t="shared" si="4"/>
        <v>1</v>
      </c>
      <c r="U12" s="288">
        <f t="shared" si="5"/>
        <v>1</v>
      </c>
      <c r="V12" s="288">
        <f t="shared" si="6"/>
        <v>1</v>
      </c>
      <c r="W12" s="296">
        <v>1</v>
      </c>
      <c r="X12" s="292">
        <f t="shared" si="7"/>
        <v>1</v>
      </c>
      <c r="Y12" s="288">
        <f t="shared" si="8"/>
        <v>1</v>
      </c>
      <c r="Z12" s="288">
        <f t="shared" si="9"/>
        <v>1</v>
      </c>
      <c r="AA12" s="296">
        <v>1</v>
      </c>
      <c r="AB12" s="292">
        <f t="shared" si="10"/>
        <v>1</v>
      </c>
      <c r="AC12" s="288">
        <f t="shared" si="11"/>
        <v>1</v>
      </c>
      <c r="AD12" s="288">
        <f t="shared" si="12"/>
        <v>1</v>
      </c>
      <c r="AE12" s="296">
        <v>1</v>
      </c>
      <c r="AF12" s="600"/>
      <c r="AG12" s="600" t="s">
        <v>436</v>
      </c>
      <c r="AH12" s="600" t="s">
        <v>627</v>
      </c>
      <c r="AI12" s="506" t="s">
        <v>431</v>
      </c>
      <c r="AJ12" s="604">
        <v>130000</v>
      </c>
      <c r="AK12" s="505" t="s">
        <v>152</v>
      </c>
      <c r="AL12" s="505" t="s">
        <v>434</v>
      </c>
      <c r="AM12" s="505" t="s">
        <v>628</v>
      </c>
      <c r="AN12" s="603" t="s">
        <v>432</v>
      </c>
    </row>
    <row r="13" spans="1:44" s="247" customFormat="1" ht="34.5" thickBot="1" x14ac:dyDescent="0.25">
      <c r="A13" s="246"/>
      <c r="B13" s="258"/>
      <c r="C13" s="228"/>
      <c r="D13" s="297" t="s">
        <v>133</v>
      </c>
      <c r="E13" s="23"/>
      <c r="F13" s="23"/>
      <c r="G13" s="378">
        <v>0</v>
      </c>
      <c r="H13" s="288">
        <f t="shared" si="2"/>
        <v>0</v>
      </c>
      <c r="I13" s="288">
        <v>0.5</v>
      </c>
      <c r="J13" s="288">
        <f t="shared" si="3"/>
        <v>0.5</v>
      </c>
      <c r="K13" s="294">
        <v>1</v>
      </c>
      <c r="L13" s="292">
        <f t="shared" si="3"/>
        <v>1</v>
      </c>
      <c r="M13" s="288">
        <f t="shared" si="3"/>
        <v>1</v>
      </c>
      <c r="N13" s="288">
        <f t="shared" si="3"/>
        <v>1</v>
      </c>
      <c r="O13" s="296">
        <f t="shared" si="3"/>
        <v>1</v>
      </c>
      <c r="P13" s="292">
        <f t="shared" si="3"/>
        <v>1</v>
      </c>
      <c r="Q13" s="288">
        <f t="shared" si="3"/>
        <v>1</v>
      </c>
      <c r="R13" s="288">
        <f t="shared" si="3"/>
        <v>1</v>
      </c>
      <c r="S13" s="296">
        <f t="shared" si="3"/>
        <v>1</v>
      </c>
      <c r="T13" s="292">
        <f t="shared" si="4"/>
        <v>1</v>
      </c>
      <c r="U13" s="288">
        <f t="shared" si="5"/>
        <v>1</v>
      </c>
      <c r="V13" s="288">
        <f t="shared" si="6"/>
        <v>1</v>
      </c>
      <c r="W13" s="296">
        <f>V13</f>
        <v>1</v>
      </c>
      <c r="X13" s="292">
        <f t="shared" si="7"/>
        <v>1</v>
      </c>
      <c r="Y13" s="288">
        <f t="shared" si="8"/>
        <v>1</v>
      </c>
      <c r="Z13" s="288">
        <f t="shared" si="9"/>
        <v>1</v>
      </c>
      <c r="AA13" s="296">
        <f>Z13</f>
        <v>1</v>
      </c>
      <c r="AB13" s="292">
        <f t="shared" si="10"/>
        <v>1</v>
      </c>
      <c r="AC13" s="288">
        <f t="shared" si="11"/>
        <v>1</v>
      </c>
      <c r="AD13" s="288">
        <f t="shared" si="12"/>
        <v>1</v>
      </c>
      <c r="AE13" s="296">
        <f>AD13</f>
        <v>1</v>
      </c>
      <c r="AF13" s="600"/>
      <c r="AG13" s="600" t="s">
        <v>437</v>
      </c>
      <c r="AH13" s="601"/>
      <c r="AI13" s="506" t="s">
        <v>431</v>
      </c>
      <c r="AJ13" s="602"/>
      <c r="AK13" s="602"/>
      <c r="AL13" s="602"/>
      <c r="AM13" s="505" t="s">
        <v>438</v>
      </c>
      <c r="AN13" s="603" t="s">
        <v>432</v>
      </c>
    </row>
    <row r="14" spans="1:44" s="247" customFormat="1" ht="45.75" thickBot="1" x14ac:dyDescent="0.25">
      <c r="A14" s="246"/>
      <c r="B14" s="258"/>
      <c r="C14" s="228"/>
      <c r="D14" s="297" t="s">
        <v>134</v>
      </c>
      <c r="E14" s="23"/>
      <c r="F14" s="23"/>
      <c r="G14" s="378">
        <v>0</v>
      </c>
      <c r="H14" s="288">
        <f t="shared" si="2"/>
        <v>0</v>
      </c>
      <c r="I14" s="288">
        <v>0.5</v>
      </c>
      <c r="J14" s="288">
        <f t="shared" si="3"/>
        <v>0.5</v>
      </c>
      <c r="K14" s="294">
        <v>1</v>
      </c>
      <c r="L14" s="292">
        <f t="shared" si="3"/>
        <v>1</v>
      </c>
      <c r="M14" s="288">
        <f t="shared" si="3"/>
        <v>1</v>
      </c>
      <c r="N14" s="288">
        <f t="shared" si="3"/>
        <v>1</v>
      </c>
      <c r="O14" s="296">
        <f t="shared" si="3"/>
        <v>1</v>
      </c>
      <c r="P14" s="292">
        <f t="shared" si="3"/>
        <v>1</v>
      </c>
      <c r="Q14" s="288">
        <f t="shared" si="3"/>
        <v>1</v>
      </c>
      <c r="R14" s="288">
        <f t="shared" si="3"/>
        <v>1</v>
      </c>
      <c r="S14" s="296">
        <f t="shared" si="3"/>
        <v>1</v>
      </c>
      <c r="T14" s="292">
        <f t="shared" si="4"/>
        <v>1</v>
      </c>
      <c r="U14" s="288">
        <f t="shared" si="5"/>
        <v>1</v>
      </c>
      <c r="V14" s="288">
        <f t="shared" si="6"/>
        <v>1</v>
      </c>
      <c r="W14" s="296">
        <f>V14</f>
        <v>1</v>
      </c>
      <c r="X14" s="292">
        <f t="shared" si="7"/>
        <v>1</v>
      </c>
      <c r="Y14" s="288">
        <f t="shared" si="8"/>
        <v>1</v>
      </c>
      <c r="Z14" s="288">
        <f t="shared" si="9"/>
        <v>1</v>
      </c>
      <c r="AA14" s="296">
        <f>Z14</f>
        <v>1</v>
      </c>
      <c r="AB14" s="292">
        <f t="shared" si="10"/>
        <v>1</v>
      </c>
      <c r="AC14" s="288">
        <f t="shared" si="11"/>
        <v>1</v>
      </c>
      <c r="AD14" s="288">
        <f t="shared" si="12"/>
        <v>1</v>
      </c>
      <c r="AE14" s="296">
        <f>AD14</f>
        <v>1</v>
      </c>
      <c r="AF14" s="600"/>
      <c r="AG14" s="600" t="s">
        <v>629</v>
      </c>
      <c r="AH14" s="601"/>
      <c r="AI14" s="506" t="s">
        <v>431</v>
      </c>
      <c r="AJ14" s="602"/>
      <c r="AK14" s="602"/>
      <c r="AL14" s="602"/>
      <c r="AM14" s="505" t="s">
        <v>438</v>
      </c>
      <c r="AN14" s="603" t="s">
        <v>432</v>
      </c>
    </row>
    <row r="15" spans="1:44" s="247" customFormat="1" ht="124.5" thickBot="1" x14ac:dyDescent="0.25">
      <c r="A15" s="246"/>
      <c r="B15" s="258"/>
      <c r="C15" s="228"/>
      <c r="D15" s="297" t="s">
        <v>136</v>
      </c>
      <c r="E15" s="23"/>
      <c r="F15" s="23"/>
      <c r="G15" s="378">
        <v>0</v>
      </c>
      <c r="H15" s="288">
        <f t="shared" si="2"/>
        <v>0</v>
      </c>
      <c r="I15" s="288">
        <v>0.5</v>
      </c>
      <c r="J15" s="288">
        <f t="shared" si="3"/>
        <v>0.5</v>
      </c>
      <c r="K15" s="294">
        <f t="shared" si="3"/>
        <v>0.5</v>
      </c>
      <c r="L15" s="292">
        <f t="shared" si="3"/>
        <v>0.5</v>
      </c>
      <c r="M15" s="288">
        <f t="shared" si="3"/>
        <v>0.5</v>
      </c>
      <c r="N15" s="288">
        <f t="shared" si="3"/>
        <v>0.5</v>
      </c>
      <c r="O15" s="296">
        <v>1</v>
      </c>
      <c r="P15" s="292">
        <f t="shared" si="3"/>
        <v>1</v>
      </c>
      <c r="Q15" s="288">
        <f t="shared" si="3"/>
        <v>1</v>
      </c>
      <c r="R15" s="288">
        <f t="shared" si="3"/>
        <v>1</v>
      </c>
      <c r="S15" s="296">
        <f t="shared" si="3"/>
        <v>1</v>
      </c>
      <c r="T15" s="292">
        <f t="shared" si="4"/>
        <v>1</v>
      </c>
      <c r="U15" s="288">
        <f t="shared" si="5"/>
        <v>1</v>
      </c>
      <c r="V15" s="288">
        <f t="shared" si="6"/>
        <v>1</v>
      </c>
      <c r="W15" s="296">
        <f>V15</f>
        <v>1</v>
      </c>
      <c r="X15" s="292">
        <f t="shared" si="7"/>
        <v>1</v>
      </c>
      <c r="Y15" s="288">
        <f t="shared" si="8"/>
        <v>1</v>
      </c>
      <c r="Z15" s="288">
        <f t="shared" si="9"/>
        <v>1</v>
      </c>
      <c r="AA15" s="296">
        <f>Z15</f>
        <v>1</v>
      </c>
      <c r="AB15" s="292">
        <f t="shared" si="10"/>
        <v>1</v>
      </c>
      <c r="AC15" s="288">
        <f t="shared" si="11"/>
        <v>1</v>
      </c>
      <c r="AD15" s="288">
        <f t="shared" si="12"/>
        <v>1</v>
      </c>
      <c r="AE15" s="296">
        <f>AD15</f>
        <v>1</v>
      </c>
      <c r="AF15" s="600"/>
      <c r="AG15" s="600" t="s">
        <v>439</v>
      </c>
      <c r="AH15" s="600" t="s">
        <v>630</v>
      </c>
      <c r="AI15" s="506" t="s">
        <v>431</v>
      </c>
      <c r="AJ15" s="505" t="s">
        <v>440</v>
      </c>
      <c r="AK15" s="505" t="s">
        <v>441</v>
      </c>
      <c r="AL15" s="505" t="s">
        <v>442</v>
      </c>
      <c r="AM15" s="505" t="s">
        <v>443</v>
      </c>
      <c r="AN15" s="603" t="s">
        <v>432</v>
      </c>
    </row>
    <row r="16" spans="1:44" s="247" customFormat="1" ht="79.5" thickBot="1" x14ac:dyDescent="0.25">
      <c r="A16" s="246"/>
      <c r="B16" s="258"/>
      <c r="C16" s="228"/>
      <c r="D16" s="297" t="s">
        <v>137</v>
      </c>
      <c r="E16" s="23"/>
      <c r="F16" s="23"/>
      <c r="G16" s="378">
        <v>0</v>
      </c>
      <c r="H16" s="288">
        <f t="shared" si="2"/>
        <v>0</v>
      </c>
      <c r="I16" s="288">
        <v>0.5</v>
      </c>
      <c r="J16" s="288">
        <f t="shared" si="3"/>
        <v>0.5</v>
      </c>
      <c r="K16" s="294">
        <f t="shared" si="3"/>
        <v>0.5</v>
      </c>
      <c r="L16" s="292">
        <v>1</v>
      </c>
      <c r="M16" s="288">
        <f t="shared" si="3"/>
        <v>1</v>
      </c>
      <c r="N16" s="288">
        <f t="shared" si="3"/>
        <v>1</v>
      </c>
      <c r="O16" s="296">
        <f t="shared" si="3"/>
        <v>1</v>
      </c>
      <c r="P16" s="292">
        <f t="shared" si="3"/>
        <v>1</v>
      </c>
      <c r="Q16" s="288">
        <f t="shared" si="3"/>
        <v>1</v>
      </c>
      <c r="R16" s="288">
        <f t="shared" si="3"/>
        <v>1</v>
      </c>
      <c r="S16" s="296">
        <f t="shared" si="3"/>
        <v>1</v>
      </c>
      <c r="T16" s="292">
        <f t="shared" si="4"/>
        <v>1</v>
      </c>
      <c r="U16" s="288">
        <f t="shared" si="5"/>
        <v>1</v>
      </c>
      <c r="V16" s="288">
        <f t="shared" si="6"/>
        <v>1</v>
      </c>
      <c r="W16" s="296">
        <f>V16</f>
        <v>1</v>
      </c>
      <c r="X16" s="292">
        <f t="shared" si="7"/>
        <v>1</v>
      </c>
      <c r="Y16" s="288">
        <f t="shared" si="8"/>
        <v>1</v>
      </c>
      <c r="Z16" s="288">
        <f t="shared" si="9"/>
        <v>1</v>
      </c>
      <c r="AA16" s="296">
        <f>Z16</f>
        <v>1</v>
      </c>
      <c r="AB16" s="292">
        <f t="shared" si="10"/>
        <v>1</v>
      </c>
      <c r="AC16" s="288">
        <f t="shared" si="11"/>
        <v>1</v>
      </c>
      <c r="AD16" s="288">
        <f t="shared" si="12"/>
        <v>1</v>
      </c>
      <c r="AE16" s="296">
        <f>AD16</f>
        <v>1</v>
      </c>
      <c r="AF16" s="600"/>
      <c r="AG16" s="600" t="s">
        <v>444</v>
      </c>
      <c r="AH16" s="600" t="s">
        <v>445</v>
      </c>
      <c r="AI16" s="506" t="s">
        <v>431</v>
      </c>
      <c r="AJ16" s="604">
        <v>3000</v>
      </c>
      <c r="AK16" s="505" t="s">
        <v>152</v>
      </c>
      <c r="AL16" s="505" t="s">
        <v>434</v>
      </c>
      <c r="AM16" s="505" t="s">
        <v>446</v>
      </c>
      <c r="AN16" s="603" t="s">
        <v>432</v>
      </c>
    </row>
    <row r="17" spans="1:40" s="247" customFormat="1" ht="23.25" thickBot="1" x14ac:dyDescent="0.25">
      <c r="A17" s="246"/>
      <c r="B17" s="258"/>
      <c r="C17" s="228"/>
      <c r="D17" s="272" t="s">
        <v>414</v>
      </c>
      <c r="E17" s="23"/>
      <c r="F17" s="23"/>
      <c r="G17" s="154"/>
      <c r="H17" s="454"/>
      <c r="I17" s="154"/>
      <c r="J17" s="154"/>
      <c r="K17" s="235"/>
      <c r="L17" s="236"/>
      <c r="M17" s="154"/>
      <c r="N17" s="154"/>
      <c r="O17" s="237"/>
      <c r="P17" s="52"/>
      <c r="Q17" s="154"/>
      <c r="R17" s="154"/>
      <c r="S17" s="237"/>
      <c r="T17" s="52"/>
      <c r="U17" s="154"/>
      <c r="V17" s="154"/>
      <c r="W17" s="237"/>
      <c r="X17" s="52"/>
      <c r="Y17" s="154"/>
      <c r="Z17" s="154"/>
      <c r="AA17" s="237"/>
      <c r="AB17" s="52"/>
      <c r="AC17" s="154"/>
      <c r="AD17" s="154"/>
      <c r="AE17" s="237"/>
      <c r="AF17" s="605"/>
      <c r="AG17" s="605"/>
      <c r="AH17" s="605"/>
      <c r="AI17" s="237"/>
      <c r="AJ17" s="237"/>
      <c r="AK17" s="237"/>
      <c r="AL17" s="237"/>
      <c r="AM17" s="237"/>
      <c r="AN17" s="237"/>
    </row>
    <row r="18" spans="1:40" s="247" customFormat="1" ht="12" thickBot="1" x14ac:dyDescent="0.25">
      <c r="A18" s="246"/>
      <c r="B18" s="416"/>
      <c r="C18" s="443"/>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606"/>
      <c r="AG18" s="606"/>
      <c r="AH18" s="606"/>
      <c r="AI18" s="417"/>
      <c r="AJ18" s="417"/>
      <c r="AK18" s="417"/>
      <c r="AL18" s="417"/>
      <c r="AM18" s="417"/>
      <c r="AN18" s="417"/>
    </row>
    <row r="19" spans="1:40" s="232" customFormat="1" ht="12" thickBot="1" x14ac:dyDescent="0.25">
      <c r="A19" s="239"/>
      <c r="B19" s="416"/>
      <c r="C19" s="228"/>
      <c r="D19" s="417" t="s">
        <v>128</v>
      </c>
      <c r="E19" s="418"/>
      <c r="F19" s="418"/>
      <c r="G19" s="419">
        <f>SUMPRODUCT(G20:G28,Inputs!$C$14:$C$22)</f>
        <v>0.29555555555555557</v>
      </c>
      <c r="H19" s="419">
        <f>SUMPRODUCT(H20:H28,Inputs!$C$14:$C$22)</f>
        <v>0.38888888888888895</v>
      </c>
      <c r="I19" s="419">
        <f>SUMPRODUCT(I20:I28,Inputs!$C$14:$C$22)</f>
        <v>0.44444444444444453</v>
      </c>
      <c r="J19" s="419">
        <f>SUMPRODUCT(J20:J28,Inputs!$C$14:$C$22)</f>
        <v>0.50000000000000011</v>
      </c>
      <c r="K19" s="420">
        <f>SUMPRODUCT(K20:K28,Inputs!$C$14:$C$22)</f>
        <v>0.61111111111111116</v>
      </c>
      <c r="L19" s="421">
        <f>SUMPRODUCT(L20:L28,Inputs!$C$14:$C$22)</f>
        <v>0.72222222222222232</v>
      </c>
      <c r="M19" s="419">
        <f>SUMPRODUCT(M20:M28,Inputs!$C$14:$C$22)</f>
        <v>0.7777777777777779</v>
      </c>
      <c r="N19" s="419">
        <f>SUMPRODUCT(N20:N28,Inputs!$C$14:$C$22)</f>
        <v>0.7777777777777779</v>
      </c>
      <c r="O19" s="422">
        <f>SUMPRODUCT(O20:O28,Inputs!$C$14:$C$22)</f>
        <v>0.83333333333333348</v>
      </c>
      <c r="P19" s="421">
        <f>SUMPRODUCT(P20:P28,Inputs!$C$14:$C$22)</f>
        <v>0.83333333333333348</v>
      </c>
      <c r="Q19" s="419">
        <f>SUMPRODUCT(Q20:Q28,Inputs!$C$14:$C$22)</f>
        <v>0.94444444444444464</v>
      </c>
      <c r="R19" s="419">
        <f>SUMPRODUCT(R20:R28,Inputs!$C$14:$C$22)</f>
        <v>0.94444444444444464</v>
      </c>
      <c r="S19" s="422">
        <f>SUMPRODUCT(S20:S28,Inputs!$C$14:$C$22)</f>
        <v>1.0000000000000002</v>
      </c>
      <c r="T19" s="421">
        <f>SUMPRODUCT(T20:T28,Inputs!$C$14:$C$22)</f>
        <v>1.0000000000000002</v>
      </c>
      <c r="U19" s="419">
        <f>SUMPRODUCT(U20:U28,Inputs!$C$14:$C$22)</f>
        <v>1.0000000000000002</v>
      </c>
      <c r="V19" s="419">
        <f>SUMPRODUCT(V20:V28,Inputs!$C$14:$C$22)</f>
        <v>1.0000000000000002</v>
      </c>
      <c r="W19" s="422">
        <f>SUMPRODUCT(W20:W28,Inputs!$C$14:$C$22)</f>
        <v>1.0000000000000002</v>
      </c>
      <c r="X19" s="421">
        <f>SUMPRODUCT(X20:X28,Inputs!$C$14:$C$22)</f>
        <v>1.0000000000000002</v>
      </c>
      <c r="Y19" s="419">
        <f>SUMPRODUCT(Y20:Y28,Inputs!$C$14:$C$22)</f>
        <v>1.0000000000000002</v>
      </c>
      <c r="Z19" s="419">
        <f>SUMPRODUCT(Z20:Z28,Inputs!$C$14:$C$22)</f>
        <v>1.0000000000000002</v>
      </c>
      <c r="AA19" s="422">
        <f>SUMPRODUCT(AA20:AA28,Inputs!$C$14:$C$22)</f>
        <v>1.0000000000000002</v>
      </c>
      <c r="AB19" s="421">
        <f>SUMPRODUCT(AB20:AB28,Inputs!$C$14:$C$22)</f>
        <v>1.0000000000000002</v>
      </c>
      <c r="AC19" s="419">
        <f>SUMPRODUCT(AC20:AC28,Inputs!$C$14:$C$22)</f>
        <v>1.0000000000000002</v>
      </c>
      <c r="AD19" s="419">
        <f>SUMPRODUCT(AD20:AD28,Inputs!$C$14:$C$22)</f>
        <v>1.0000000000000002</v>
      </c>
      <c r="AE19" s="422">
        <f>SUMPRODUCT(AE20:AE28,Inputs!$C$14:$C$22)</f>
        <v>1.0000000000000002</v>
      </c>
      <c r="AF19" s="607"/>
      <c r="AG19" s="607"/>
      <c r="AH19" s="606"/>
      <c r="AI19" s="417"/>
      <c r="AJ19" s="417"/>
      <c r="AK19" s="417"/>
      <c r="AL19" s="417"/>
      <c r="AM19" s="417"/>
      <c r="AN19" s="417"/>
    </row>
    <row r="20" spans="1:40" s="229" customFormat="1" ht="12.75" thickBot="1" x14ac:dyDescent="0.25">
      <c r="A20" s="240"/>
      <c r="B20" s="416"/>
      <c r="C20" s="228"/>
      <c r="D20" s="297" t="str">
        <f>[3]LCN!B13</f>
        <v>All local GP practices have agreed to an Alliance</v>
      </c>
      <c r="E20" s="23"/>
      <c r="F20" s="23"/>
      <c r="G20" s="378">
        <v>1</v>
      </c>
      <c r="H20" s="288">
        <f>G20</f>
        <v>1</v>
      </c>
      <c r="I20" s="288">
        <f t="shared" ref="I20:S23" si="13">H20</f>
        <v>1</v>
      </c>
      <c r="J20" s="288">
        <f t="shared" si="13"/>
        <v>1</v>
      </c>
      <c r="K20" s="293">
        <f t="shared" si="13"/>
        <v>1</v>
      </c>
      <c r="L20" s="292">
        <f t="shared" si="13"/>
        <v>1</v>
      </c>
      <c r="M20" s="288">
        <f t="shared" si="13"/>
        <v>1</v>
      </c>
      <c r="N20" s="288">
        <f t="shared" si="13"/>
        <v>1</v>
      </c>
      <c r="O20" s="295">
        <f t="shared" si="13"/>
        <v>1</v>
      </c>
      <c r="P20" s="292">
        <f t="shared" si="13"/>
        <v>1</v>
      </c>
      <c r="Q20" s="288">
        <f t="shared" si="13"/>
        <v>1</v>
      </c>
      <c r="R20" s="288">
        <f t="shared" si="13"/>
        <v>1</v>
      </c>
      <c r="S20" s="295">
        <f t="shared" si="13"/>
        <v>1</v>
      </c>
      <c r="T20" s="292">
        <f t="shared" ref="T20:AE20" si="14">S20</f>
        <v>1</v>
      </c>
      <c r="U20" s="288">
        <f t="shared" si="14"/>
        <v>1</v>
      </c>
      <c r="V20" s="288">
        <f t="shared" si="14"/>
        <v>1</v>
      </c>
      <c r="W20" s="295">
        <f t="shared" si="14"/>
        <v>1</v>
      </c>
      <c r="X20" s="292">
        <f t="shared" si="14"/>
        <v>1</v>
      </c>
      <c r="Y20" s="288">
        <f t="shared" si="14"/>
        <v>1</v>
      </c>
      <c r="Z20" s="288">
        <f t="shared" si="14"/>
        <v>1</v>
      </c>
      <c r="AA20" s="295">
        <f t="shared" si="14"/>
        <v>1</v>
      </c>
      <c r="AB20" s="292">
        <f t="shared" si="14"/>
        <v>1</v>
      </c>
      <c r="AC20" s="288">
        <f t="shared" si="14"/>
        <v>1</v>
      </c>
      <c r="AD20" s="288">
        <f t="shared" si="14"/>
        <v>1</v>
      </c>
      <c r="AE20" s="295">
        <f t="shared" si="14"/>
        <v>1</v>
      </c>
      <c r="AF20" s="600"/>
      <c r="AG20" s="600" t="s">
        <v>631</v>
      </c>
      <c r="AH20" s="601"/>
      <c r="AI20" s="506" t="s">
        <v>431</v>
      </c>
      <c r="AJ20" s="601"/>
      <c r="AK20" s="601"/>
      <c r="AL20" s="601"/>
      <c r="AM20" s="505" t="s">
        <v>447</v>
      </c>
      <c r="AN20" s="603" t="s">
        <v>432</v>
      </c>
    </row>
    <row r="21" spans="1:40" s="229" customFormat="1" ht="34.5" thickBot="1" x14ac:dyDescent="0.25">
      <c r="A21" s="240"/>
      <c r="B21" s="416"/>
      <c r="C21" s="228"/>
      <c r="D21" s="297" t="str">
        <f>[3]LCN!B14</f>
        <v>The practices are geographically aligned</v>
      </c>
      <c r="E21" s="23"/>
      <c r="F21" s="23"/>
      <c r="G21" s="378">
        <v>1</v>
      </c>
      <c r="H21" s="288">
        <f t="shared" ref="H21:S21" si="15">G21</f>
        <v>1</v>
      </c>
      <c r="I21" s="288">
        <f t="shared" si="15"/>
        <v>1</v>
      </c>
      <c r="J21" s="288">
        <f t="shared" si="15"/>
        <v>1</v>
      </c>
      <c r="K21" s="293">
        <f t="shared" si="15"/>
        <v>1</v>
      </c>
      <c r="L21" s="292">
        <f t="shared" si="15"/>
        <v>1</v>
      </c>
      <c r="M21" s="288">
        <f t="shared" si="15"/>
        <v>1</v>
      </c>
      <c r="N21" s="288">
        <f t="shared" si="15"/>
        <v>1</v>
      </c>
      <c r="O21" s="295">
        <f t="shared" si="15"/>
        <v>1</v>
      </c>
      <c r="P21" s="292">
        <f t="shared" si="15"/>
        <v>1</v>
      </c>
      <c r="Q21" s="288">
        <f t="shared" si="15"/>
        <v>1</v>
      </c>
      <c r="R21" s="288">
        <f t="shared" si="15"/>
        <v>1</v>
      </c>
      <c r="S21" s="295">
        <f t="shared" si="15"/>
        <v>1</v>
      </c>
      <c r="T21" s="292">
        <f t="shared" ref="T21:AE21" si="16">S21</f>
        <v>1</v>
      </c>
      <c r="U21" s="288">
        <f t="shared" si="16"/>
        <v>1</v>
      </c>
      <c r="V21" s="288">
        <f t="shared" si="16"/>
        <v>1</v>
      </c>
      <c r="W21" s="295">
        <f t="shared" si="16"/>
        <v>1</v>
      </c>
      <c r="X21" s="292">
        <f t="shared" si="16"/>
        <v>1</v>
      </c>
      <c r="Y21" s="288">
        <f t="shared" si="16"/>
        <v>1</v>
      </c>
      <c r="Z21" s="288">
        <f t="shared" si="16"/>
        <v>1</v>
      </c>
      <c r="AA21" s="295">
        <f t="shared" si="16"/>
        <v>1</v>
      </c>
      <c r="AB21" s="292">
        <f t="shared" si="16"/>
        <v>1</v>
      </c>
      <c r="AC21" s="288">
        <f t="shared" si="16"/>
        <v>1</v>
      </c>
      <c r="AD21" s="288">
        <f t="shared" si="16"/>
        <v>1</v>
      </c>
      <c r="AE21" s="295">
        <f t="shared" si="16"/>
        <v>1</v>
      </c>
      <c r="AF21" s="600"/>
      <c r="AG21" s="600" t="s">
        <v>448</v>
      </c>
      <c r="AH21" s="601"/>
      <c r="AI21" s="506" t="s">
        <v>431</v>
      </c>
      <c r="AJ21" s="601"/>
      <c r="AK21" s="601"/>
      <c r="AL21" s="601"/>
      <c r="AM21" s="505" t="s">
        <v>625</v>
      </c>
      <c r="AN21" s="603" t="s">
        <v>432</v>
      </c>
    </row>
    <row r="22" spans="1:40" s="229" customFormat="1" ht="12.75" thickBot="1" x14ac:dyDescent="0.25">
      <c r="A22" s="240"/>
      <c r="B22" s="416"/>
      <c r="C22" s="228"/>
      <c r="D22" s="297" t="str">
        <f>[3]LCN!B15</f>
        <v>The Alliance has a recognised legal identity</v>
      </c>
      <c r="E22" s="23"/>
      <c r="F22" s="23"/>
      <c r="G22" s="378">
        <v>0.33</v>
      </c>
      <c r="H22" s="288">
        <v>0.5</v>
      </c>
      <c r="I22" s="288">
        <f t="shared" si="13"/>
        <v>0.5</v>
      </c>
      <c r="J22" s="288">
        <f t="shared" si="13"/>
        <v>0.5</v>
      </c>
      <c r="K22" s="293">
        <f>J22</f>
        <v>0.5</v>
      </c>
      <c r="L22" s="292">
        <v>1</v>
      </c>
      <c r="M22" s="288">
        <f t="shared" si="13"/>
        <v>1</v>
      </c>
      <c r="N22" s="288">
        <f t="shared" si="13"/>
        <v>1</v>
      </c>
      <c r="O22" s="295">
        <f t="shared" si="13"/>
        <v>1</v>
      </c>
      <c r="P22" s="292">
        <f t="shared" si="13"/>
        <v>1</v>
      </c>
      <c r="Q22" s="288">
        <f t="shared" si="13"/>
        <v>1</v>
      </c>
      <c r="R22" s="288">
        <f t="shared" si="13"/>
        <v>1</v>
      </c>
      <c r="S22" s="295">
        <f t="shared" si="13"/>
        <v>1</v>
      </c>
      <c r="T22" s="292">
        <f t="shared" ref="T22:AE22" si="17">S22</f>
        <v>1</v>
      </c>
      <c r="U22" s="288">
        <f t="shared" si="17"/>
        <v>1</v>
      </c>
      <c r="V22" s="288">
        <f t="shared" si="17"/>
        <v>1</v>
      </c>
      <c r="W22" s="295">
        <f t="shared" si="17"/>
        <v>1</v>
      </c>
      <c r="X22" s="292">
        <f t="shared" si="17"/>
        <v>1</v>
      </c>
      <c r="Y22" s="288">
        <f t="shared" si="17"/>
        <v>1</v>
      </c>
      <c r="Z22" s="288">
        <f t="shared" si="17"/>
        <v>1</v>
      </c>
      <c r="AA22" s="295">
        <f t="shared" si="17"/>
        <v>1</v>
      </c>
      <c r="AB22" s="292">
        <f t="shared" si="17"/>
        <v>1</v>
      </c>
      <c r="AC22" s="288">
        <f t="shared" si="17"/>
        <v>1</v>
      </c>
      <c r="AD22" s="288">
        <f t="shared" si="17"/>
        <v>1</v>
      </c>
      <c r="AE22" s="295">
        <f t="shared" si="17"/>
        <v>1</v>
      </c>
      <c r="AF22" s="600"/>
      <c r="AG22" s="600" t="s">
        <v>449</v>
      </c>
      <c r="AH22" s="601"/>
      <c r="AI22" s="506" t="s">
        <v>431</v>
      </c>
      <c r="AJ22" s="601"/>
      <c r="AK22" s="601"/>
      <c r="AL22" s="601"/>
      <c r="AM22" s="505" t="s">
        <v>450</v>
      </c>
      <c r="AN22" s="603" t="s">
        <v>432</v>
      </c>
    </row>
    <row r="23" spans="1:40" s="229" customFormat="1" ht="60.75" customHeight="1" thickBot="1" x14ac:dyDescent="0.25">
      <c r="A23" s="240"/>
      <c r="B23" s="416"/>
      <c r="C23" s="228"/>
      <c r="D23" s="297" t="str">
        <f>[3]LCN!B16</f>
        <v>The Alliance is registered with the CQC</v>
      </c>
      <c r="E23" s="23"/>
      <c r="F23" s="23"/>
      <c r="G23" s="378">
        <v>0.33</v>
      </c>
      <c r="H23" s="288">
        <v>0.5</v>
      </c>
      <c r="I23" s="288">
        <f t="shared" si="13"/>
        <v>0.5</v>
      </c>
      <c r="J23" s="288">
        <f t="shared" si="13"/>
        <v>0.5</v>
      </c>
      <c r="K23" s="293">
        <f>J23</f>
        <v>0.5</v>
      </c>
      <c r="L23" s="292">
        <f t="shared" si="13"/>
        <v>0.5</v>
      </c>
      <c r="M23" s="292">
        <f t="shared" si="13"/>
        <v>0.5</v>
      </c>
      <c r="N23" s="288">
        <f t="shared" si="13"/>
        <v>0.5</v>
      </c>
      <c r="O23" s="295">
        <f t="shared" si="13"/>
        <v>0.5</v>
      </c>
      <c r="P23" s="292">
        <f t="shared" si="13"/>
        <v>0.5</v>
      </c>
      <c r="Q23" s="288">
        <v>1</v>
      </c>
      <c r="R23" s="288">
        <f t="shared" si="13"/>
        <v>1</v>
      </c>
      <c r="S23" s="295">
        <f t="shared" si="13"/>
        <v>1</v>
      </c>
      <c r="T23" s="292">
        <f t="shared" ref="T23:AE23" si="18">S23</f>
        <v>1</v>
      </c>
      <c r="U23" s="288">
        <f t="shared" si="18"/>
        <v>1</v>
      </c>
      <c r="V23" s="288">
        <f t="shared" si="18"/>
        <v>1</v>
      </c>
      <c r="W23" s="295">
        <f t="shared" si="18"/>
        <v>1</v>
      </c>
      <c r="X23" s="292">
        <f t="shared" si="18"/>
        <v>1</v>
      </c>
      <c r="Y23" s="288">
        <f t="shared" si="18"/>
        <v>1</v>
      </c>
      <c r="Z23" s="288">
        <f t="shared" si="18"/>
        <v>1</v>
      </c>
      <c r="AA23" s="295">
        <f t="shared" si="18"/>
        <v>1</v>
      </c>
      <c r="AB23" s="292">
        <f t="shared" si="18"/>
        <v>1</v>
      </c>
      <c r="AC23" s="288">
        <f t="shared" si="18"/>
        <v>1</v>
      </c>
      <c r="AD23" s="288">
        <f t="shared" si="18"/>
        <v>1</v>
      </c>
      <c r="AE23" s="295">
        <f t="shared" si="18"/>
        <v>1</v>
      </c>
      <c r="AF23" s="600"/>
      <c r="AG23" s="600" t="s">
        <v>632</v>
      </c>
      <c r="AH23" s="600" t="s">
        <v>633</v>
      </c>
      <c r="AI23" s="506" t="s">
        <v>451</v>
      </c>
      <c r="AJ23" s="601"/>
      <c r="AK23" s="601"/>
      <c r="AL23" s="601"/>
      <c r="AM23" s="505" t="s">
        <v>452</v>
      </c>
      <c r="AN23" s="603" t="s">
        <v>453</v>
      </c>
    </row>
    <row r="24" spans="1:40" s="229" customFormat="1" ht="60.75" customHeight="1" thickBot="1" x14ac:dyDescent="0.25">
      <c r="A24" s="240"/>
      <c r="B24" s="416"/>
      <c r="C24" s="228"/>
      <c r="D24" s="297" t="str">
        <f>[3]LCN!B17</f>
        <v>Specification for an enhanced primary care service created and agreed</v>
      </c>
      <c r="E24" s="23"/>
      <c r="F24" s="23"/>
      <c r="G24" s="378">
        <v>0</v>
      </c>
      <c r="H24" s="288">
        <v>0.5</v>
      </c>
      <c r="I24" s="288">
        <f>H24</f>
        <v>0.5</v>
      </c>
      <c r="J24" s="288">
        <f>I24</f>
        <v>0.5</v>
      </c>
      <c r="K24" s="293">
        <f>J24</f>
        <v>0.5</v>
      </c>
      <c r="L24" s="292">
        <f>K24</f>
        <v>0.5</v>
      </c>
      <c r="M24" s="292">
        <f>L24</f>
        <v>0.5</v>
      </c>
      <c r="N24" s="288">
        <f>M24</f>
        <v>0.5</v>
      </c>
      <c r="O24" s="295">
        <f>N24</f>
        <v>0.5</v>
      </c>
      <c r="P24" s="292">
        <f>O24</f>
        <v>0.5</v>
      </c>
      <c r="Q24" s="288">
        <v>1</v>
      </c>
      <c r="R24" s="288">
        <v>1</v>
      </c>
      <c r="S24" s="295">
        <v>1</v>
      </c>
      <c r="T24" s="292">
        <v>1</v>
      </c>
      <c r="U24" s="288">
        <v>1</v>
      </c>
      <c r="V24" s="288">
        <v>1</v>
      </c>
      <c r="W24" s="295">
        <v>1</v>
      </c>
      <c r="X24" s="292">
        <v>1</v>
      </c>
      <c r="Y24" s="288">
        <v>1</v>
      </c>
      <c r="Z24" s="288">
        <v>1</v>
      </c>
      <c r="AA24" s="295">
        <v>1</v>
      </c>
      <c r="AB24" s="292">
        <v>1</v>
      </c>
      <c r="AC24" s="288">
        <v>1</v>
      </c>
      <c r="AD24" s="288">
        <v>1</v>
      </c>
      <c r="AE24" s="295">
        <v>1</v>
      </c>
      <c r="AF24" s="600"/>
      <c r="AG24" s="600" t="s">
        <v>454</v>
      </c>
      <c r="AH24" s="600" t="s">
        <v>455</v>
      </c>
      <c r="AI24" s="506" t="s">
        <v>451</v>
      </c>
      <c r="AJ24" s="601"/>
      <c r="AK24" s="601"/>
      <c r="AL24" s="601"/>
      <c r="AM24" s="505" t="s">
        <v>456</v>
      </c>
      <c r="AN24" s="603" t="s">
        <v>432</v>
      </c>
    </row>
    <row r="25" spans="1:40" s="229" customFormat="1" ht="62.25" customHeight="1" thickBot="1" x14ac:dyDescent="0.25">
      <c r="A25" s="240"/>
      <c r="B25" s="416"/>
      <c r="C25" s="228"/>
      <c r="D25" s="297" t="str">
        <f>[3]LCN!B18</f>
        <v>Commissioner offer made to Alliance and contract in place following due diligence</v>
      </c>
      <c r="E25" s="23"/>
      <c r="F25" s="23"/>
      <c r="G25" s="378">
        <v>0</v>
      </c>
      <c r="H25" s="288">
        <f>G25</f>
        <v>0</v>
      </c>
      <c r="I25" s="288">
        <f>H25</f>
        <v>0</v>
      </c>
      <c r="J25" s="288">
        <f t="shared" ref="J25:R25" si="19">I25</f>
        <v>0</v>
      </c>
      <c r="K25" s="293">
        <f>J25</f>
        <v>0</v>
      </c>
      <c r="L25" s="292">
        <f>K25</f>
        <v>0</v>
      </c>
      <c r="M25" s="288">
        <v>0.5</v>
      </c>
      <c r="N25" s="288">
        <f t="shared" si="19"/>
        <v>0.5</v>
      </c>
      <c r="O25" s="295">
        <v>0.5</v>
      </c>
      <c r="P25" s="292">
        <f>O25</f>
        <v>0.5</v>
      </c>
      <c r="Q25" s="288">
        <f t="shared" si="19"/>
        <v>0.5</v>
      </c>
      <c r="R25" s="288">
        <f t="shared" si="19"/>
        <v>0.5</v>
      </c>
      <c r="S25" s="295">
        <v>1</v>
      </c>
      <c r="T25" s="292">
        <f t="shared" ref="T25:AE25" si="20">S25</f>
        <v>1</v>
      </c>
      <c r="U25" s="288">
        <f t="shared" si="20"/>
        <v>1</v>
      </c>
      <c r="V25" s="288">
        <f t="shared" si="20"/>
        <v>1</v>
      </c>
      <c r="W25" s="295">
        <f t="shared" si="20"/>
        <v>1</v>
      </c>
      <c r="X25" s="292">
        <f t="shared" si="20"/>
        <v>1</v>
      </c>
      <c r="Y25" s="288">
        <f t="shared" si="20"/>
        <v>1</v>
      </c>
      <c r="Z25" s="288">
        <f t="shared" si="20"/>
        <v>1</v>
      </c>
      <c r="AA25" s="295">
        <f t="shared" si="20"/>
        <v>1</v>
      </c>
      <c r="AB25" s="292">
        <f t="shared" si="20"/>
        <v>1</v>
      </c>
      <c r="AC25" s="288">
        <f t="shared" si="20"/>
        <v>1</v>
      </c>
      <c r="AD25" s="288">
        <f t="shared" si="20"/>
        <v>1</v>
      </c>
      <c r="AE25" s="295">
        <f t="shared" si="20"/>
        <v>1</v>
      </c>
      <c r="AF25" s="600"/>
      <c r="AG25" s="600" t="s">
        <v>634</v>
      </c>
      <c r="AH25" s="600" t="s">
        <v>457</v>
      </c>
      <c r="AI25" s="506" t="s">
        <v>451</v>
      </c>
      <c r="AJ25" s="601"/>
      <c r="AK25" s="601"/>
      <c r="AL25" s="601"/>
      <c r="AM25" s="505" t="s">
        <v>458</v>
      </c>
      <c r="AN25" s="603" t="s">
        <v>432</v>
      </c>
    </row>
    <row r="26" spans="1:40" s="260" customFormat="1" ht="34.5" thickBot="1" x14ac:dyDescent="0.25">
      <c r="A26" s="240"/>
      <c r="B26" s="416"/>
      <c r="C26" s="228"/>
      <c r="D26" s="297" t="str">
        <f>[3]LCN!B19</f>
        <v>Alliance leadership, governance &amp; decision-making arrangements in place</v>
      </c>
      <c r="E26" s="23"/>
      <c r="F26" s="23"/>
      <c r="G26" s="378">
        <v>0</v>
      </c>
      <c r="H26" s="288">
        <f>G26</f>
        <v>0</v>
      </c>
      <c r="I26" s="288">
        <v>0.5</v>
      </c>
      <c r="J26" s="288">
        <v>0.5</v>
      </c>
      <c r="K26" s="293">
        <f>J26</f>
        <v>0.5</v>
      </c>
      <c r="L26" s="292">
        <v>1</v>
      </c>
      <c r="M26" s="288">
        <f t="shared" ref="M26:S26" si="21">L26</f>
        <v>1</v>
      </c>
      <c r="N26" s="288">
        <f t="shared" si="21"/>
        <v>1</v>
      </c>
      <c r="O26" s="295">
        <f t="shared" si="21"/>
        <v>1</v>
      </c>
      <c r="P26" s="292">
        <f t="shared" si="21"/>
        <v>1</v>
      </c>
      <c r="Q26" s="288">
        <f t="shared" si="21"/>
        <v>1</v>
      </c>
      <c r="R26" s="288">
        <f t="shared" si="21"/>
        <v>1</v>
      </c>
      <c r="S26" s="295">
        <f t="shared" si="21"/>
        <v>1</v>
      </c>
      <c r="T26" s="292">
        <f t="shared" ref="T26:AE26" si="22">S26</f>
        <v>1</v>
      </c>
      <c r="U26" s="288">
        <f t="shared" si="22"/>
        <v>1</v>
      </c>
      <c r="V26" s="288">
        <f t="shared" si="22"/>
        <v>1</v>
      </c>
      <c r="W26" s="295">
        <f t="shared" si="22"/>
        <v>1</v>
      </c>
      <c r="X26" s="292">
        <f t="shared" si="22"/>
        <v>1</v>
      </c>
      <c r="Y26" s="288">
        <f t="shared" si="22"/>
        <v>1</v>
      </c>
      <c r="Z26" s="288">
        <f t="shared" si="22"/>
        <v>1</v>
      </c>
      <c r="AA26" s="295">
        <f t="shared" si="22"/>
        <v>1</v>
      </c>
      <c r="AB26" s="292">
        <f t="shared" si="22"/>
        <v>1</v>
      </c>
      <c r="AC26" s="288">
        <f t="shared" si="22"/>
        <v>1</v>
      </c>
      <c r="AD26" s="288">
        <f t="shared" si="22"/>
        <v>1</v>
      </c>
      <c r="AE26" s="295">
        <f t="shared" si="22"/>
        <v>1</v>
      </c>
      <c r="AF26" s="600"/>
      <c r="AG26" s="600" t="s">
        <v>459</v>
      </c>
      <c r="AH26" s="601"/>
      <c r="AI26" s="506" t="s">
        <v>431</v>
      </c>
      <c r="AJ26" s="601"/>
      <c r="AK26" s="601"/>
      <c r="AL26" s="601"/>
      <c r="AM26" s="505" t="s">
        <v>460</v>
      </c>
      <c r="AN26" s="603" t="s">
        <v>461</v>
      </c>
    </row>
    <row r="27" spans="1:40" s="260" customFormat="1" ht="34.5" thickBot="1" x14ac:dyDescent="0.25">
      <c r="A27" s="240"/>
      <c r="B27" s="416"/>
      <c r="C27" s="228"/>
      <c r="D27" s="297" t="str">
        <f>[3]LCN!B20</f>
        <v>Alliance management structure in place</v>
      </c>
      <c r="E27" s="23"/>
      <c r="F27" s="23"/>
      <c r="G27" s="378">
        <v>0</v>
      </c>
      <c r="H27" s="288">
        <f>G27</f>
        <v>0</v>
      </c>
      <c r="I27" s="288">
        <f t="shared" ref="I27:S27" si="23">H27</f>
        <v>0</v>
      </c>
      <c r="J27" s="288">
        <v>0.5</v>
      </c>
      <c r="K27" s="293">
        <v>1</v>
      </c>
      <c r="L27" s="292">
        <f t="shared" si="23"/>
        <v>1</v>
      </c>
      <c r="M27" s="288">
        <f t="shared" si="23"/>
        <v>1</v>
      </c>
      <c r="N27" s="288">
        <f t="shared" si="23"/>
        <v>1</v>
      </c>
      <c r="O27" s="295">
        <f t="shared" si="23"/>
        <v>1</v>
      </c>
      <c r="P27" s="292">
        <f t="shared" si="23"/>
        <v>1</v>
      </c>
      <c r="Q27" s="288">
        <f t="shared" si="23"/>
        <v>1</v>
      </c>
      <c r="R27" s="288">
        <f t="shared" si="23"/>
        <v>1</v>
      </c>
      <c r="S27" s="295">
        <f t="shared" si="23"/>
        <v>1</v>
      </c>
      <c r="T27" s="292">
        <f t="shared" ref="T27:AE27" si="24">S27</f>
        <v>1</v>
      </c>
      <c r="U27" s="288">
        <f t="shared" si="24"/>
        <v>1</v>
      </c>
      <c r="V27" s="288">
        <f t="shared" si="24"/>
        <v>1</v>
      </c>
      <c r="W27" s="295">
        <f t="shared" si="24"/>
        <v>1</v>
      </c>
      <c r="X27" s="292">
        <f t="shared" si="24"/>
        <v>1</v>
      </c>
      <c r="Y27" s="288">
        <f t="shared" si="24"/>
        <v>1</v>
      </c>
      <c r="Z27" s="288">
        <f t="shared" si="24"/>
        <v>1</v>
      </c>
      <c r="AA27" s="295">
        <f t="shared" si="24"/>
        <v>1</v>
      </c>
      <c r="AB27" s="292">
        <f t="shared" si="24"/>
        <v>1</v>
      </c>
      <c r="AC27" s="288">
        <f t="shared" si="24"/>
        <v>1</v>
      </c>
      <c r="AD27" s="288">
        <f t="shared" si="24"/>
        <v>1</v>
      </c>
      <c r="AE27" s="295">
        <f t="shared" si="24"/>
        <v>1</v>
      </c>
      <c r="AF27" s="600"/>
      <c r="AG27" s="600" t="s">
        <v>459</v>
      </c>
      <c r="AH27" s="601"/>
      <c r="AI27" s="506" t="s">
        <v>431</v>
      </c>
      <c r="AJ27" s="601"/>
      <c r="AK27" s="601"/>
      <c r="AL27" s="601"/>
      <c r="AM27" s="505" t="s">
        <v>460</v>
      </c>
      <c r="AN27" s="603" t="s">
        <v>461</v>
      </c>
    </row>
    <row r="28" spans="1:40" s="260" customFormat="1" ht="34.5" thickBot="1" x14ac:dyDescent="0.25">
      <c r="A28" s="240"/>
      <c r="B28" s="416"/>
      <c r="C28" s="228"/>
      <c r="D28" s="297" t="s">
        <v>147</v>
      </c>
      <c r="E28" s="23"/>
      <c r="F28" s="23"/>
      <c r="G28" s="378">
        <v>0</v>
      </c>
      <c r="H28" s="288">
        <f>G28</f>
        <v>0</v>
      </c>
      <c r="I28" s="288">
        <f t="shared" ref="I28:S28" si="25">H28</f>
        <v>0</v>
      </c>
      <c r="J28" s="288">
        <f t="shared" si="25"/>
        <v>0</v>
      </c>
      <c r="K28" s="293">
        <v>0.5</v>
      </c>
      <c r="L28" s="292">
        <f t="shared" si="25"/>
        <v>0.5</v>
      </c>
      <c r="M28" s="288">
        <f t="shared" si="25"/>
        <v>0.5</v>
      </c>
      <c r="N28" s="288">
        <f t="shared" si="25"/>
        <v>0.5</v>
      </c>
      <c r="O28" s="295">
        <v>1</v>
      </c>
      <c r="P28" s="292">
        <f t="shared" si="25"/>
        <v>1</v>
      </c>
      <c r="Q28" s="288">
        <f t="shared" si="25"/>
        <v>1</v>
      </c>
      <c r="R28" s="288">
        <f t="shared" si="25"/>
        <v>1</v>
      </c>
      <c r="S28" s="295">
        <f t="shared" si="25"/>
        <v>1</v>
      </c>
      <c r="T28" s="292">
        <f t="shared" ref="T28:AE28" si="26">S28</f>
        <v>1</v>
      </c>
      <c r="U28" s="288">
        <f t="shared" si="26"/>
        <v>1</v>
      </c>
      <c r="V28" s="288">
        <f t="shared" si="26"/>
        <v>1</v>
      </c>
      <c r="W28" s="295">
        <f t="shared" si="26"/>
        <v>1</v>
      </c>
      <c r="X28" s="292">
        <f t="shared" si="26"/>
        <v>1</v>
      </c>
      <c r="Y28" s="288">
        <f t="shared" si="26"/>
        <v>1</v>
      </c>
      <c r="Z28" s="288">
        <f t="shared" si="26"/>
        <v>1</v>
      </c>
      <c r="AA28" s="295">
        <f t="shared" si="26"/>
        <v>1</v>
      </c>
      <c r="AB28" s="292">
        <f t="shared" si="26"/>
        <v>1</v>
      </c>
      <c r="AC28" s="288">
        <f t="shared" si="26"/>
        <v>1</v>
      </c>
      <c r="AD28" s="288">
        <f t="shared" si="26"/>
        <v>1</v>
      </c>
      <c r="AE28" s="295">
        <f t="shared" si="26"/>
        <v>1</v>
      </c>
      <c r="AF28" s="600"/>
      <c r="AG28" s="600" t="s">
        <v>462</v>
      </c>
      <c r="AH28" s="600" t="s">
        <v>463</v>
      </c>
      <c r="AI28" s="506" t="s">
        <v>431</v>
      </c>
      <c r="AJ28" s="604">
        <v>10000</v>
      </c>
      <c r="AK28" s="505" t="s">
        <v>464</v>
      </c>
      <c r="AL28" s="505" t="s">
        <v>465</v>
      </c>
      <c r="AM28" s="505" t="s">
        <v>466</v>
      </c>
      <c r="AN28" s="603" t="s">
        <v>467</v>
      </c>
    </row>
    <row r="29" spans="1:40" s="229" customFormat="1" ht="12" thickBot="1" x14ac:dyDescent="0.25">
      <c r="A29" s="240"/>
      <c r="B29" s="416"/>
      <c r="C29" s="228"/>
      <c r="D29" s="234" t="s">
        <v>413</v>
      </c>
      <c r="E29" s="23"/>
      <c r="F29" s="23"/>
      <c r="G29" s="154"/>
      <c r="H29" s="52"/>
      <c r="I29" s="154"/>
      <c r="J29" s="154"/>
      <c r="K29" s="235"/>
      <c r="L29" s="236"/>
      <c r="M29" s="154"/>
      <c r="N29" s="154"/>
      <c r="O29" s="237"/>
      <c r="P29" s="52"/>
      <c r="Q29" s="154"/>
      <c r="R29" s="154"/>
      <c r="S29" s="237"/>
      <c r="T29" s="52"/>
      <c r="U29" s="154"/>
      <c r="V29" s="154"/>
      <c r="W29" s="237"/>
      <c r="X29" s="52"/>
      <c r="Y29" s="154"/>
      <c r="Z29" s="154"/>
      <c r="AA29" s="237"/>
      <c r="AB29" s="52"/>
      <c r="AC29" s="154"/>
      <c r="AD29" s="154"/>
      <c r="AE29" s="237"/>
      <c r="AF29" s="605"/>
      <c r="AG29" s="605"/>
      <c r="AH29" s="605"/>
      <c r="AI29" s="237"/>
      <c r="AJ29" s="237"/>
      <c r="AK29" s="237"/>
      <c r="AL29" s="237"/>
      <c r="AM29" s="237"/>
      <c r="AN29" s="237"/>
    </row>
    <row r="30" spans="1:40" s="14" customFormat="1" ht="12" thickBot="1" x14ac:dyDescent="0.25">
      <c r="A30" s="41"/>
      <c r="B30" s="919" t="s">
        <v>66</v>
      </c>
      <c r="C30" s="920"/>
      <c r="D30" s="921"/>
      <c r="E30" s="49"/>
      <c r="F30" s="49"/>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608"/>
      <c r="AG30" s="608"/>
      <c r="AH30" s="608"/>
      <c r="AI30" s="55"/>
      <c r="AJ30" s="55"/>
      <c r="AK30" s="55"/>
      <c r="AL30" s="55"/>
      <c r="AM30" s="55"/>
      <c r="AN30" s="55"/>
    </row>
    <row r="31" spans="1:40" s="21" customFormat="1" ht="151.5" customHeight="1" thickTop="1" thickBot="1" x14ac:dyDescent="0.25">
      <c r="A31" s="53"/>
      <c r="B31" s="185" t="s">
        <v>27</v>
      </c>
      <c r="C31" s="190" t="s">
        <v>26</v>
      </c>
      <c r="D31" s="216" t="s">
        <v>29</v>
      </c>
      <c r="E31" s="76"/>
      <c r="F31" s="77"/>
      <c r="G31" s="425"/>
      <c r="H31" s="78"/>
      <c r="I31" s="79"/>
      <c r="J31" s="79"/>
      <c r="K31" s="79"/>
      <c r="L31" s="427"/>
      <c r="M31" s="79"/>
      <c r="N31" s="79"/>
      <c r="O31" s="81"/>
      <c r="P31" s="79"/>
      <c r="Q31" s="357"/>
      <c r="R31" s="79"/>
      <c r="S31" s="81"/>
      <c r="T31" s="79"/>
      <c r="U31" s="79"/>
      <c r="V31" s="79"/>
      <c r="W31" s="79"/>
      <c r="X31" s="79"/>
      <c r="Y31" s="79"/>
      <c r="Z31" s="79"/>
      <c r="AA31" s="79"/>
      <c r="AB31" s="79"/>
      <c r="AC31" s="79"/>
      <c r="AD31" s="79"/>
      <c r="AE31" s="79"/>
      <c r="AF31" s="609"/>
      <c r="AG31" s="609" t="s">
        <v>635</v>
      </c>
      <c r="AH31" s="609"/>
      <c r="AI31" s="81"/>
      <c r="AJ31" s="81"/>
      <c r="AK31" s="81"/>
      <c r="AL31" s="81"/>
      <c r="AM31" s="81"/>
      <c r="AN31" s="81"/>
    </row>
    <row r="32" spans="1:40" s="21" customFormat="1" x14ac:dyDescent="0.2">
      <c r="A32" s="53"/>
      <c r="B32" s="186"/>
      <c r="C32" s="191"/>
      <c r="D32" s="217" t="s">
        <v>122</v>
      </c>
      <c r="E32" s="47"/>
      <c r="F32" s="48"/>
      <c r="G32" s="393">
        <f t="shared" ref="G32:S32" si="27">IFERROR(SUM(G33:G39)/COUNT(G33:G39),0)</f>
        <v>0.14285714285714285</v>
      </c>
      <c r="H32" s="394">
        <f t="shared" si="27"/>
        <v>0.21428571428571427</v>
      </c>
      <c r="I32" s="394">
        <f t="shared" si="27"/>
        <v>0.21428571428571427</v>
      </c>
      <c r="J32" s="394">
        <f t="shared" si="27"/>
        <v>0.6428571428571429</v>
      </c>
      <c r="K32" s="394">
        <f t="shared" si="27"/>
        <v>0.75</v>
      </c>
      <c r="L32" s="395">
        <f t="shared" si="27"/>
        <v>0.8214285714285714</v>
      </c>
      <c r="M32" s="394">
        <f t="shared" si="27"/>
        <v>0.8571428571428571</v>
      </c>
      <c r="N32" s="394">
        <f t="shared" si="27"/>
        <v>0.9285714285714286</v>
      </c>
      <c r="O32" s="396">
        <f t="shared" si="27"/>
        <v>0.9642857142857143</v>
      </c>
      <c r="P32" s="394">
        <f t="shared" si="27"/>
        <v>1</v>
      </c>
      <c r="Q32" s="394">
        <f t="shared" si="27"/>
        <v>1</v>
      </c>
      <c r="R32" s="394">
        <f t="shared" si="27"/>
        <v>1</v>
      </c>
      <c r="S32" s="396">
        <f t="shared" si="27"/>
        <v>1</v>
      </c>
      <c r="T32" s="394">
        <f t="shared" ref="T32:AE32" si="28">IFERROR(SUM(T33:T39)/COUNT(T33:T39),0)</f>
        <v>1</v>
      </c>
      <c r="U32" s="394">
        <f t="shared" si="28"/>
        <v>1</v>
      </c>
      <c r="V32" s="394">
        <f t="shared" si="28"/>
        <v>1</v>
      </c>
      <c r="W32" s="396">
        <f t="shared" si="28"/>
        <v>1</v>
      </c>
      <c r="X32" s="394">
        <f t="shared" si="28"/>
        <v>1</v>
      </c>
      <c r="Y32" s="394">
        <f t="shared" si="28"/>
        <v>1</v>
      </c>
      <c r="Z32" s="394">
        <f t="shared" si="28"/>
        <v>1</v>
      </c>
      <c r="AA32" s="396">
        <f t="shared" si="28"/>
        <v>1</v>
      </c>
      <c r="AB32" s="394">
        <f t="shared" si="28"/>
        <v>1</v>
      </c>
      <c r="AC32" s="394">
        <f t="shared" si="28"/>
        <v>1</v>
      </c>
      <c r="AD32" s="394">
        <f t="shared" si="28"/>
        <v>1</v>
      </c>
      <c r="AE32" s="396">
        <f t="shared" si="28"/>
        <v>1</v>
      </c>
      <c r="AF32" s="610"/>
      <c r="AG32" s="610"/>
      <c r="AH32" s="611"/>
      <c r="AI32" s="217"/>
      <c r="AJ32" s="217"/>
      <c r="AK32" s="217"/>
      <c r="AL32" s="217"/>
      <c r="AM32" s="217"/>
      <c r="AN32" s="217"/>
    </row>
    <row r="33" spans="1:40" s="21" customFormat="1" ht="22.5" x14ac:dyDescent="0.2">
      <c r="A33" s="53"/>
      <c r="B33" s="187"/>
      <c r="C33" s="192"/>
      <c r="D33" s="435" t="s">
        <v>181</v>
      </c>
      <c r="E33" s="17"/>
      <c r="F33" s="20"/>
      <c r="G33" s="378">
        <v>0</v>
      </c>
      <c r="H33" s="288">
        <v>0.5</v>
      </c>
      <c r="I33" s="288">
        <f t="shared" ref="I33:S33" si="29">H33</f>
        <v>0.5</v>
      </c>
      <c r="J33" s="288">
        <v>1</v>
      </c>
      <c r="K33" s="293">
        <f>J33</f>
        <v>1</v>
      </c>
      <c r="L33" s="292">
        <v>1</v>
      </c>
      <c r="M33" s="288">
        <f t="shared" si="29"/>
        <v>1</v>
      </c>
      <c r="N33" s="288">
        <f t="shared" si="29"/>
        <v>1</v>
      </c>
      <c r="O33" s="295">
        <f t="shared" si="29"/>
        <v>1</v>
      </c>
      <c r="P33" s="292">
        <f t="shared" si="29"/>
        <v>1</v>
      </c>
      <c r="Q33" s="288">
        <f t="shared" si="29"/>
        <v>1</v>
      </c>
      <c r="R33" s="288">
        <f t="shared" si="29"/>
        <v>1</v>
      </c>
      <c r="S33" s="295">
        <f t="shared" si="29"/>
        <v>1</v>
      </c>
      <c r="T33" s="292">
        <f>S33</f>
        <v>1</v>
      </c>
      <c r="U33" s="288">
        <f t="shared" ref="U33:U39" si="30">T33</f>
        <v>1</v>
      </c>
      <c r="V33" s="288">
        <f t="shared" ref="V33:V39" si="31">U33</f>
        <v>1</v>
      </c>
      <c r="W33" s="295">
        <f t="shared" ref="W33:W39" si="32">V33</f>
        <v>1</v>
      </c>
      <c r="X33" s="292">
        <f>W33</f>
        <v>1</v>
      </c>
      <c r="Y33" s="288">
        <f t="shared" ref="Y33:Y39" si="33">X33</f>
        <v>1</v>
      </c>
      <c r="Z33" s="288">
        <f t="shared" ref="Z33:Z39" si="34">Y33</f>
        <v>1</v>
      </c>
      <c r="AA33" s="295">
        <f t="shared" ref="AA33:AA39" si="35">Z33</f>
        <v>1</v>
      </c>
      <c r="AB33" s="292">
        <f>AA33</f>
        <v>1</v>
      </c>
      <c r="AC33" s="288">
        <f t="shared" ref="AC33:AC39" si="36">AB33</f>
        <v>1</v>
      </c>
      <c r="AD33" s="288">
        <f t="shared" ref="AD33:AD39" si="37">AC33</f>
        <v>1</v>
      </c>
      <c r="AE33" s="295">
        <f t="shared" ref="AE33:AE39" si="38">AD33</f>
        <v>1</v>
      </c>
      <c r="AF33" s="600"/>
      <c r="AG33" s="600" t="s">
        <v>468</v>
      </c>
      <c r="AH33" s="601"/>
      <c r="AI33" s="506" t="s">
        <v>431</v>
      </c>
      <c r="AJ33" s="601"/>
      <c r="AK33" s="601"/>
      <c r="AL33" s="601"/>
      <c r="AM33" s="505" t="s">
        <v>469</v>
      </c>
      <c r="AN33" s="603" t="s">
        <v>432</v>
      </c>
    </row>
    <row r="34" spans="1:40" s="21" customFormat="1" ht="67.5" x14ac:dyDescent="0.2">
      <c r="A34" s="53"/>
      <c r="B34" s="187"/>
      <c r="C34" s="192"/>
      <c r="D34" s="435" t="s">
        <v>182</v>
      </c>
      <c r="E34" s="17"/>
      <c r="F34" s="20"/>
      <c r="G34" s="378">
        <v>0</v>
      </c>
      <c r="H34" s="288">
        <f t="shared" ref="H34:S35" si="39">G34</f>
        <v>0</v>
      </c>
      <c r="I34" s="288">
        <f t="shared" si="39"/>
        <v>0</v>
      </c>
      <c r="J34" s="288">
        <v>0.75</v>
      </c>
      <c r="K34" s="293">
        <v>0.75</v>
      </c>
      <c r="L34" s="292">
        <v>1</v>
      </c>
      <c r="M34" s="288">
        <f t="shared" si="39"/>
        <v>1</v>
      </c>
      <c r="N34" s="288">
        <f t="shared" si="39"/>
        <v>1</v>
      </c>
      <c r="O34" s="295">
        <f t="shared" si="39"/>
        <v>1</v>
      </c>
      <c r="P34" s="292">
        <f t="shared" si="39"/>
        <v>1</v>
      </c>
      <c r="Q34" s="288">
        <f t="shared" si="39"/>
        <v>1</v>
      </c>
      <c r="R34" s="288">
        <f t="shared" si="39"/>
        <v>1</v>
      </c>
      <c r="S34" s="295">
        <f t="shared" si="39"/>
        <v>1</v>
      </c>
      <c r="T34" s="292">
        <f>S34</f>
        <v>1</v>
      </c>
      <c r="U34" s="288">
        <f t="shared" si="30"/>
        <v>1</v>
      </c>
      <c r="V34" s="288">
        <f t="shared" si="31"/>
        <v>1</v>
      </c>
      <c r="W34" s="295">
        <f t="shared" si="32"/>
        <v>1</v>
      </c>
      <c r="X34" s="292">
        <f>W34</f>
        <v>1</v>
      </c>
      <c r="Y34" s="288">
        <f t="shared" si="33"/>
        <v>1</v>
      </c>
      <c r="Z34" s="288">
        <f t="shared" si="34"/>
        <v>1</v>
      </c>
      <c r="AA34" s="295">
        <f t="shared" si="35"/>
        <v>1</v>
      </c>
      <c r="AB34" s="292">
        <f>AA34</f>
        <v>1</v>
      </c>
      <c r="AC34" s="288">
        <f t="shared" si="36"/>
        <v>1</v>
      </c>
      <c r="AD34" s="288">
        <f t="shared" si="37"/>
        <v>1</v>
      </c>
      <c r="AE34" s="295">
        <f t="shared" si="38"/>
        <v>1</v>
      </c>
      <c r="AF34" s="600"/>
      <c r="AG34" s="600" t="s">
        <v>470</v>
      </c>
      <c r="AH34" s="600" t="s">
        <v>471</v>
      </c>
      <c r="AI34" s="506" t="s">
        <v>431</v>
      </c>
      <c r="AJ34" s="601"/>
      <c r="AK34" s="601"/>
      <c r="AL34" s="601"/>
      <c r="AM34" s="505" t="s">
        <v>472</v>
      </c>
      <c r="AN34" s="603" t="s">
        <v>432</v>
      </c>
    </row>
    <row r="35" spans="1:40" s="21" customFormat="1" ht="33.75" x14ac:dyDescent="0.2">
      <c r="A35" s="53"/>
      <c r="B35" s="187"/>
      <c r="C35" s="192"/>
      <c r="D35" s="435" t="s">
        <v>183</v>
      </c>
      <c r="E35" s="17"/>
      <c r="F35" s="20"/>
      <c r="G35" s="378">
        <v>0</v>
      </c>
      <c r="H35" s="288">
        <f t="shared" ref="H35:S39" si="40">G35</f>
        <v>0</v>
      </c>
      <c r="I35" s="288">
        <f t="shared" si="40"/>
        <v>0</v>
      </c>
      <c r="J35" s="288">
        <v>1</v>
      </c>
      <c r="K35" s="293">
        <f>J35</f>
        <v>1</v>
      </c>
      <c r="L35" s="292">
        <v>1</v>
      </c>
      <c r="M35" s="288">
        <f t="shared" si="39"/>
        <v>1</v>
      </c>
      <c r="N35" s="288">
        <f t="shared" si="39"/>
        <v>1</v>
      </c>
      <c r="O35" s="295">
        <f t="shared" si="39"/>
        <v>1</v>
      </c>
      <c r="P35" s="292">
        <f t="shared" si="39"/>
        <v>1</v>
      </c>
      <c r="Q35" s="288">
        <f t="shared" si="39"/>
        <v>1</v>
      </c>
      <c r="R35" s="288">
        <f t="shared" si="39"/>
        <v>1</v>
      </c>
      <c r="S35" s="295">
        <f t="shared" si="39"/>
        <v>1</v>
      </c>
      <c r="T35" s="292">
        <f>S35</f>
        <v>1</v>
      </c>
      <c r="U35" s="288">
        <f t="shared" si="30"/>
        <v>1</v>
      </c>
      <c r="V35" s="288">
        <f t="shared" si="31"/>
        <v>1</v>
      </c>
      <c r="W35" s="295">
        <f t="shared" si="32"/>
        <v>1</v>
      </c>
      <c r="X35" s="292">
        <f>W35</f>
        <v>1</v>
      </c>
      <c r="Y35" s="288">
        <f t="shared" si="33"/>
        <v>1</v>
      </c>
      <c r="Z35" s="288">
        <f t="shared" si="34"/>
        <v>1</v>
      </c>
      <c r="AA35" s="295">
        <f t="shared" si="35"/>
        <v>1</v>
      </c>
      <c r="AB35" s="292">
        <f>AA35</f>
        <v>1</v>
      </c>
      <c r="AC35" s="288">
        <f t="shared" si="36"/>
        <v>1</v>
      </c>
      <c r="AD35" s="288">
        <f t="shared" si="37"/>
        <v>1</v>
      </c>
      <c r="AE35" s="295">
        <f t="shared" si="38"/>
        <v>1</v>
      </c>
      <c r="AF35" s="600"/>
      <c r="AG35" s="600" t="s">
        <v>473</v>
      </c>
      <c r="AH35" s="601"/>
      <c r="AI35" s="506" t="s">
        <v>431</v>
      </c>
      <c r="AJ35" s="601"/>
      <c r="AK35" s="601"/>
      <c r="AL35" s="601"/>
      <c r="AM35" s="505" t="s">
        <v>474</v>
      </c>
      <c r="AN35" s="603" t="s">
        <v>432</v>
      </c>
    </row>
    <row r="36" spans="1:40" s="21" customFormat="1" ht="33.75" x14ac:dyDescent="0.2">
      <c r="A36" s="53"/>
      <c r="B36" s="187"/>
      <c r="C36" s="192"/>
      <c r="D36" s="435" t="s">
        <v>184</v>
      </c>
      <c r="E36" s="17"/>
      <c r="F36" s="20"/>
      <c r="G36" s="378">
        <v>0</v>
      </c>
      <c r="H36" s="288">
        <f t="shared" si="40"/>
        <v>0</v>
      </c>
      <c r="I36" s="288">
        <f t="shared" si="40"/>
        <v>0</v>
      </c>
      <c r="J36" s="288">
        <v>0.75</v>
      </c>
      <c r="K36" s="293">
        <v>0.75</v>
      </c>
      <c r="L36" s="292">
        <v>1</v>
      </c>
      <c r="M36" s="288">
        <f t="shared" si="40"/>
        <v>1</v>
      </c>
      <c r="N36" s="288">
        <f t="shared" si="40"/>
        <v>1</v>
      </c>
      <c r="O36" s="295">
        <f t="shared" si="40"/>
        <v>1</v>
      </c>
      <c r="P36" s="292">
        <f t="shared" si="40"/>
        <v>1</v>
      </c>
      <c r="Q36" s="288">
        <f t="shared" si="40"/>
        <v>1</v>
      </c>
      <c r="R36" s="288">
        <f t="shared" si="40"/>
        <v>1</v>
      </c>
      <c r="S36" s="295">
        <f t="shared" si="40"/>
        <v>1</v>
      </c>
      <c r="T36" s="292">
        <f>S36</f>
        <v>1</v>
      </c>
      <c r="U36" s="288">
        <f t="shared" si="30"/>
        <v>1</v>
      </c>
      <c r="V36" s="288">
        <f t="shared" si="31"/>
        <v>1</v>
      </c>
      <c r="W36" s="295">
        <f t="shared" si="32"/>
        <v>1</v>
      </c>
      <c r="X36" s="292">
        <f>W36</f>
        <v>1</v>
      </c>
      <c r="Y36" s="288">
        <f t="shared" si="33"/>
        <v>1</v>
      </c>
      <c r="Z36" s="288">
        <f t="shared" si="34"/>
        <v>1</v>
      </c>
      <c r="AA36" s="295">
        <f t="shared" si="35"/>
        <v>1</v>
      </c>
      <c r="AB36" s="292">
        <f>AA36</f>
        <v>1</v>
      </c>
      <c r="AC36" s="288">
        <f t="shared" si="36"/>
        <v>1</v>
      </c>
      <c r="AD36" s="288">
        <f t="shared" si="37"/>
        <v>1</v>
      </c>
      <c r="AE36" s="295">
        <f t="shared" si="38"/>
        <v>1</v>
      </c>
      <c r="AF36" s="600"/>
      <c r="AG36" s="600" t="s">
        <v>475</v>
      </c>
      <c r="AH36" s="600" t="s">
        <v>476</v>
      </c>
      <c r="AI36" s="506" t="s">
        <v>431</v>
      </c>
      <c r="AJ36" s="505" t="s">
        <v>477</v>
      </c>
      <c r="AK36" s="505" t="s">
        <v>636</v>
      </c>
      <c r="AL36" s="505" t="s">
        <v>465</v>
      </c>
      <c r="AM36" s="505" t="s">
        <v>637</v>
      </c>
      <c r="AN36" s="603" t="s">
        <v>432</v>
      </c>
    </row>
    <row r="37" spans="1:40" s="21" customFormat="1" ht="22.5" x14ac:dyDescent="0.2">
      <c r="A37" s="53"/>
      <c r="B37" s="187"/>
      <c r="C37" s="192"/>
      <c r="D37" s="435" t="s">
        <v>185</v>
      </c>
      <c r="E37" s="17"/>
      <c r="F37" s="20"/>
      <c r="G37" s="378">
        <v>0</v>
      </c>
      <c r="H37" s="288">
        <f t="shared" si="40"/>
        <v>0</v>
      </c>
      <c r="I37" s="288">
        <f t="shared" si="40"/>
        <v>0</v>
      </c>
      <c r="J37" s="288">
        <f t="shared" si="40"/>
        <v>0</v>
      </c>
      <c r="K37" s="293">
        <v>0.5</v>
      </c>
      <c r="L37" s="292">
        <v>0.5</v>
      </c>
      <c r="M37" s="288">
        <v>0.75</v>
      </c>
      <c r="N37" s="288">
        <v>1</v>
      </c>
      <c r="O37" s="295">
        <f t="shared" si="40"/>
        <v>1</v>
      </c>
      <c r="P37" s="292">
        <f t="shared" si="40"/>
        <v>1</v>
      </c>
      <c r="Q37" s="288">
        <f t="shared" si="40"/>
        <v>1</v>
      </c>
      <c r="R37" s="288">
        <f t="shared" si="40"/>
        <v>1</v>
      </c>
      <c r="S37" s="295">
        <f t="shared" si="40"/>
        <v>1</v>
      </c>
      <c r="T37" s="292">
        <f>S37</f>
        <v>1</v>
      </c>
      <c r="U37" s="288">
        <f t="shared" si="30"/>
        <v>1</v>
      </c>
      <c r="V37" s="288">
        <f t="shared" si="31"/>
        <v>1</v>
      </c>
      <c r="W37" s="295">
        <f t="shared" si="32"/>
        <v>1</v>
      </c>
      <c r="X37" s="292">
        <f>W37</f>
        <v>1</v>
      </c>
      <c r="Y37" s="288">
        <f t="shared" si="33"/>
        <v>1</v>
      </c>
      <c r="Z37" s="288">
        <f t="shared" si="34"/>
        <v>1</v>
      </c>
      <c r="AA37" s="295">
        <f t="shared" si="35"/>
        <v>1</v>
      </c>
      <c r="AB37" s="292">
        <f>AA37</f>
        <v>1</v>
      </c>
      <c r="AC37" s="288">
        <f t="shared" si="36"/>
        <v>1</v>
      </c>
      <c r="AD37" s="288">
        <f t="shared" si="37"/>
        <v>1</v>
      </c>
      <c r="AE37" s="295">
        <f t="shared" si="38"/>
        <v>1</v>
      </c>
      <c r="AF37" s="600"/>
      <c r="AG37" s="600" t="s">
        <v>638</v>
      </c>
      <c r="AH37" s="600"/>
      <c r="AI37" s="506" t="s">
        <v>431</v>
      </c>
      <c r="AJ37" s="601"/>
      <c r="AK37" s="601"/>
      <c r="AL37" s="601"/>
      <c r="AM37" s="505" t="s">
        <v>639</v>
      </c>
      <c r="AN37" s="603" t="s">
        <v>432</v>
      </c>
    </row>
    <row r="38" spans="1:40" s="21" customFormat="1" ht="78.75" x14ac:dyDescent="0.2">
      <c r="A38" s="53"/>
      <c r="B38" s="187"/>
      <c r="C38" s="192"/>
      <c r="D38" s="328" t="s">
        <v>186</v>
      </c>
      <c r="E38" s="17"/>
      <c r="F38" s="20"/>
      <c r="G38" s="378">
        <v>0</v>
      </c>
      <c r="H38" s="288">
        <v>0</v>
      </c>
      <c r="I38" s="288">
        <v>0</v>
      </c>
      <c r="J38" s="288">
        <v>0</v>
      </c>
      <c r="K38" s="293">
        <v>0.25</v>
      </c>
      <c r="L38" s="292">
        <v>0.25</v>
      </c>
      <c r="M38" s="288">
        <v>0.25</v>
      </c>
      <c r="N38" s="288">
        <v>0.5</v>
      </c>
      <c r="O38" s="295">
        <v>0.75</v>
      </c>
      <c r="P38" s="292">
        <v>1</v>
      </c>
      <c r="Q38" s="288">
        <f t="shared" si="40"/>
        <v>1</v>
      </c>
      <c r="R38" s="288">
        <f t="shared" si="40"/>
        <v>1</v>
      </c>
      <c r="S38" s="295">
        <f t="shared" si="40"/>
        <v>1</v>
      </c>
      <c r="T38" s="292">
        <v>1</v>
      </c>
      <c r="U38" s="288">
        <f t="shared" si="30"/>
        <v>1</v>
      </c>
      <c r="V38" s="288">
        <f t="shared" si="31"/>
        <v>1</v>
      </c>
      <c r="W38" s="295">
        <f t="shared" si="32"/>
        <v>1</v>
      </c>
      <c r="X38" s="292">
        <v>1</v>
      </c>
      <c r="Y38" s="288">
        <f t="shared" si="33"/>
        <v>1</v>
      </c>
      <c r="Z38" s="288">
        <f t="shared" si="34"/>
        <v>1</v>
      </c>
      <c r="AA38" s="295">
        <f t="shared" si="35"/>
        <v>1</v>
      </c>
      <c r="AB38" s="292">
        <v>1</v>
      </c>
      <c r="AC38" s="288">
        <f t="shared" si="36"/>
        <v>1</v>
      </c>
      <c r="AD38" s="288">
        <f t="shared" si="37"/>
        <v>1</v>
      </c>
      <c r="AE38" s="295">
        <f t="shared" si="38"/>
        <v>1</v>
      </c>
      <c r="AF38" s="600"/>
      <c r="AG38" s="600" t="s">
        <v>640</v>
      </c>
      <c r="AH38" s="600" t="s">
        <v>478</v>
      </c>
      <c r="AI38" s="506" t="s">
        <v>431</v>
      </c>
      <c r="AJ38" s="604">
        <v>350000</v>
      </c>
      <c r="AK38" s="505" t="s">
        <v>479</v>
      </c>
      <c r="AL38" s="505" t="s">
        <v>442</v>
      </c>
      <c r="AM38" s="505" t="s">
        <v>480</v>
      </c>
      <c r="AN38" s="603" t="s">
        <v>432</v>
      </c>
    </row>
    <row r="39" spans="1:40" s="21" customFormat="1" ht="22.5" x14ac:dyDescent="0.2">
      <c r="A39" s="53"/>
      <c r="B39" s="187"/>
      <c r="C39" s="192"/>
      <c r="D39" s="328" t="s">
        <v>187</v>
      </c>
      <c r="E39" s="17"/>
      <c r="F39" s="20"/>
      <c r="G39" s="286">
        <v>1</v>
      </c>
      <c r="H39" s="288">
        <f t="shared" si="40"/>
        <v>1</v>
      </c>
      <c r="I39" s="288">
        <f t="shared" si="40"/>
        <v>1</v>
      </c>
      <c r="J39" s="288">
        <f t="shared" si="40"/>
        <v>1</v>
      </c>
      <c r="K39" s="293">
        <f t="shared" si="40"/>
        <v>1</v>
      </c>
      <c r="L39" s="292">
        <f t="shared" si="40"/>
        <v>1</v>
      </c>
      <c r="M39" s="288">
        <f t="shared" si="40"/>
        <v>1</v>
      </c>
      <c r="N39" s="288">
        <f t="shared" si="40"/>
        <v>1</v>
      </c>
      <c r="O39" s="295">
        <f t="shared" si="40"/>
        <v>1</v>
      </c>
      <c r="P39" s="292">
        <f t="shared" si="40"/>
        <v>1</v>
      </c>
      <c r="Q39" s="288">
        <f t="shared" si="40"/>
        <v>1</v>
      </c>
      <c r="R39" s="288">
        <f t="shared" si="40"/>
        <v>1</v>
      </c>
      <c r="S39" s="295">
        <f t="shared" si="40"/>
        <v>1</v>
      </c>
      <c r="T39" s="292">
        <f>S39</f>
        <v>1</v>
      </c>
      <c r="U39" s="288">
        <f t="shared" si="30"/>
        <v>1</v>
      </c>
      <c r="V39" s="288">
        <f t="shared" si="31"/>
        <v>1</v>
      </c>
      <c r="W39" s="295">
        <f t="shared" si="32"/>
        <v>1</v>
      </c>
      <c r="X39" s="292">
        <f>W39</f>
        <v>1</v>
      </c>
      <c r="Y39" s="288">
        <f t="shared" si="33"/>
        <v>1</v>
      </c>
      <c r="Z39" s="288">
        <f t="shared" si="34"/>
        <v>1</v>
      </c>
      <c r="AA39" s="295">
        <f t="shared" si="35"/>
        <v>1</v>
      </c>
      <c r="AB39" s="292">
        <f>AA39</f>
        <v>1</v>
      </c>
      <c r="AC39" s="288">
        <f t="shared" si="36"/>
        <v>1</v>
      </c>
      <c r="AD39" s="288">
        <f t="shared" si="37"/>
        <v>1</v>
      </c>
      <c r="AE39" s="295">
        <f t="shared" si="38"/>
        <v>1</v>
      </c>
      <c r="AF39" s="600"/>
      <c r="AG39" s="600" t="s">
        <v>481</v>
      </c>
      <c r="AH39" s="601"/>
      <c r="AI39" s="506" t="s">
        <v>431</v>
      </c>
      <c r="AJ39" s="601"/>
      <c r="AK39" s="601"/>
      <c r="AL39" s="601"/>
      <c r="AM39" s="505" t="s">
        <v>482</v>
      </c>
      <c r="AN39" s="603" t="s">
        <v>432</v>
      </c>
    </row>
    <row r="40" spans="1:40" ht="12" thickBot="1" x14ac:dyDescent="0.25">
      <c r="A40" s="10"/>
      <c r="B40" s="84"/>
      <c r="C40" s="211"/>
      <c r="D40" s="386" t="s">
        <v>205</v>
      </c>
      <c r="E40" s="157"/>
      <c r="F40" s="158"/>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612"/>
      <c r="AG40" s="612"/>
      <c r="AH40" s="612"/>
      <c r="AI40" s="386"/>
      <c r="AJ40" s="386"/>
      <c r="AK40" s="386"/>
      <c r="AL40" s="386"/>
      <c r="AM40" s="386"/>
      <c r="AN40" s="386"/>
    </row>
    <row r="41" spans="1:40" s="21" customFormat="1" ht="165" customHeight="1" thickBot="1" x14ac:dyDescent="0.25">
      <c r="A41" s="53"/>
      <c r="B41" s="185" t="s">
        <v>28</v>
      </c>
      <c r="C41" s="190"/>
      <c r="D41" s="216" t="s">
        <v>30</v>
      </c>
      <c r="E41" s="69"/>
      <c r="F41" s="70"/>
      <c r="G41" s="70"/>
      <c r="H41" s="429"/>
      <c r="I41" s="72"/>
      <c r="J41" s="72"/>
      <c r="K41" s="73"/>
      <c r="L41" s="74"/>
      <c r="M41" s="72"/>
      <c r="N41" s="72"/>
      <c r="O41" s="75"/>
      <c r="P41" s="72"/>
      <c r="Q41" s="428"/>
      <c r="R41" s="79"/>
      <c r="S41" s="75"/>
      <c r="T41" s="72"/>
      <c r="U41" s="72"/>
      <c r="V41" s="72"/>
      <c r="W41" s="72"/>
      <c r="X41" s="72"/>
      <c r="Y41" s="72"/>
      <c r="Z41" s="72"/>
      <c r="AA41" s="72"/>
      <c r="AB41" s="72"/>
      <c r="AC41" s="72"/>
      <c r="AD41" s="72"/>
      <c r="AE41" s="72"/>
      <c r="AF41" s="613"/>
      <c r="AG41" s="613" t="s">
        <v>483</v>
      </c>
      <c r="AH41" s="613"/>
      <c r="AI41" s="75"/>
      <c r="AJ41" s="75"/>
      <c r="AK41" s="75"/>
      <c r="AL41" s="75"/>
      <c r="AM41" s="75"/>
      <c r="AN41" s="75"/>
    </row>
    <row r="42" spans="1:40" s="21" customFormat="1" ht="12" thickBot="1" x14ac:dyDescent="0.25">
      <c r="A42" s="53"/>
      <c r="B42" s="84"/>
      <c r="C42" s="192"/>
      <c r="D42" s="218" t="s">
        <v>122</v>
      </c>
      <c r="E42" s="47"/>
      <c r="F42" s="48"/>
      <c r="G42" s="401">
        <f t="shared" ref="G42:AE42" si="41">IFERROR(SUM(G43:G54)/COUNT(G43:G54),0)</f>
        <v>0</v>
      </c>
      <c r="H42" s="402">
        <f t="shared" si="41"/>
        <v>0.17499999999999999</v>
      </c>
      <c r="I42" s="402">
        <f t="shared" si="41"/>
        <v>0.17499999999999999</v>
      </c>
      <c r="J42" s="402">
        <f t="shared" si="41"/>
        <v>0.52500000000000002</v>
      </c>
      <c r="K42" s="402">
        <f t="shared" si="41"/>
        <v>0.6</v>
      </c>
      <c r="L42" s="403">
        <f t="shared" si="41"/>
        <v>0.77500000000000002</v>
      </c>
      <c r="M42" s="402">
        <f t="shared" si="41"/>
        <v>0.77500000000000002</v>
      </c>
      <c r="N42" s="402">
        <f t="shared" si="41"/>
        <v>0.82499999999999996</v>
      </c>
      <c r="O42" s="404">
        <f t="shared" si="41"/>
        <v>0.82499999999999996</v>
      </c>
      <c r="P42" s="402">
        <f t="shared" si="41"/>
        <v>0.85</v>
      </c>
      <c r="Q42" s="402">
        <f t="shared" si="41"/>
        <v>0.875</v>
      </c>
      <c r="R42" s="402">
        <f t="shared" si="41"/>
        <v>0.875</v>
      </c>
      <c r="S42" s="404">
        <f t="shared" si="41"/>
        <v>1</v>
      </c>
      <c r="T42" s="402">
        <f t="shared" si="41"/>
        <v>1</v>
      </c>
      <c r="U42" s="402">
        <f t="shared" si="41"/>
        <v>1</v>
      </c>
      <c r="V42" s="402">
        <f t="shared" si="41"/>
        <v>1</v>
      </c>
      <c r="W42" s="404">
        <f t="shared" si="41"/>
        <v>1</v>
      </c>
      <c r="X42" s="402">
        <f t="shared" si="41"/>
        <v>1</v>
      </c>
      <c r="Y42" s="402">
        <f t="shared" si="41"/>
        <v>1</v>
      </c>
      <c r="Z42" s="402">
        <f t="shared" si="41"/>
        <v>1</v>
      </c>
      <c r="AA42" s="404">
        <f t="shared" si="41"/>
        <v>1</v>
      </c>
      <c r="AB42" s="402">
        <f t="shared" si="41"/>
        <v>1</v>
      </c>
      <c r="AC42" s="402">
        <f t="shared" si="41"/>
        <v>1</v>
      </c>
      <c r="AD42" s="402">
        <f t="shared" si="41"/>
        <v>1</v>
      </c>
      <c r="AE42" s="404">
        <f t="shared" si="41"/>
        <v>1</v>
      </c>
      <c r="AF42" s="728"/>
      <c r="AG42" s="614" t="s">
        <v>484</v>
      </c>
      <c r="AH42" s="611"/>
      <c r="AI42" s="217"/>
      <c r="AJ42" s="217"/>
      <c r="AK42" s="217"/>
      <c r="AL42" s="217"/>
      <c r="AM42" s="217"/>
      <c r="AN42" s="217"/>
    </row>
    <row r="43" spans="1:40" s="21" customFormat="1" ht="12" thickBot="1" x14ac:dyDescent="0.25">
      <c r="A43" s="53"/>
      <c r="B43" s="84"/>
      <c r="C43" s="192"/>
      <c r="D43" s="325" t="s">
        <v>188</v>
      </c>
      <c r="E43" s="19"/>
      <c r="F43" s="18"/>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615"/>
      <c r="AG43" s="615"/>
      <c r="AH43" s="615"/>
      <c r="AI43" s="325"/>
      <c r="AJ43" s="325"/>
      <c r="AK43" s="325"/>
      <c r="AL43" s="325"/>
      <c r="AM43" s="325"/>
      <c r="AN43" s="325"/>
    </row>
    <row r="44" spans="1:40" s="21" customFormat="1" ht="45.75" thickBot="1" x14ac:dyDescent="0.25">
      <c r="A44" s="53"/>
      <c r="B44" s="84"/>
      <c r="C44" s="192"/>
      <c r="D44" s="323" t="s">
        <v>274</v>
      </c>
      <c r="E44" s="19"/>
      <c r="F44" s="18"/>
      <c r="G44" s="378">
        <v>0</v>
      </c>
      <c r="H44" s="288">
        <f t="shared" ref="H44:S44" si="42">G44</f>
        <v>0</v>
      </c>
      <c r="I44" s="288">
        <f t="shared" si="42"/>
        <v>0</v>
      </c>
      <c r="J44" s="288">
        <v>1</v>
      </c>
      <c r="K44" s="293">
        <f t="shared" si="42"/>
        <v>1</v>
      </c>
      <c r="L44" s="293">
        <f t="shared" si="42"/>
        <v>1</v>
      </c>
      <c r="M44" s="288">
        <f t="shared" si="42"/>
        <v>1</v>
      </c>
      <c r="N44" s="288">
        <f t="shared" si="42"/>
        <v>1</v>
      </c>
      <c r="O44" s="295">
        <f t="shared" si="42"/>
        <v>1</v>
      </c>
      <c r="P44" s="292">
        <f t="shared" si="42"/>
        <v>1</v>
      </c>
      <c r="Q44" s="288">
        <f t="shared" si="42"/>
        <v>1</v>
      </c>
      <c r="R44" s="288">
        <f t="shared" si="42"/>
        <v>1</v>
      </c>
      <c r="S44" s="295">
        <f t="shared" si="42"/>
        <v>1</v>
      </c>
      <c r="T44" s="292">
        <f t="shared" ref="T44:T49" si="43">S44</f>
        <v>1</v>
      </c>
      <c r="U44" s="288">
        <f t="shared" ref="U44:U49" si="44">T44</f>
        <v>1</v>
      </c>
      <c r="V44" s="288">
        <f t="shared" ref="V44:V49" si="45">U44</f>
        <v>1</v>
      </c>
      <c r="W44" s="295">
        <f t="shared" ref="W44:W49" si="46">V44</f>
        <v>1</v>
      </c>
      <c r="X44" s="292">
        <f t="shared" ref="X44:X49" si="47">W44</f>
        <v>1</v>
      </c>
      <c r="Y44" s="288">
        <f t="shared" ref="Y44:Y49" si="48">X44</f>
        <v>1</v>
      </c>
      <c r="Z44" s="288">
        <f t="shared" ref="Z44:Z49" si="49">Y44</f>
        <v>1</v>
      </c>
      <c r="AA44" s="295">
        <f t="shared" ref="AA44:AA49" si="50">Z44</f>
        <v>1</v>
      </c>
      <c r="AB44" s="292">
        <f t="shared" ref="AB44:AB49" si="51">AA44</f>
        <v>1</v>
      </c>
      <c r="AC44" s="288">
        <f t="shared" ref="AC44:AC49" si="52">AB44</f>
        <v>1</v>
      </c>
      <c r="AD44" s="288">
        <f t="shared" ref="AD44:AD49" si="53">AC44</f>
        <v>1</v>
      </c>
      <c r="AE44" s="295">
        <f t="shared" ref="AE44:AE49" si="54">AD44</f>
        <v>1</v>
      </c>
      <c r="AF44" s="729"/>
      <c r="AG44" s="616" t="s">
        <v>641</v>
      </c>
      <c r="AH44" s="601"/>
      <c r="AI44" s="506" t="s">
        <v>431</v>
      </c>
      <c r="AJ44" s="601"/>
      <c r="AK44" s="601"/>
      <c r="AL44" s="601"/>
      <c r="AM44" s="505" t="s">
        <v>485</v>
      </c>
      <c r="AN44" s="603" t="s">
        <v>432</v>
      </c>
    </row>
    <row r="45" spans="1:40" s="21" customFormat="1" ht="57" thickBot="1" x14ac:dyDescent="0.25">
      <c r="A45" s="53"/>
      <c r="B45" s="84"/>
      <c r="C45" s="192"/>
      <c r="D45" s="323" t="s">
        <v>189</v>
      </c>
      <c r="E45" s="19"/>
      <c r="F45" s="18"/>
      <c r="G45" s="378">
        <v>0</v>
      </c>
      <c r="H45" s="288">
        <f>G45</f>
        <v>0</v>
      </c>
      <c r="I45" s="288">
        <f>H45</f>
        <v>0</v>
      </c>
      <c r="J45" s="288">
        <v>0.75</v>
      </c>
      <c r="K45" s="293">
        <v>0.75</v>
      </c>
      <c r="L45" s="383">
        <v>1</v>
      </c>
      <c r="M45" s="288">
        <f t="shared" ref="M45:S45" si="55">L45</f>
        <v>1</v>
      </c>
      <c r="N45" s="288">
        <f t="shared" si="55"/>
        <v>1</v>
      </c>
      <c r="O45" s="295">
        <f t="shared" si="55"/>
        <v>1</v>
      </c>
      <c r="P45" s="292">
        <f t="shared" si="55"/>
        <v>1</v>
      </c>
      <c r="Q45" s="288">
        <f t="shared" si="55"/>
        <v>1</v>
      </c>
      <c r="R45" s="288">
        <f t="shared" si="55"/>
        <v>1</v>
      </c>
      <c r="S45" s="295">
        <f t="shared" si="55"/>
        <v>1</v>
      </c>
      <c r="T45" s="292">
        <f t="shared" si="43"/>
        <v>1</v>
      </c>
      <c r="U45" s="288">
        <f t="shared" si="44"/>
        <v>1</v>
      </c>
      <c r="V45" s="288">
        <f t="shared" si="45"/>
        <v>1</v>
      </c>
      <c r="W45" s="295">
        <f t="shared" si="46"/>
        <v>1</v>
      </c>
      <c r="X45" s="292">
        <f t="shared" si="47"/>
        <v>1</v>
      </c>
      <c r="Y45" s="288">
        <f t="shared" si="48"/>
        <v>1</v>
      </c>
      <c r="Z45" s="288">
        <f t="shared" si="49"/>
        <v>1</v>
      </c>
      <c r="AA45" s="295">
        <f t="shared" si="50"/>
        <v>1</v>
      </c>
      <c r="AB45" s="292">
        <f t="shared" si="51"/>
        <v>1</v>
      </c>
      <c r="AC45" s="288">
        <f t="shared" si="52"/>
        <v>1</v>
      </c>
      <c r="AD45" s="288">
        <f t="shared" si="53"/>
        <v>1</v>
      </c>
      <c r="AE45" s="295">
        <f t="shared" si="54"/>
        <v>1</v>
      </c>
      <c r="AF45" s="729"/>
      <c r="AG45" s="616" t="s">
        <v>486</v>
      </c>
      <c r="AH45" s="601"/>
      <c r="AI45" s="506" t="s">
        <v>431</v>
      </c>
      <c r="AJ45" s="601"/>
      <c r="AK45" s="601"/>
      <c r="AL45" s="601"/>
      <c r="AM45" s="505" t="s">
        <v>642</v>
      </c>
      <c r="AN45" s="603" t="s">
        <v>432</v>
      </c>
    </row>
    <row r="46" spans="1:40" s="21" customFormat="1" ht="23.25" thickBot="1" x14ac:dyDescent="0.25">
      <c r="A46" s="53"/>
      <c r="B46" s="84"/>
      <c r="C46" s="192"/>
      <c r="D46" s="323" t="s">
        <v>190</v>
      </c>
      <c r="E46" s="19"/>
      <c r="F46" s="18"/>
      <c r="G46" s="378">
        <v>0</v>
      </c>
      <c r="H46" s="288">
        <f>G46</f>
        <v>0</v>
      </c>
      <c r="I46" s="288">
        <f t="shared" ref="I46:S46" si="56">H46</f>
        <v>0</v>
      </c>
      <c r="J46" s="288">
        <v>0.75</v>
      </c>
      <c r="K46" s="293">
        <v>0.75</v>
      </c>
      <c r="L46" s="292">
        <v>1</v>
      </c>
      <c r="M46" s="288">
        <f t="shared" si="56"/>
        <v>1</v>
      </c>
      <c r="N46" s="288">
        <f t="shared" si="56"/>
        <v>1</v>
      </c>
      <c r="O46" s="295">
        <f t="shared" si="56"/>
        <v>1</v>
      </c>
      <c r="P46" s="292">
        <f t="shared" si="56"/>
        <v>1</v>
      </c>
      <c r="Q46" s="288">
        <f t="shared" si="56"/>
        <v>1</v>
      </c>
      <c r="R46" s="288">
        <f t="shared" si="56"/>
        <v>1</v>
      </c>
      <c r="S46" s="295">
        <f t="shared" si="56"/>
        <v>1</v>
      </c>
      <c r="T46" s="292">
        <f t="shared" si="43"/>
        <v>1</v>
      </c>
      <c r="U46" s="288">
        <f t="shared" si="44"/>
        <v>1</v>
      </c>
      <c r="V46" s="288">
        <f t="shared" si="45"/>
        <v>1</v>
      </c>
      <c r="W46" s="295">
        <f t="shared" si="46"/>
        <v>1</v>
      </c>
      <c r="X46" s="292">
        <f t="shared" si="47"/>
        <v>1</v>
      </c>
      <c r="Y46" s="288">
        <f t="shared" si="48"/>
        <v>1</v>
      </c>
      <c r="Z46" s="288">
        <f t="shared" si="49"/>
        <v>1</v>
      </c>
      <c r="AA46" s="295">
        <f t="shared" si="50"/>
        <v>1</v>
      </c>
      <c r="AB46" s="292">
        <f t="shared" si="51"/>
        <v>1</v>
      </c>
      <c r="AC46" s="288">
        <f t="shared" si="52"/>
        <v>1</v>
      </c>
      <c r="AD46" s="288">
        <f t="shared" si="53"/>
        <v>1</v>
      </c>
      <c r="AE46" s="295">
        <f t="shared" si="54"/>
        <v>1</v>
      </c>
      <c r="AF46" s="729"/>
      <c r="AG46" s="616" t="s">
        <v>487</v>
      </c>
      <c r="AH46" s="601"/>
      <c r="AI46" s="506" t="s">
        <v>431</v>
      </c>
      <c r="AJ46" s="601"/>
      <c r="AK46" s="601"/>
      <c r="AL46" s="601"/>
      <c r="AM46" s="505" t="s">
        <v>488</v>
      </c>
      <c r="AN46" s="603" t="s">
        <v>432</v>
      </c>
    </row>
    <row r="47" spans="1:40" s="21" customFormat="1" ht="45.75" thickBot="1" x14ac:dyDescent="0.25">
      <c r="A47" s="53"/>
      <c r="B47" s="84"/>
      <c r="C47" s="192"/>
      <c r="D47" s="323" t="s">
        <v>191</v>
      </c>
      <c r="E47" s="19"/>
      <c r="F47" s="18"/>
      <c r="G47" s="378">
        <v>0</v>
      </c>
      <c r="H47" s="288">
        <v>1</v>
      </c>
      <c r="I47" s="288">
        <f t="shared" ref="I47:S47" si="57">H47</f>
        <v>1</v>
      </c>
      <c r="J47" s="288">
        <f t="shared" si="57"/>
        <v>1</v>
      </c>
      <c r="K47" s="293">
        <f t="shared" si="57"/>
        <v>1</v>
      </c>
      <c r="L47" s="292">
        <f t="shared" si="57"/>
        <v>1</v>
      </c>
      <c r="M47" s="288">
        <f t="shared" si="57"/>
        <v>1</v>
      </c>
      <c r="N47" s="288">
        <f t="shared" si="57"/>
        <v>1</v>
      </c>
      <c r="O47" s="295">
        <f t="shared" si="57"/>
        <v>1</v>
      </c>
      <c r="P47" s="292">
        <f t="shared" si="57"/>
        <v>1</v>
      </c>
      <c r="Q47" s="288">
        <f t="shared" si="57"/>
        <v>1</v>
      </c>
      <c r="R47" s="288">
        <f t="shared" si="57"/>
        <v>1</v>
      </c>
      <c r="S47" s="295">
        <f t="shared" si="57"/>
        <v>1</v>
      </c>
      <c r="T47" s="292">
        <f t="shared" si="43"/>
        <v>1</v>
      </c>
      <c r="U47" s="288">
        <f t="shared" si="44"/>
        <v>1</v>
      </c>
      <c r="V47" s="288">
        <f t="shared" si="45"/>
        <v>1</v>
      </c>
      <c r="W47" s="295">
        <f t="shared" si="46"/>
        <v>1</v>
      </c>
      <c r="X47" s="292">
        <f t="shared" si="47"/>
        <v>1</v>
      </c>
      <c r="Y47" s="288">
        <f t="shared" si="48"/>
        <v>1</v>
      </c>
      <c r="Z47" s="288">
        <f t="shared" si="49"/>
        <v>1</v>
      </c>
      <c r="AA47" s="295">
        <f t="shared" si="50"/>
        <v>1</v>
      </c>
      <c r="AB47" s="292">
        <f t="shared" si="51"/>
        <v>1</v>
      </c>
      <c r="AC47" s="288">
        <f t="shared" si="52"/>
        <v>1</v>
      </c>
      <c r="AD47" s="288">
        <f t="shared" si="53"/>
        <v>1</v>
      </c>
      <c r="AE47" s="295">
        <f t="shared" si="54"/>
        <v>1</v>
      </c>
      <c r="AF47" s="729"/>
      <c r="AG47" s="616" t="s">
        <v>489</v>
      </c>
      <c r="AH47" s="600" t="s">
        <v>490</v>
      </c>
      <c r="AI47" s="506" t="s">
        <v>431</v>
      </c>
      <c r="AJ47" s="601"/>
      <c r="AK47" s="601"/>
      <c r="AL47" s="601"/>
      <c r="AM47" s="505" t="s">
        <v>491</v>
      </c>
      <c r="AN47" s="603" t="s">
        <v>432</v>
      </c>
    </row>
    <row r="48" spans="1:40" s="21" customFormat="1" ht="45.75" thickBot="1" x14ac:dyDescent="0.25">
      <c r="A48" s="53"/>
      <c r="B48" s="84"/>
      <c r="C48" s="192"/>
      <c r="D48" s="323" t="s">
        <v>192</v>
      </c>
      <c r="E48" s="19"/>
      <c r="F48" s="18"/>
      <c r="G48" s="378">
        <v>0</v>
      </c>
      <c r="H48" s="288">
        <v>0.5</v>
      </c>
      <c r="I48" s="288">
        <f t="shared" ref="I48:S49" si="58">H48</f>
        <v>0.5</v>
      </c>
      <c r="J48" s="288">
        <f t="shared" si="58"/>
        <v>0.5</v>
      </c>
      <c r="K48" s="293">
        <v>0.75</v>
      </c>
      <c r="L48" s="292">
        <v>1</v>
      </c>
      <c r="M48" s="288">
        <f t="shared" si="58"/>
        <v>1</v>
      </c>
      <c r="N48" s="288">
        <f t="shared" si="58"/>
        <v>1</v>
      </c>
      <c r="O48" s="295">
        <f t="shared" si="58"/>
        <v>1</v>
      </c>
      <c r="P48" s="292">
        <f t="shared" si="58"/>
        <v>1</v>
      </c>
      <c r="Q48" s="288">
        <f t="shared" si="58"/>
        <v>1</v>
      </c>
      <c r="R48" s="288">
        <f t="shared" si="58"/>
        <v>1</v>
      </c>
      <c r="S48" s="295">
        <f t="shared" si="58"/>
        <v>1</v>
      </c>
      <c r="T48" s="292">
        <f t="shared" si="43"/>
        <v>1</v>
      </c>
      <c r="U48" s="288">
        <f t="shared" si="44"/>
        <v>1</v>
      </c>
      <c r="V48" s="288">
        <f t="shared" si="45"/>
        <v>1</v>
      </c>
      <c r="W48" s="295">
        <f t="shared" si="46"/>
        <v>1</v>
      </c>
      <c r="X48" s="292">
        <f t="shared" si="47"/>
        <v>1</v>
      </c>
      <c r="Y48" s="288">
        <f t="shared" si="48"/>
        <v>1</v>
      </c>
      <c r="Z48" s="288">
        <f t="shared" si="49"/>
        <v>1</v>
      </c>
      <c r="AA48" s="295">
        <f t="shared" si="50"/>
        <v>1</v>
      </c>
      <c r="AB48" s="292">
        <f t="shared" si="51"/>
        <v>1</v>
      </c>
      <c r="AC48" s="288">
        <f t="shared" si="52"/>
        <v>1</v>
      </c>
      <c r="AD48" s="288">
        <f t="shared" si="53"/>
        <v>1</v>
      </c>
      <c r="AE48" s="295">
        <f t="shared" si="54"/>
        <v>1</v>
      </c>
      <c r="AF48" s="729"/>
      <c r="AG48" s="616" t="s">
        <v>643</v>
      </c>
      <c r="AH48" s="600" t="s">
        <v>492</v>
      </c>
      <c r="AI48" s="506" t="s">
        <v>431</v>
      </c>
      <c r="AJ48" s="601" t="s">
        <v>493</v>
      </c>
      <c r="AK48" s="601" t="s">
        <v>493</v>
      </c>
      <c r="AL48" s="601" t="s">
        <v>493</v>
      </c>
      <c r="AM48" s="505" t="s">
        <v>494</v>
      </c>
      <c r="AN48" s="603" t="s">
        <v>432</v>
      </c>
    </row>
    <row r="49" spans="1:40" s="21" customFormat="1" ht="34.5" thickBot="1" x14ac:dyDescent="0.25">
      <c r="A49" s="53"/>
      <c r="B49" s="84"/>
      <c r="C49" s="192"/>
      <c r="D49" s="323" t="s">
        <v>193</v>
      </c>
      <c r="E49" s="19"/>
      <c r="F49" s="18"/>
      <c r="G49" s="378">
        <v>0</v>
      </c>
      <c r="H49" s="288">
        <v>0.25</v>
      </c>
      <c r="I49" s="288">
        <f t="shared" si="58"/>
        <v>0.25</v>
      </c>
      <c r="J49" s="288">
        <v>0.5</v>
      </c>
      <c r="K49" s="293">
        <v>0.75</v>
      </c>
      <c r="L49" s="383">
        <v>1</v>
      </c>
      <c r="M49" s="288">
        <f t="shared" si="58"/>
        <v>1</v>
      </c>
      <c r="N49" s="288">
        <f t="shared" si="58"/>
        <v>1</v>
      </c>
      <c r="O49" s="295">
        <f t="shared" si="58"/>
        <v>1</v>
      </c>
      <c r="P49" s="292">
        <f t="shared" si="58"/>
        <v>1</v>
      </c>
      <c r="Q49" s="288">
        <f t="shared" si="58"/>
        <v>1</v>
      </c>
      <c r="R49" s="288">
        <f t="shared" si="58"/>
        <v>1</v>
      </c>
      <c r="S49" s="295">
        <f t="shared" si="58"/>
        <v>1</v>
      </c>
      <c r="T49" s="292">
        <f t="shared" si="43"/>
        <v>1</v>
      </c>
      <c r="U49" s="288">
        <f t="shared" si="44"/>
        <v>1</v>
      </c>
      <c r="V49" s="288">
        <f t="shared" si="45"/>
        <v>1</v>
      </c>
      <c r="W49" s="295">
        <f t="shared" si="46"/>
        <v>1</v>
      </c>
      <c r="X49" s="292">
        <f t="shared" si="47"/>
        <v>1</v>
      </c>
      <c r="Y49" s="288">
        <f t="shared" si="48"/>
        <v>1</v>
      </c>
      <c r="Z49" s="288">
        <f t="shared" si="49"/>
        <v>1</v>
      </c>
      <c r="AA49" s="295">
        <f t="shared" si="50"/>
        <v>1</v>
      </c>
      <c r="AB49" s="292">
        <f t="shared" si="51"/>
        <v>1</v>
      </c>
      <c r="AC49" s="288">
        <f t="shared" si="52"/>
        <v>1</v>
      </c>
      <c r="AD49" s="288">
        <f t="shared" si="53"/>
        <v>1</v>
      </c>
      <c r="AE49" s="295">
        <f t="shared" si="54"/>
        <v>1</v>
      </c>
      <c r="AF49" s="729"/>
      <c r="AG49" s="616" t="s">
        <v>644</v>
      </c>
      <c r="AH49" s="601"/>
      <c r="AI49" s="506" t="s">
        <v>431</v>
      </c>
      <c r="AJ49" s="601"/>
      <c r="AK49" s="601"/>
      <c r="AL49" s="601"/>
      <c r="AM49" s="505" t="s">
        <v>645</v>
      </c>
      <c r="AN49" s="603" t="s">
        <v>432</v>
      </c>
    </row>
    <row r="50" spans="1:40" s="21" customFormat="1" ht="23.25" thickBot="1" x14ac:dyDescent="0.25">
      <c r="A50" s="53"/>
      <c r="B50" s="84"/>
      <c r="C50" s="192"/>
      <c r="D50" s="324" t="s">
        <v>194</v>
      </c>
      <c r="E50" s="324" t="s">
        <v>194</v>
      </c>
      <c r="F50" s="324" t="s">
        <v>194</v>
      </c>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615"/>
      <c r="AG50" s="615"/>
      <c r="AH50" s="615"/>
      <c r="AI50" s="325"/>
      <c r="AJ50" s="325"/>
      <c r="AK50" s="325"/>
      <c r="AL50" s="325"/>
      <c r="AM50" s="325"/>
      <c r="AN50" s="325"/>
    </row>
    <row r="51" spans="1:40" s="21" customFormat="1" ht="45.75" thickBot="1" x14ac:dyDescent="0.25">
      <c r="A51" s="53"/>
      <c r="B51" s="84"/>
      <c r="C51" s="192"/>
      <c r="D51" s="323" t="s">
        <v>195</v>
      </c>
      <c r="E51" s="19"/>
      <c r="F51" s="18"/>
      <c r="G51" s="378">
        <v>0</v>
      </c>
      <c r="H51" s="288">
        <f>G51</f>
        <v>0</v>
      </c>
      <c r="I51" s="288">
        <f t="shared" ref="I51:S51" si="59">H51</f>
        <v>0</v>
      </c>
      <c r="J51" s="288">
        <v>0.5</v>
      </c>
      <c r="K51" s="293">
        <v>0.75</v>
      </c>
      <c r="L51" s="292">
        <v>1</v>
      </c>
      <c r="M51" s="288">
        <f t="shared" si="59"/>
        <v>1</v>
      </c>
      <c r="N51" s="288">
        <f t="shared" si="59"/>
        <v>1</v>
      </c>
      <c r="O51" s="295">
        <f t="shared" si="59"/>
        <v>1</v>
      </c>
      <c r="P51" s="292">
        <f t="shared" si="59"/>
        <v>1</v>
      </c>
      <c r="Q51" s="288">
        <f t="shared" si="59"/>
        <v>1</v>
      </c>
      <c r="R51" s="288">
        <f t="shared" si="59"/>
        <v>1</v>
      </c>
      <c r="S51" s="295">
        <f t="shared" si="59"/>
        <v>1</v>
      </c>
      <c r="T51" s="292">
        <f t="shared" ref="T51:AE51" si="60">S51</f>
        <v>1</v>
      </c>
      <c r="U51" s="288">
        <f t="shared" si="60"/>
        <v>1</v>
      </c>
      <c r="V51" s="288">
        <f t="shared" si="60"/>
        <v>1</v>
      </c>
      <c r="W51" s="295">
        <f t="shared" si="60"/>
        <v>1</v>
      </c>
      <c r="X51" s="292">
        <f t="shared" si="60"/>
        <v>1</v>
      </c>
      <c r="Y51" s="288">
        <f t="shared" si="60"/>
        <v>1</v>
      </c>
      <c r="Z51" s="288">
        <f t="shared" si="60"/>
        <v>1</v>
      </c>
      <c r="AA51" s="295">
        <f t="shared" si="60"/>
        <v>1</v>
      </c>
      <c r="AB51" s="292">
        <f t="shared" si="60"/>
        <v>1</v>
      </c>
      <c r="AC51" s="288">
        <f t="shared" si="60"/>
        <v>1</v>
      </c>
      <c r="AD51" s="288">
        <f t="shared" si="60"/>
        <v>1</v>
      </c>
      <c r="AE51" s="295">
        <f t="shared" si="60"/>
        <v>1</v>
      </c>
      <c r="AF51" s="729"/>
      <c r="AG51" s="616" t="s">
        <v>495</v>
      </c>
      <c r="AH51" s="600" t="s">
        <v>496</v>
      </c>
      <c r="AI51" s="506" t="s">
        <v>431</v>
      </c>
      <c r="AJ51" s="604">
        <v>100000</v>
      </c>
      <c r="AK51" s="505" t="s">
        <v>497</v>
      </c>
      <c r="AL51" s="505" t="s">
        <v>442</v>
      </c>
      <c r="AM51" s="505" t="s">
        <v>498</v>
      </c>
      <c r="AN51" s="603" t="s">
        <v>432</v>
      </c>
    </row>
    <row r="52" spans="1:40" s="21" customFormat="1" ht="34.5" thickBot="1" x14ac:dyDescent="0.25">
      <c r="A52" s="53"/>
      <c r="B52" s="84"/>
      <c r="C52" s="192"/>
      <c r="D52" s="323" t="s">
        <v>196</v>
      </c>
      <c r="E52" s="19"/>
      <c r="F52" s="18"/>
      <c r="G52" s="378">
        <v>0</v>
      </c>
      <c r="H52" s="288">
        <f>G52</f>
        <v>0</v>
      </c>
      <c r="I52" s="288">
        <f t="shared" ref="I52:R52" si="61">H52</f>
        <v>0</v>
      </c>
      <c r="J52" s="288">
        <f>I52</f>
        <v>0</v>
      </c>
      <c r="K52" s="293">
        <f t="shared" si="61"/>
        <v>0</v>
      </c>
      <c r="L52" s="292">
        <f>K52</f>
        <v>0</v>
      </c>
      <c r="M52" s="288">
        <f t="shared" si="61"/>
        <v>0</v>
      </c>
      <c r="N52" s="288">
        <f>M52</f>
        <v>0</v>
      </c>
      <c r="O52" s="295">
        <f t="shared" si="61"/>
        <v>0</v>
      </c>
      <c r="P52" s="292">
        <f t="shared" si="61"/>
        <v>0</v>
      </c>
      <c r="Q52" s="292">
        <f t="shared" si="61"/>
        <v>0</v>
      </c>
      <c r="R52" s="288">
        <f t="shared" si="61"/>
        <v>0</v>
      </c>
      <c r="S52" s="295">
        <v>1</v>
      </c>
      <c r="T52" s="292">
        <f>S52</f>
        <v>1</v>
      </c>
      <c r="U52" s="288">
        <f>T52</f>
        <v>1</v>
      </c>
      <c r="V52" s="288">
        <f>U52</f>
        <v>1</v>
      </c>
      <c r="W52" s="295">
        <f>V52</f>
        <v>1</v>
      </c>
      <c r="X52" s="292">
        <f>W52</f>
        <v>1</v>
      </c>
      <c r="Y52" s="288">
        <v>1</v>
      </c>
      <c r="Z52" s="288">
        <f>Y52</f>
        <v>1</v>
      </c>
      <c r="AA52" s="295">
        <f>Z52</f>
        <v>1</v>
      </c>
      <c r="AB52" s="292">
        <f>AA52</f>
        <v>1</v>
      </c>
      <c r="AC52" s="288">
        <v>1</v>
      </c>
      <c r="AD52" s="288">
        <f t="shared" ref="AD52:AE54" si="62">AC52</f>
        <v>1</v>
      </c>
      <c r="AE52" s="295">
        <f t="shared" si="62"/>
        <v>1</v>
      </c>
      <c r="AF52" s="729"/>
      <c r="AG52" s="616" t="s">
        <v>499</v>
      </c>
      <c r="AH52" s="600" t="s">
        <v>500</v>
      </c>
      <c r="AI52" s="506" t="s">
        <v>451</v>
      </c>
      <c r="AJ52" s="604">
        <v>60000</v>
      </c>
      <c r="AK52" s="505" t="s">
        <v>497</v>
      </c>
      <c r="AL52" s="505" t="s">
        <v>442</v>
      </c>
      <c r="AM52" s="505" t="s">
        <v>501</v>
      </c>
      <c r="AN52" s="603" t="s">
        <v>432</v>
      </c>
    </row>
    <row r="53" spans="1:40" s="21" customFormat="1" ht="45.75" thickBot="1" x14ac:dyDescent="0.25">
      <c r="A53" s="53"/>
      <c r="B53" s="84"/>
      <c r="C53" s="194"/>
      <c r="D53" s="323" t="s">
        <v>197</v>
      </c>
      <c r="E53" s="60"/>
      <c r="F53" s="61"/>
      <c r="G53" s="378">
        <v>0</v>
      </c>
      <c r="H53" s="288">
        <v>0</v>
      </c>
      <c r="I53" s="288">
        <v>0</v>
      </c>
      <c r="J53" s="288">
        <v>0</v>
      </c>
      <c r="K53" s="293">
        <f>J53</f>
        <v>0</v>
      </c>
      <c r="L53" s="292">
        <v>0.25</v>
      </c>
      <c r="M53" s="288">
        <f>L53</f>
        <v>0.25</v>
      </c>
      <c r="N53" s="288">
        <v>0.5</v>
      </c>
      <c r="O53" s="295">
        <v>0.5</v>
      </c>
      <c r="P53" s="292">
        <v>0.5</v>
      </c>
      <c r="Q53" s="288">
        <v>0.75</v>
      </c>
      <c r="R53" s="288">
        <f>Q53</f>
        <v>0.75</v>
      </c>
      <c r="S53" s="295">
        <v>1</v>
      </c>
      <c r="T53" s="292">
        <v>1</v>
      </c>
      <c r="U53" s="288">
        <f t="shared" ref="U53:W54" si="63">T53</f>
        <v>1</v>
      </c>
      <c r="V53" s="288">
        <f t="shared" si="63"/>
        <v>1</v>
      </c>
      <c r="W53" s="295">
        <f t="shared" si="63"/>
        <v>1</v>
      </c>
      <c r="X53" s="292">
        <v>1</v>
      </c>
      <c r="Y53" s="288">
        <f t="shared" ref="Y53:AA54" si="64">X53</f>
        <v>1</v>
      </c>
      <c r="Z53" s="288">
        <f t="shared" si="64"/>
        <v>1</v>
      </c>
      <c r="AA53" s="295">
        <f t="shared" si="64"/>
        <v>1</v>
      </c>
      <c r="AB53" s="292">
        <v>1</v>
      </c>
      <c r="AC53" s="288">
        <f>AB53</f>
        <v>1</v>
      </c>
      <c r="AD53" s="288">
        <f t="shared" si="62"/>
        <v>1</v>
      </c>
      <c r="AE53" s="295">
        <f t="shared" si="62"/>
        <v>1</v>
      </c>
      <c r="AF53" s="729"/>
      <c r="AG53" s="616" t="s">
        <v>502</v>
      </c>
      <c r="AH53" s="600" t="s">
        <v>455</v>
      </c>
      <c r="AI53" s="506" t="s">
        <v>451</v>
      </c>
      <c r="AJ53" s="526" t="s">
        <v>503</v>
      </c>
      <c r="AK53" s="526" t="s">
        <v>503</v>
      </c>
      <c r="AL53" s="526" t="s">
        <v>503</v>
      </c>
      <c r="AM53" s="505" t="s">
        <v>504</v>
      </c>
      <c r="AN53" s="603" t="s">
        <v>432</v>
      </c>
    </row>
    <row r="54" spans="1:40" s="21" customFormat="1" ht="34.5" thickBot="1" x14ac:dyDescent="0.25">
      <c r="A54" s="53"/>
      <c r="B54" s="84"/>
      <c r="C54" s="192"/>
      <c r="D54" s="323" t="s">
        <v>198</v>
      </c>
      <c r="E54" s="19"/>
      <c r="F54" s="18"/>
      <c r="G54" s="378">
        <v>0</v>
      </c>
      <c r="H54" s="288">
        <v>0</v>
      </c>
      <c r="I54" s="288">
        <v>0</v>
      </c>
      <c r="J54" s="288">
        <v>0.25</v>
      </c>
      <c r="K54" s="293">
        <f t="shared" ref="K54:S54" si="65">J54</f>
        <v>0.25</v>
      </c>
      <c r="L54" s="292">
        <v>0.5</v>
      </c>
      <c r="M54" s="288">
        <f t="shared" si="65"/>
        <v>0.5</v>
      </c>
      <c r="N54" s="288">
        <v>0.75</v>
      </c>
      <c r="O54" s="295">
        <f t="shared" si="65"/>
        <v>0.75</v>
      </c>
      <c r="P54" s="292">
        <v>1</v>
      </c>
      <c r="Q54" s="288">
        <f t="shared" si="65"/>
        <v>1</v>
      </c>
      <c r="R54" s="288">
        <f t="shared" si="65"/>
        <v>1</v>
      </c>
      <c r="S54" s="295">
        <f t="shared" si="65"/>
        <v>1</v>
      </c>
      <c r="T54" s="292">
        <v>1</v>
      </c>
      <c r="U54" s="288">
        <f t="shared" si="63"/>
        <v>1</v>
      </c>
      <c r="V54" s="288">
        <f t="shared" si="63"/>
        <v>1</v>
      </c>
      <c r="W54" s="295">
        <f t="shared" si="63"/>
        <v>1</v>
      </c>
      <c r="X54" s="292">
        <v>1</v>
      </c>
      <c r="Y54" s="288">
        <f t="shared" si="64"/>
        <v>1</v>
      </c>
      <c r="Z54" s="288">
        <f t="shared" si="64"/>
        <v>1</v>
      </c>
      <c r="AA54" s="295">
        <f t="shared" si="64"/>
        <v>1</v>
      </c>
      <c r="AB54" s="292">
        <v>1</v>
      </c>
      <c r="AC54" s="288">
        <f>AB54</f>
        <v>1</v>
      </c>
      <c r="AD54" s="288">
        <f t="shared" si="62"/>
        <v>1</v>
      </c>
      <c r="AE54" s="295">
        <f t="shared" si="62"/>
        <v>1</v>
      </c>
      <c r="AF54" s="729"/>
      <c r="AG54" s="616"/>
      <c r="AH54" s="600" t="s">
        <v>505</v>
      </c>
      <c r="AI54" s="506" t="s">
        <v>431</v>
      </c>
      <c r="AJ54" s="601" t="s">
        <v>493</v>
      </c>
      <c r="AK54" s="601" t="s">
        <v>493</v>
      </c>
      <c r="AL54" s="601" t="s">
        <v>493</v>
      </c>
      <c r="AM54" s="505" t="s">
        <v>506</v>
      </c>
      <c r="AN54" s="603" t="s">
        <v>432</v>
      </c>
    </row>
    <row r="55" spans="1:40" ht="12" thickBot="1" x14ac:dyDescent="0.25">
      <c r="A55" s="10"/>
      <c r="B55" s="84"/>
      <c r="C55" s="211"/>
      <c r="D55" s="510" t="s">
        <v>205</v>
      </c>
      <c r="E55" s="157"/>
      <c r="F55" s="158"/>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612"/>
      <c r="AG55" s="612"/>
      <c r="AH55" s="612"/>
      <c r="AI55" s="510"/>
      <c r="AJ55" s="510"/>
      <c r="AK55" s="510"/>
      <c r="AL55" s="510"/>
      <c r="AM55" s="510"/>
      <c r="AN55" s="510"/>
    </row>
    <row r="56" spans="1:40" s="21" customFormat="1" ht="117" customHeight="1" thickBot="1" x14ac:dyDescent="0.25">
      <c r="A56" s="53"/>
      <c r="B56" s="188" t="s">
        <v>32</v>
      </c>
      <c r="C56" s="195"/>
      <c r="D56" s="219" t="s">
        <v>34</v>
      </c>
      <c r="E56" s="62"/>
      <c r="F56" s="63"/>
      <c r="G56" s="63"/>
      <c r="H56" s="122"/>
      <c r="I56" s="123"/>
      <c r="J56" s="123"/>
      <c r="K56" s="124"/>
      <c r="L56" s="125"/>
      <c r="M56" s="123"/>
      <c r="N56" s="123"/>
      <c r="O56" s="126"/>
      <c r="P56" s="428"/>
      <c r="Q56" s="123"/>
      <c r="R56" s="123"/>
      <c r="S56" s="126"/>
      <c r="T56" s="126"/>
      <c r="U56" s="126"/>
      <c r="V56" s="126"/>
      <c r="W56" s="126"/>
      <c r="X56" s="126"/>
      <c r="Y56" s="126"/>
      <c r="Z56" s="126"/>
      <c r="AA56" s="126"/>
      <c r="AB56" s="126"/>
      <c r="AC56" s="126"/>
      <c r="AD56" s="126"/>
      <c r="AE56" s="126"/>
      <c r="AF56" s="617"/>
      <c r="AG56" s="617" t="s">
        <v>507</v>
      </c>
      <c r="AH56" s="613"/>
      <c r="AI56" s="75"/>
      <c r="AJ56" s="75"/>
      <c r="AK56" s="75"/>
      <c r="AL56" s="75"/>
      <c r="AM56" s="75"/>
      <c r="AN56" s="75"/>
    </row>
    <row r="57" spans="1:40" s="21" customFormat="1" ht="12" thickBot="1" x14ac:dyDescent="0.25">
      <c r="A57" s="53"/>
      <c r="B57" s="84"/>
      <c r="C57" s="192"/>
      <c r="D57" s="218" t="s">
        <v>122</v>
      </c>
      <c r="E57" s="47"/>
      <c r="F57" s="48"/>
      <c r="G57" s="401">
        <f t="shared" ref="G57:O57" si="66">IFERROR(SUM(G58:G61)/COUNT(G58:G61),0)</f>
        <v>0</v>
      </c>
      <c r="H57" s="402">
        <f t="shared" si="66"/>
        <v>0</v>
      </c>
      <c r="I57" s="402">
        <f t="shared" si="66"/>
        <v>0</v>
      </c>
      <c r="J57" s="402">
        <f t="shared" si="66"/>
        <v>0.67</v>
      </c>
      <c r="K57" s="402">
        <f t="shared" si="66"/>
        <v>0.67</v>
      </c>
      <c r="L57" s="403">
        <f t="shared" si="66"/>
        <v>0.67</v>
      </c>
      <c r="M57" s="402">
        <f t="shared" si="66"/>
        <v>0.75</v>
      </c>
      <c r="N57" s="402">
        <f t="shared" si="66"/>
        <v>0.75</v>
      </c>
      <c r="O57" s="404">
        <f t="shared" si="66"/>
        <v>0.8</v>
      </c>
      <c r="P57" s="402">
        <f t="shared" ref="P57:AE57" si="67">IFERROR(SUM(P58:P61)/COUNT(P58:P61),0)</f>
        <v>0.85000000000000009</v>
      </c>
      <c r="Q57" s="402">
        <f t="shared" si="67"/>
        <v>1</v>
      </c>
      <c r="R57" s="402">
        <f t="shared" si="67"/>
        <v>1</v>
      </c>
      <c r="S57" s="404">
        <f t="shared" si="67"/>
        <v>1</v>
      </c>
      <c r="T57" s="402">
        <f t="shared" si="67"/>
        <v>1</v>
      </c>
      <c r="U57" s="402">
        <f t="shared" si="67"/>
        <v>1</v>
      </c>
      <c r="V57" s="402">
        <f t="shared" si="67"/>
        <v>1</v>
      </c>
      <c r="W57" s="404">
        <f t="shared" si="67"/>
        <v>1</v>
      </c>
      <c r="X57" s="402">
        <f t="shared" si="67"/>
        <v>1</v>
      </c>
      <c r="Y57" s="402">
        <f t="shared" si="67"/>
        <v>1</v>
      </c>
      <c r="Z57" s="402">
        <f t="shared" si="67"/>
        <v>1</v>
      </c>
      <c r="AA57" s="404">
        <f t="shared" si="67"/>
        <v>1</v>
      </c>
      <c r="AB57" s="402">
        <f t="shared" si="67"/>
        <v>1</v>
      </c>
      <c r="AC57" s="402">
        <f t="shared" si="67"/>
        <v>1</v>
      </c>
      <c r="AD57" s="402">
        <f t="shared" si="67"/>
        <v>1</v>
      </c>
      <c r="AE57" s="404">
        <f t="shared" si="67"/>
        <v>1</v>
      </c>
      <c r="AF57" s="730"/>
      <c r="AG57" s="618" t="s">
        <v>484</v>
      </c>
      <c r="AH57" s="619"/>
      <c r="AI57" s="620"/>
      <c r="AJ57" s="601"/>
      <c r="AK57" s="601"/>
      <c r="AL57" s="601"/>
      <c r="AM57" s="620"/>
      <c r="AN57" s="620"/>
    </row>
    <row r="58" spans="1:40" s="21" customFormat="1" ht="34.5" thickBot="1" x14ac:dyDescent="0.25">
      <c r="A58" s="53"/>
      <c r="B58" s="84"/>
      <c r="C58" s="192"/>
      <c r="D58" s="435" t="s">
        <v>278</v>
      </c>
      <c r="E58" s="82"/>
      <c r="F58" s="83"/>
      <c r="G58" s="378">
        <v>0</v>
      </c>
      <c r="H58" s="288">
        <f t="shared" ref="H58:L61" si="68">G58</f>
        <v>0</v>
      </c>
      <c r="I58" s="288">
        <f t="shared" si="68"/>
        <v>0</v>
      </c>
      <c r="J58" s="288">
        <v>0.67</v>
      </c>
      <c r="K58" s="293">
        <f t="shared" si="68"/>
        <v>0.67</v>
      </c>
      <c r="L58" s="292">
        <f t="shared" si="68"/>
        <v>0.67</v>
      </c>
      <c r="M58" s="288">
        <v>0.75</v>
      </c>
      <c r="N58" s="288">
        <v>0.75</v>
      </c>
      <c r="O58" s="295">
        <v>0.8</v>
      </c>
      <c r="P58" s="292">
        <v>0.8</v>
      </c>
      <c r="Q58" s="288">
        <v>1</v>
      </c>
      <c r="R58" s="288">
        <f t="shared" ref="R58:S61" si="69">Q58</f>
        <v>1</v>
      </c>
      <c r="S58" s="295">
        <f t="shared" si="69"/>
        <v>1</v>
      </c>
      <c r="T58" s="292">
        <v>1</v>
      </c>
      <c r="U58" s="288">
        <f t="shared" ref="U58:W61" si="70">T58</f>
        <v>1</v>
      </c>
      <c r="V58" s="288">
        <f t="shared" si="70"/>
        <v>1</v>
      </c>
      <c r="W58" s="295">
        <f t="shared" si="70"/>
        <v>1</v>
      </c>
      <c r="X58" s="292">
        <v>1</v>
      </c>
      <c r="Y58" s="288">
        <f t="shared" ref="Y58:AA61" si="71">X58</f>
        <v>1</v>
      </c>
      <c r="Z58" s="288">
        <f t="shared" si="71"/>
        <v>1</v>
      </c>
      <c r="AA58" s="295">
        <f t="shared" si="71"/>
        <v>1</v>
      </c>
      <c r="AB58" s="292">
        <v>1</v>
      </c>
      <c r="AC58" s="288">
        <f t="shared" ref="AC58:AE61" si="72">AB58</f>
        <v>1</v>
      </c>
      <c r="AD58" s="288">
        <f t="shared" si="72"/>
        <v>1</v>
      </c>
      <c r="AE58" s="295">
        <f t="shared" si="72"/>
        <v>1</v>
      </c>
      <c r="AF58" s="729"/>
      <c r="AG58" s="616" t="s">
        <v>508</v>
      </c>
      <c r="AH58" s="621" t="s">
        <v>509</v>
      </c>
      <c r="AI58" s="506" t="s">
        <v>451</v>
      </c>
      <c r="AJ58" s="601"/>
      <c r="AK58" s="601"/>
      <c r="AL58" s="601"/>
      <c r="AM58" s="505" t="s">
        <v>510</v>
      </c>
      <c r="AN58" s="622" t="s">
        <v>432</v>
      </c>
    </row>
    <row r="59" spans="1:40" s="21" customFormat="1" ht="23.25" thickBot="1" x14ac:dyDescent="0.25">
      <c r="A59" s="53"/>
      <c r="B59" s="84"/>
      <c r="C59" s="192"/>
      <c r="D59" s="435" t="s">
        <v>279</v>
      </c>
      <c r="E59" s="24"/>
      <c r="F59" s="45"/>
      <c r="G59" s="378">
        <v>0</v>
      </c>
      <c r="H59" s="288">
        <f t="shared" si="68"/>
        <v>0</v>
      </c>
      <c r="I59" s="288">
        <f t="shared" si="68"/>
        <v>0</v>
      </c>
      <c r="J59" s="288">
        <v>0.67</v>
      </c>
      <c r="K59" s="293">
        <f t="shared" si="68"/>
        <v>0.67</v>
      </c>
      <c r="L59" s="292">
        <v>0.67</v>
      </c>
      <c r="M59" s="288">
        <v>0.75</v>
      </c>
      <c r="N59" s="288">
        <v>0.75</v>
      </c>
      <c r="O59" s="295">
        <v>0.8</v>
      </c>
      <c r="P59" s="292">
        <v>1</v>
      </c>
      <c r="Q59" s="288">
        <f>P59</f>
        <v>1</v>
      </c>
      <c r="R59" s="288">
        <f t="shared" si="69"/>
        <v>1</v>
      </c>
      <c r="S59" s="295">
        <f t="shared" si="69"/>
        <v>1</v>
      </c>
      <c r="T59" s="292">
        <v>1</v>
      </c>
      <c r="U59" s="288">
        <f t="shared" si="70"/>
        <v>1</v>
      </c>
      <c r="V59" s="288">
        <f t="shared" si="70"/>
        <v>1</v>
      </c>
      <c r="W59" s="295">
        <f t="shared" si="70"/>
        <v>1</v>
      </c>
      <c r="X59" s="292">
        <v>1</v>
      </c>
      <c r="Y59" s="288">
        <f t="shared" si="71"/>
        <v>1</v>
      </c>
      <c r="Z59" s="288">
        <f t="shared" si="71"/>
        <v>1</v>
      </c>
      <c r="AA59" s="295">
        <f t="shared" si="71"/>
        <v>1</v>
      </c>
      <c r="AB59" s="292">
        <v>1</v>
      </c>
      <c r="AC59" s="288">
        <f t="shared" si="72"/>
        <v>1</v>
      </c>
      <c r="AD59" s="288">
        <f t="shared" si="72"/>
        <v>1</v>
      </c>
      <c r="AE59" s="295">
        <f t="shared" si="72"/>
        <v>1</v>
      </c>
      <c r="AF59" s="729"/>
      <c r="AG59" s="616"/>
      <c r="AH59" s="621" t="s">
        <v>588</v>
      </c>
      <c r="AI59" s="506" t="s">
        <v>451</v>
      </c>
      <c r="AJ59" s="601"/>
      <c r="AK59" s="601"/>
      <c r="AL59" s="601"/>
      <c r="AM59" s="505" t="s">
        <v>510</v>
      </c>
      <c r="AN59" s="622" t="s">
        <v>432</v>
      </c>
    </row>
    <row r="60" spans="1:40" s="21" customFormat="1" ht="79.5" thickBot="1" x14ac:dyDescent="0.25">
      <c r="A60" s="53"/>
      <c r="B60" s="84"/>
      <c r="C60" s="192"/>
      <c r="D60" s="435" t="s">
        <v>280</v>
      </c>
      <c r="E60" s="17"/>
      <c r="F60" s="20"/>
      <c r="G60" s="378">
        <v>0</v>
      </c>
      <c r="H60" s="288">
        <f t="shared" si="68"/>
        <v>0</v>
      </c>
      <c r="I60" s="288">
        <f t="shared" si="68"/>
        <v>0</v>
      </c>
      <c r="J60" s="288">
        <v>0.67</v>
      </c>
      <c r="K60" s="293">
        <f t="shared" si="68"/>
        <v>0.67</v>
      </c>
      <c r="L60" s="292">
        <f t="shared" si="68"/>
        <v>0.67</v>
      </c>
      <c r="M60" s="288">
        <v>0.75</v>
      </c>
      <c r="N60" s="288">
        <v>0.75</v>
      </c>
      <c r="O60" s="295">
        <v>0.8</v>
      </c>
      <c r="P60" s="292">
        <v>0.8</v>
      </c>
      <c r="Q60" s="292">
        <v>1</v>
      </c>
      <c r="R60" s="288">
        <f t="shared" si="69"/>
        <v>1</v>
      </c>
      <c r="S60" s="295">
        <f t="shared" si="69"/>
        <v>1</v>
      </c>
      <c r="T60" s="292">
        <v>1</v>
      </c>
      <c r="U60" s="288">
        <f t="shared" si="70"/>
        <v>1</v>
      </c>
      <c r="V60" s="288">
        <f t="shared" si="70"/>
        <v>1</v>
      </c>
      <c r="W60" s="295">
        <f t="shared" si="70"/>
        <v>1</v>
      </c>
      <c r="X60" s="292">
        <v>1</v>
      </c>
      <c r="Y60" s="288">
        <f t="shared" si="71"/>
        <v>1</v>
      </c>
      <c r="Z60" s="288">
        <f t="shared" si="71"/>
        <v>1</v>
      </c>
      <c r="AA60" s="295">
        <f t="shared" si="71"/>
        <v>1</v>
      </c>
      <c r="AB60" s="292">
        <v>1</v>
      </c>
      <c r="AC60" s="288">
        <f t="shared" si="72"/>
        <v>1</v>
      </c>
      <c r="AD60" s="288">
        <f t="shared" si="72"/>
        <v>1</v>
      </c>
      <c r="AE60" s="295">
        <f t="shared" si="72"/>
        <v>1</v>
      </c>
      <c r="AF60" s="729"/>
      <c r="AG60" s="616" t="s">
        <v>646</v>
      </c>
      <c r="AH60" s="621" t="s">
        <v>511</v>
      </c>
      <c r="AI60" s="506" t="s">
        <v>451</v>
      </c>
      <c r="AJ60" s="623"/>
      <c r="AK60" s="623"/>
      <c r="AL60" s="623"/>
      <c r="AM60" s="505" t="s">
        <v>512</v>
      </c>
      <c r="AN60" s="622" t="s">
        <v>432</v>
      </c>
    </row>
    <row r="61" spans="1:40" s="21" customFormat="1" ht="23.25" thickBot="1" x14ac:dyDescent="0.25">
      <c r="A61" s="53"/>
      <c r="B61" s="84"/>
      <c r="C61" s="192"/>
      <c r="D61" s="435" t="s">
        <v>281</v>
      </c>
      <c r="E61" s="17"/>
      <c r="F61" s="20"/>
      <c r="G61" s="378">
        <v>0</v>
      </c>
      <c r="H61" s="288">
        <f t="shared" si="68"/>
        <v>0</v>
      </c>
      <c r="I61" s="288">
        <f t="shared" si="68"/>
        <v>0</v>
      </c>
      <c r="J61" s="288">
        <v>0.67</v>
      </c>
      <c r="K61" s="293">
        <f t="shared" si="68"/>
        <v>0.67</v>
      </c>
      <c r="L61" s="292">
        <f t="shared" si="68"/>
        <v>0.67</v>
      </c>
      <c r="M61" s="288">
        <v>0.75</v>
      </c>
      <c r="N61" s="288">
        <v>0.75</v>
      </c>
      <c r="O61" s="295">
        <v>0.8</v>
      </c>
      <c r="P61" s="292">
        <v>0.8</v>
      </c>
      <c r="Q61" s="288">
        <v>1</v>
      </c>
      <c r="R61" s="288">
        <f t="shared" si="69"/>
        <v>1</v>
      </c>
      <c r="S61" s="295">
        <f t="shared" si="69"/>
        <v>1</v>
      </c>
      <c r="T61" s="292">
        <v>1</v>
      </c>
      <c r="U61" s="288">
        <f t="shared" si="70"/>
        <v>1</v>
      </c>
      <c r="V61" s="288">
        <f t="shared" si="70"/>
        <v>1</v>
      </c>
      <c r="W61" s="295">
        <f t="shared" si="70"/>
        <v>1</v>
      </c>
      <c r="X61" s="292">
        <v>1</v>
      </c>
      <c r="Y61" s="288">
        <f t="shared" si="71"/>
        <v>1</v>
      </c>
      <c r="Z61" s="288">
        <f t="shared" si="71"/>
        <v>1</v>
      </c>
      <c r="AA61" s="295">
        <f t="shared" si="71"/>
        <v>1</v>
      </c>
      <c r="AB61" s="292">
        <v>1</v>
      </c>
      <c r="AC61" s="288">
        <f t="shared" si="72"/>
        <v>1</v>
      </c>
      <c r="AD61" s="288">
        <f t="shared" si="72"/>
        <v>1</v>
      </c>
      <c r="AE61" s="295">
        <f t="shared" si="72"/>
        <v>1</v>
      </c>
      <c r="AF61" s="729"/>
      <c r="AG61" s="616"/>
      <c r="AH61" s="621" t="s">
        <v>647</v>
      </c>
      <c r="AI61" s="506" t="s">
        <v>451</v>
      </c>
      <c r="AJ61" s="623"/>
      <c r="AK61" s="623"/>
      <c r="AL61" s="623"/>
      <c r="AM61" s="505" t="s">
        <v>512</v>
      </c>
      <c r="AN61" s="622" t="s">
        <v>432</v>
      </c>
    </row>
    <row r="62" spans="1:40" ht="12" thickBot="1" x14ac:dyDescent="0.25">
      <c r="A62" s="10"/>
      <c r="B62" s="84"/>
      <c r="C62" s="211"/>
      <c r="D62" s="150" t="s">
        <v>205</v>
      </c>
      <c r="E62" s="157"/>
      <c r="F62" s="158"/>
      <c r="G62" s="159"/>
      <c r="H62" s="159"/>
      <c r="I62" s="160"/>
      <c r="J62" s="160"/>
      <c r="K62" s="161"/>
      <c r="L62" s="142"/>
      <c r="M62" s="143"/>
      <c r="N62" s="143"/>
      <c r="O62" s="144"/>
      <c r="P62" s="143"/>
      <c r="Q62" s="145"/>
      <c r="R62" s="145"/>
      <c r="S62" s="146"/>
      <c r="T62" s="143"/>
      <c r="U62" s="145"/>
      <c r="V62" s="145"/>
      <c r="W62" s="146"/>
      <c r="X62" s="143"/>
      <c r="Y62" s="145"/>
      <c r="Z62" s="145"/>
      <c r="AA62" s="146"/>
      <c r="AB62" s="143"/>
      <c r="AC62" s="145"/>
      <c r="AD62" s="145"/>
      <c r="AE62" s="146"/>
      <c r="AF62" s="624"/>
      <c r="AG62" s="624"/>
      <c r="AH62" s="624"/>
      <c r="AI62" s="146"/>
      <c r="AJ62" s="146"/>
      <c r="AK62" s="146"/>
      <c r="AL62" s="146"/>
      <c r="AM62" s="146"/>
      <c r="AN62" s="146"/>
    </row>
    <row r="63" spans="1:40" s="21" customFormat="1" ht="113.25" thickBot="1" x14ac:dyDescent="0.25">
      <c r="A63" s="53"/>
      <c r="B63" s="188" t="s">
        <v>33</v>
      </c>
      <c r="C63" s="196"/>
      <c r="D63" s="219" t="s">
        <v>39</v>
      </c>
      <c r="E63" s="129"/>
      <c r="F63" s="130"/>
      <c r="G63" s="63"/>
      <c r="H63" s="429"/>
      <c r="I63" s="123"/>
      <c r="J63" s="123"/>
      <c r="K63" s="124"/>
      <c r="L63" s="125"/>
      <c r="M63" s="123"/>
      <c r="N63" s="123"/>
      <c r="O63" s="126"/>
      <c r="P63" s="428"/>
      <c r="Q63" s="123"/>
      <c r="R63" s="123"/>
      <c r="S63" s="126"/>
      <c r="T63" s="126"/>
      <c r="U63" s="126"/>
      <c r="V63" s="126"/>
      <c r="W63" s="126"/>
      <c r="X63" s="126"/>
      <c r="Y63" s="126"/>
      <c r="Z63" s="126"/>
      <c r="AA63" s="126"/>
      <c r="AB63" s="126"/>
      <c r="AC63" s="126"/>
      <c r="AD63" s="126"/>
      <c r="AE63" s="126"/>
      <c r="AF63" s="617"/>
      <c r="AG63" s="617" t="s">
        <v>513</v>
      </c>
      <c r="AH63" s="613"/>
      <c r="AI63" s="75"/>
      <c r="AJ63" s="75"/>
      <c r="AK63" s="75"/>
      <c r="AL63" s="75"/>
      <c r="AM63" s="75"/>
      <c r="AN63" s="75"/>
    </row>
    <row r="64" spans="1:40" s="21" customFormat="1" ht="12" thickBot="1" x14ac:dyDescent="0.25">
      <c r="A64" s="53"/>
      <c r="B64" s="84"/>
      <c r="C64" s="193"/>
      <c r="D64" s="218" t="s">
        <v>122</v>
      </c>
      <c r="E64" s="50"/>
      <c r="F64" s="51"/>
      <c r="G64" s="401">
        <f t="shared" ref="G64:S64" si="73">IFERROR(SUM(G65:G67)/COUNT(G65:G67),0)</f>
        <v>0.33333333333333331</v>
      </c>
      <c r="H64" s="402">
        <f t="shared" si="73"/>
        <v>0.33333333333333331</v>
      </c>
      <c r="I64" s="402">
        <f t="shared" si="73"/>
        <v>0.33333333333333331</v>
      </c>
      <c r="J64" s="402">
        <f t="shared" si="73"/>
        <v>0.33333333333333331</v>
      </c>
      <c r="K64" s="461">
        <f t="shared" si="73"/>
        <v>0.5</v>
      </c>
      <c r="L64" s="403">
        <f t="shared" si="73"/>
        <v>0.5</v>
      </c>
      <c r="M64" s="402">
        <f t="shared" si="73"/>
        <v>0.5</v>
      </c>
      <c r="N64" s="402">
        <f t="shared" si="73"/>
        <v>0.66666666666666663</v>
      </c>
      <c r="O64" s="404">
        <f t="shared" si="73"/>
        <v>0.83333333333333337</v>
      </c>
      <c r="P64" s="402">
        <f t="shared" si="73"/>
        <v>0.91666666666666663</v>
      </c>
      <c r="Q64" s="402">
        <f t="shared" si="73"/>
        <v>1</v>
      </c>
      <c r="R64" s="402">
        <f t="shared" si="73"/>
        <v>1</v>
      </c>
      <c r="S64" s="404">
        <f t="shared" si="73"/>
        <v>1</v>
      </c>
      <c r="T64" s="402">
        <f t="shared" ref="T64:AE64" si="74">IFERROR(SUM(T65:T67)/COUNT(T65:T67),0)</f>
        <v>1</v>
      </c>
      <c r="U64" s="402">
        <f t="shared" si="74"/>
        <v>1</v>
      </c>
      <c r="V64" s="402">
        <f t="shared" si="74"/>
        <v>1</v>
      </c>
      <c r="W64" s="404">
        <f t="shared" si="74"/>
        <v>1</v>
      </c>
      <c r="X64" s="402">
        <f t="shared" si="74"/>
        <v>1</v>
      </c>
      <c r="Y64" s="402">
        <f t="shared" si="74"/>
        <v>1</v>
      </c>
      <c r="Z64" s="402">
        <f t="shared" si="74"/>
        <v>1</v>
      </c>
      <c r="AA64" s="404">
        <f t="shared" si="74"/>
        <v>1</v>
      </c>
      <c r="AB64" s="402">
        <f t="shared" si="74"/>
        <v>1</v>
      </c>
      <c r="AC64" s="402">
        <f t="shared" si="74"/>
        <v>1</v>
      </c>
      <c r="AD64" s="402">
        <f t="shared" si="74"/>
        <v>1</v>
      </c>
      <c r="AE64" s="404">
        <f t="shared" si="74"/>
        <v>1</v>
      </c>
      <c r="AF64" s="730"/>
      <c r="AG64" s="618"/>
      <c r="AH64" s="619"/>
      <c r="AI64" s="620"/>
      <c r="AJ64" s="620"/>
      <c r="AK64" s="620"/>
      <c r="AL64" s="620"/>
      <c r="AM64" s="620"/>
      <c r="AN64" s="620"/>
    </row>
    <row r="65" spans="1:40" s="21" customFormat="1" ht="34.5" thickBot="1" x14ac:dyDescent="0.25">
      <c r="A65" s="53"/>
      <c r="B65" s="85"/>
      <c r="C65" s="193"/>
      <c r="D65" s="326" t="s">
        <v>199</v>
      </c>
      <c r="E65" s="50"/>
      <c r="F65" s="51"/>
      <c r="G65" s="286">
        <v>1</v>
      </c>
      <c r="H65" s="288">
        <f t="shared" ref="H65:AE65" si="75">G65</f>
        <v>1</v>
      </c>
      <c r="I65" s="288">
        <f t="shared" si="75"/>
        <v>1</v>
      </c>
      <c r="J65" s="288">
        <f t="shared" si="75"/>
        <v>1</v>
      </c>
      <c r="K65" s="293">
        <f t="shared" si="75"/>
        <v>1</v>
      </c>
      <c r="L65" s="292">
        <f t="shared" si="75"/>
        <v>1</v>
      </c>
      <c r="M65" s="288">
        <f t="shared" si="75"/>
        <v>1</v>
      </c>
      <c r="N65" s="288">
        <f t="shared" si="75"/>
        <v>1</v>
      </c>
      <c r="O65" s="295">
        <f t="shared" si="75"/>
        <v>1</v>
      </c>
      <c r="P65" s="292">
        <f t="shared" si="75"/>
        <v>1</v>
      </c>
      <c r="Q65" s="288">
        <f t="shared" si="75"/>
        <v>1</v>
      </c>
      <c r="R65" s="288">
        <f t="shared" si="75"/>
        <v>1</v>
      </c>
      <c r="S65" s="295">
        <f t="shared" si="75"/>
        <v>1</v>
      </c>
      <c r="T65" s="292">
        <f t="shared" si="75"/>
        <v>1</v>
      </c>
      <c r="U65" s="288">
        <f t="shared" si="75"/>
        <v>1</v>
      </c>
      <c r="V65" s="288">
        <f t="shared" si="75"/>
        <v>1</v>
      </c>
      <c r="W65" s="295">
        <f t="shared" si="75"/>
        <v>1</v>
      </c>
      <c r="X65" s="292">
        <f t="shared" si="75"/>
        <v>1</v>
      </c>
      <c r="Y65" s="288">
        <f t="shared" si="75"/>
        <v>1</v>
      </c>
      <c r="Z65" s="288">
        <f t="shared" si="75"/>
        <v>1</v>
      </c>
      <c r="AA65" s="295">
        <f t="shared" si="75"/>
        <v>1</v>
      </c>
      <c r="AB65" s="292">
        <f t="shared" si="75"/>
        <v>1</v>
      </c>
      <c r="AC65" s="288">
        <f t="shared" si="75"/>
        <v>1</v>
      </c>
      <c r="AD65" s="288">
        <f t="shared" si="75"/>
        <v>1</v>
      </c>
      <c r="AE65" s="295">
        <f t="shared" si="75"/>
        <v>1</v>
      </c>
      <c r="AF65" s="729"/>
      <c r="AG65" s="616" t="s">
        <v>514</v>
      </c>
      <c r="AH65" s="601"/>
      <c r="AI65" s="506" t="s">
        <v>431</v>
      </c>
      <c r="AJ65" s="601"/>
      <c r="AK65" s="601"/>
      <c r="AL65" s="601"/>
      <c r="AM65" s="623" t="s">
        <v>515</v>
      </c>
      <c r="AN65" s="622" t="s">
        <v>432</v>
      </c>
    </row>
    <row r="66" spans="1:40" s="21" customFormat="1" ht="12" thickBot="1" x14ac:dyDescent="0.25">
      <c r="A66" s="53"/>
      <c r="B66" s="84"/>
      <c r="C66" s="193"/>
      <c r="D66" s="327" t="s">
        <v>186</v>
      </c>
      <c r="E66" s="82"/>
      <c r="F66" s="83"/>
      <c r="G66" s="378">
        <v>0</v>
      </c>
      <c r="H66" s="288">
        <v>0</v>
      </c>
      <c r="I66" s="288">
        <v>0</v>
      </c>
      <c r="J66" s="288">
        <v>0</v>
      </c>
      <c r="K66" s="293">
        <v>0.25</v>
      </c>
      <c r="L66" s="292">
        <v>0.25</v>
      </c>
      <c r="M66" s="288">
        <f>L66</f>
        <v>0.25</v>
      </c>
      <c r="N66" s="288">
        <v>0.5</v>
      </c>
      <c r="O66" s="295">
        <v>0.75</v>
      </c>
      <c r="P66" s="292">
        <v>1</v>
      </c>
      <c r="Q66" s="288">
        <f>P66</f>
        <v>1</v>
      </c>
      <c r="R66" s="288">
        <f>Q66</f>
        <v>1</v>
      </c>
      <c r="S66" s="295">
        <f>R66</f>
        <v>1</v>
      </c>
      <c r="T66" s="292">
        <v>1</v>
      </c>
      <c r="U66" s="288">
        <f t="shared" ref="U66:W67" si="76">T66</f>
        <v>1</v>
      </c>
      <c r="V66" s="288">
        <f t="shared" si="76"/>
        <v>1</v>
      </c>
      <c r="W66" s="295">
        <f t="shared" si="76"/>
        <v>1</v>
      </c>
      <c r="X66" s="292">
        <v>1</v>
      </c>
      <c r="Y66" s="288">
        <f t="shared" ref="Y66:AA67" si="77">X66</f>
        <v>1</v>
      </c>
      <c r="Z66" s="288">
        <f t="shared" si="77"/>
        <v>1</v>
      </c>
      <c r="AA66" s="295">
        <f t="shared" si="77"/>
        <v>1</v>
      </c>
      <c r="AB66" s="292">
        <v>1</v>
      </c>
      <c r="AC66" s="288">
        <f t="shared" ref="AC66:AE67" si="78">AB66</f>
        <v>1</v>
      </c>
      <c r="AD66" s="288">
        <f t="shared" si="78"/>
        <v>1</v>
      </c>
      <c r="AE66" s="295">
        <f t="shared" si="78"/>
        <v>1</v>
      </c>
      <c r="AF66" s="601"/>
      <c r="AG66" s="601"/>
      <c r="AH66" s="601"/>
      <c r="AI66" s="601"/>
      <c r="AJ66" s="601"/>
      <c r="AK66" s="601"/>
      <c r="AL66" s="601"/>
      <c r="AM66" s="601"/>
      <c r="AN66" s="601"/>
    </row>
    <row r="67" spans="1:40" s="21" customFormat="1" ht="79.5" thickBot="1" x14ac:dyDescent="0.25">
      <c r="A67" s="53"/>
      <c r="B67" s="84"/>
      <c r="C67" s="193"/>
      <c r="D67" s="327" t="s">
        <v>200</v>
      </c>
      <c r="E67" s="82"/>
      <c r="F67" s="83"/>
      <c r="G67" s="378">
        <v>0</v>
      </c>
      <c r="H67" s="288">
        <f>G67</f>
        <v>0</v>
      </c>
      <c r="I67" s="288">
        <f>H67</f>
        <v>0</v>
      </c>
      <c r="J67" s="288">
        <f>I67</f>
        <v>0</v>
      </c>
      <c r="K67" s="293">
        <v>0.25</v>
      </c>
      <c r="L67" s="292">
        <f>K67</f>
        <v>0.25</v>
      </c>
      <c r="M67" s="288">
        <f>L67</f>
        <v>0.25</v>
      </c>
      <c r="N67" s="288">
        <v>0.5</v>
      </c>
      <c r="O67" s="295">
        <v>0.75</v>
      </c>
      <c r="P67" s="383">
        <v>0.75</v>
      </c>
      <c r="Q67" s="288">
        <v>1</v>
      </c>
      <c r="R67" s="288">
        <f>Q67</f>
        <v>1</v>
      </c>
      <c r="S67" s="295">
        <f>R67</f>
        <v>1</v>
      </c>
      <c r="T67" s="383">
        <v>1</v>
      </c>
      <c r="U67" s="288">
        <f t="shared" si="76"/>
        <v>1</v>
      </c>
      <c r="V67" s="288">
        <f t="shared" si="76"/>
        <v>1</v>
      </c>
      <c r="W67" s="295">
        <f t="shared" si="76"/>
        <v>1</v>
      </c>
      <c r="X67" s="295">
        <f>W67</f>
        <v>1</v>
      </c>
      <c r="Y67" s="295">
        <f t="shared" si="77"/>
        <v>1</v>
      </c>
      <c r="Z67" s="295">
        <f t="shared" si="77"/>
        <v>1</v>
      </c>
      <c r="AA67" s="295">
        <f t="shared" si="77"/>
        <v>1</v>
      </c>
      <c r="AB67" s="295">
        <f>AA67</f>
        <v>1</v>
      </c>
      <c r="AC67" s="295">
        <f t="shared" si="78"/>
        <v>1</v>
      </c>
      <c r="AD67" s="295">
        <f t="shared" si="78"/>
        <v>1</v>
      </c>
      <c r="AE67" s="295">
        <f t="shared" si="78"/>
        <v>1</v>
      </c>
      <c r="AF67" s="729"/>
      <c r="AG67" s="616"/>
      <c r="AH67" s="600" t="s">
        <v>516</v>
      </c>
      <c r="AI67" s="506" t="s">
        <v>451</v>
      </c>
      <c r="AJ67" s="623" t="s">
        <v>517</v>
      </c>
      <c r="AK67" s="505" t="s">
        <v>518</v>
      </c>
      <c r="AL67" s="623" t="s">
        <v>465</v>
      </c>
      <c r="AM67" s="623" t="s">
        <v>519</v>
      </c>
      <c r="AN67" s="622" t="s">
        <v>432</v>
      </c>
    </row>
    <row r="68" spans="1:40" ht="12" thickBot="1" x14ac:dyDescent="0.25">
      <c r="A68" s="10"/>
      <c r="B68" s="84"/>
      <c r="C68" s="211"/>
      <c r="D68" s="150" t="s">
        <v>423</v>
      </c>
      <c r="E68" s="157"/>
      <c r="F68" s="158"/>
      <c r="G68" s="159"/>
      <c r="H68" s="159"/>
      <c r="I68" s="160"/>
      <c r="J68" s="160"/>
      <c r="K68" s="161"/>
      <c r="L68" s="142"/>
      <c r="M68" s="143"/>
      <c r="N68" s="143"/>
      <c r="O68" s="144"/>
      <c r="P68" s="143"/>
      <c r="Q68" s="145"/>
      <c r="R68" s="145"/>
      <c r="S68" s="146"/>
      <c r="T68" s="143"/>
      <c r="U68" s="145"/>
      <c r="V68" s="145"/>
      <c r="W68" s="146"/>
      <c r="X68" s="143"/>
      <c r="Y68" s="145"/>
      <c r="Z68" s="145"/>
      <c r="AA68" s="146"/>
      <c r="AB68" s="143"/>
      <c r="AC68" s="145"/>
      <c r="AD68" s="145"/>
      <c r="AE68" s="146"/>
      <c r="AF68" s="625"/>
      <c r="AG68" s="625"/>
      <c r="AH68" s="626" t="s">
        <v>520</v>
      </c>
      <c r="AI68" s="627"/>
      <c r="AJ68" s="627"/>
      <c r="AK68" s="627"/>
      <c r="AL68" s="627"/>
      <c r="AM68" s="627"/>
      <c r="AN68" s="627"/>
    </row>
    <row r="69" spans="1:40" s="21" customFormat="1" ht="200.25" customHeight="1" thickBot="1" x14ac:dyDescent="0.25">
      <c r="A69" s="53"/>
      <c r="B69" s="189" t="s">
        <v>35</v>
      </c>
      <c r="C69" s="197"/>
      <c r="D69" s="148" t="s">
        <v>36</v>
      </c>
      <c r="E69" s="129"/>
      <c r="F69" s="130"/>
      <c r="G69" s="63"/>
      <c r="H69" s="429"/>
      <c r="I69" s="65"/>
      <c r="J69" s="65"/>
      <c r="K69" s="66"/>
      <c r="L69" s="67"/>
      <c r="M69" s="65"/>
      <c r="N69" s="65"/>
      <c r="O69" s="68"/>
      <c r="P69" s="385"/>
      <c r="Q69" s="65"/>
      <c r="R69" s="65"/>
      <c r="S69" s="68"/>
      <c r="T69" s="68"/>
      <c r="U69" s="68"/>
      <c r="V69" s="68"/>
      <c r="W69" s="68"/>
      <c r="X69" s="68"/>
      <c r="Y69" s="68"/>
      <c r="Z69" s="68"/>
      <c r="AA69" s="68"/>
      <c r="AB69" s="68"/>
      <c r="AC69" s="68"/>
      <c r="AD69" s="68"/>
      <c r="AE69" s="68"/>
      <c r="AF69" s="628"/>
      <c r="AG69" s="628" t="s">
        <v>521</v>
      </c>
      <c r="AH69" s="613"/>
      <c r="AI69" s="75"/>
      <c r="AJ69" s="75"/>
      <c r="AK69" s="75"/>
      <c r="AL69" s="75"/>
      <c r="AM69" s="75"/>
      <c r="AN69" s="75"/>
    </row>
    <row r="70" spans="1:40" s="21" customFormat="1" ht="12" thickBot="1" x14ac:dyDescent="0.25">
      <c r="A70" s="53"/>
      <c r="B70" s="84"/>
      <c r="C70" s="193"/>
      <c r="D70" s="218" t="s">
        <v>122</v>
      </c>
      <c r="E70" s="50"/>
      <c r="F70" s="51"/>
      <c r="G70" s="401">
        <f t="shared" ref="G70:AE70" si="79">IFERROR(SUM(G71:G76)/COUNT(G71:G76),0)</f>
        <v>0</v>
      </c>
      <c r="H70" s="402">
        <f t="shared" si="79"/>
        <v>0.2</v>
      </c>
      <c r="I70" s="402">
        <f t="shared" si="79"/>
        <v>0.3</v>
      </c>
      <c r="J70" s="402">
        <f t="shared" si="79"/>
        <v>0.3</v>
      </c>
      <c r="K70" s="402">
        <f t="shared" si="79"/>
        <v>0.35</v>
      </c>
      <c r="L70" s="403">
        <f t="shared" si="79"/>
        <v>0.65</v>
      </c>
      <c r="M70" s="402">
        <f t="shared" si="79"/>
        <v>0.65</v>
      </c>
      <c r="N70" s="402">
        <f t="shared" si="79"/>
        <v>0.7</v>
      </c>
      <c r="O70" s="404">
        <f t="shared" si="79"/>
        <v>0.75</v>
      </c>
      <c r="P70" s="402">
        <f t="shared" si="79"/>
        <v>0.8</v>
      </c>
      <c r="Q70" s="402">
        <f t="shared" si="79"/>
        <v>0.8</v>
      </c>
      <c r="R70" s="402">
        <f t="shared" si="79"/>
        <v>0.8</v>
      </c>
      <c r="S70" s="404">
        <f t="shared" si="79"/>
        <v>1</v>
      </c>
      <c r="T70" s="402">
        <f t="shared" si="79"/>
        <v>1</v>
      </c>
      <c r="U70" s="402">
        <f t="shared" si="79"/>
        <v>1</v>
      </c>
      <c r="V70" s="402">
        <f t="shared" si="79"/>
        <v>1</v>
      </c>
      <c r="W70" s="404">
        <f t="shared" si="79"/>
        <v>1</v>
      </c>
      <c r="X70" s="402">
        <f t="shared" si="79"/>
        <v>1</v>
      </c>
      <c r="Y70" s="402">
        <f t="shared" si="79"/>
        <v>1</v>
      </c>
      <c r="Z70" s="402">
        <f t="shared" si="79"/>
        <v>1</v>
      </c>
      <c r="AA70" s="404">
        <f t="shared" si="79"/>
        <v>1</v>
      </c>
      <c r="AB70" s="402">
        <f t="shared" si="79"/>
        <v>1</v>
      </c>
      <c r="AC70" s="402">
        <f t="shared" si="79"/>
        <v>1</v>
      </c>
      <c r="AD70" s="402">
        <f t="shared" si="79"/>
        <v>1</v>
      </c>
      <c r="AE70" s="404">
        <f t="shared" si="79"/>
        <v>1</v>
      </c>
      <c r="AF70" s="728"/>
      <c r="AG70" s="614"/>
      <c r="AH70" s="619"/>
      <c r="AI70" s="620"/>
      <c r="AJ70" s="620"/>
      <c r="AK70" s="620"/>
      <c r="AL70" s="620"/>
      <c r="AM70" s="620"/>
      <c r="AN70" s="620"/>
    </row>
    <row r="71" spans="1:40" s="21" customFormat="1" ht="12" thickBot="1" x14ac:dyDescent="0.25">
      <c r="A71" s="53"/>
      <c r="B71" s="84"/>
      <c r="C71" s="193"/>
      <c r="D71" s="325" t="s">
        <v>216</v>
      </c>
      <c r="E71" s="50"/>
      <c r="F71" s="51"/>
      <c r="G71" s="378"/>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612"/>
      <c r="AG71" s="612"/>
      <c r="AH71" s="629"/>
      <c r="AI71" s="627"/>
      <c r="AJ71" s="601"/>
      <c r="AK71" s="601"/>
      <c r="AL71" s="601"/>
      <c r="AM71" s="627"/>
      <c r="AN71" s="627"/>
    </row>
    <row r="72" spans="1:40" s="21" customFormat="1" ht="34.5" thickBot="1" x14ac:dyDescent="0.25">
      <c r="A72" s="53"/>
      <c r="B72" s="84"/>
      <c r="C72" s="193"/>
      <c r="D72" s="327" t="s">
        <v>211</v>
      </c>
      <c r="E72" s="19"/>
      <c r="F72" s="18"/>
      <c r="G72" s="378">
        <v>0</v>
      </c>
      <c r="H72" s="288">
        <v>1</v>
      </c>
      <c r="I72" s="288">
        <f t="shared" ref="H72:S76" si="80">H72</f>
        <v>1</v>
      </c>
      <c r="J72" s="288">
        <f t="shared" si="80"/>
        <v>1</v>
      </c>
      <c r="K72" s="293">
        <f t="shared" si="80"/>
        <v>1</v>
      </c>
      <c r="L72" s="292">
        <f t="shared" si="80"/>
        <v>1</v>
      </c>
      <c r="M72" s="288">
        <f t="shared" si="80"/>
        <v>1</v>
      </c>
      <c r="N72" s="288">
        <f t="shared" si="80"/>
        <v>1</v>
      </c>
      <c r="O72" s="295">
        <f t="shared" si="80"/>
        <v>1</v>
      </c>
      <c r="P72" s="292">
        <f t="shared" si="80"/>
        <v>1</v>
      </c>
      <c r="Q72" s="288">
        <f t="shared" si="80"/>
        <v>1</v>
      </c>
      <c r="R72" s="288">
        <f t="shared" si="80"/>
        <v>1</v>
      </c>
      <c r="S72" s="295">
        <f t="shared" si="80"/>
        <v>1</v>
      </c>
      <c r="T72" s="292">
        <f t="shared" ref="T72:AE72" si="81">S72</f>
        <v>1</v>
      </c>
      <c r="U72" s="288">
        <f t="shared" si="81"/>
        <v>1</v>
      </c>
      <c r="V72" s="288">
        <f t="shared" si="81"/>
        <v>1</v>
      </c>
      <c r="W72" s="295">
        <f t="shared" si="81"/>
        <v>1</v>
      </c>
      <c r="X72" s="292">
        <f t="shared" si="81"/>
        <v>1</v>
      </c>
      <c r="Y72" s="288">
        <f t="shared" si="81"/>
        <v>1</v>
      </c>
      <c r="Z72" s="288">
        <f t="shared" si="81"/>
        <v>1</v>
      </c>
      <c r="AA72" s="295">
        <f t="shared" si="81"/>
        <v>1</v>
      </c>
      <c r="AB72" s="292">
        <f t="shared" si="81"/>
        <v>1</v>
      </c>
      <c r="AC72" s="288">
        <f t="shared" si="81"/>
        <v>1</v>
      </c>
      <c r="AD72" s="288">
        <f t="shared" si="81"/>
        <v>1</v>
      </c>
      <c r="AE72" s="295">
        <f t="shared" si="81"/>
        <v>1</v>
      </c>
      <c r="AF72" s="729"/>
      <c r="AG72" s="616" t="s">
        <v>522</v>
      </c>
      <c r="AH72" s="601"/>
      <c r="AI72" s="506" t="s">
        <v>431</v>
      </c>
      <c r="AJ72" s="601"/>
      <c r="AK72" s="601"/>
      <c r="AL72" s="601"/>
      <c r="AM72" s="505" t="s">
        <v>523</v>
      </c>
      <c r="AN72" s="622" t="s">
        <v>432</v>
      </c>
    </row>
    <row r="73" spans="1:40" s="21" customFormat="1" ht="34.5" thickBot="1" x14ac:dyDescent="0.25">
      <c r="A73" s="53"/>
      <c r="B73" s="84"/>
      <c r="C73" s="192"/>
      <c r="D73" s="326" t="s">
        <v>212</v>
      </c>
      <c r="E73" s="19"/>
      <c r="F73" s="18"/>
      <c r="G73" s="378">
        <v>0</v>
      </c>
      <c r="H73" s="288">
        <f t="shared" si="80"/>
        <v>0</v>
      </c>
      <c r="I73" s="288">
        <v>0.5</v>
      </c>
      <c r="J73" s="288">
        <f t="shared" si="80"/>
        <v>0.5</v>
      </c>
      <c r="K73" s="293">
        <v>0.75</v>
      </c>
      <c r="L73" s="292">
        <v>1</v>
      </c>
      <c r="M73" s="288">
        <f t="shared" si="80"/>
        <v>1</v>
      </c>
      <c r="N73" s="288">
        <f t="shared" si="80"/>
        <v>1</v>
      </c>
      <c r="O73" s="295">
        <f t="shared" si="80"/>
        <v>1</v>
      </c>
      <c r="P73" s="292">
        <f t="shared" si="80"/>
        <v>1</v>
      </c>
      <c r="Q73" s="288">
        <f t="shared" si="80"/>
        <v>1</v>
      </c>
      <c r="R73" s="288">
        <f t="shared" si="80"/>
        <v>1</v>
      </c>
      <c r="S73" s="295">
        <f t="shared" si="80"/>
        <v>1</v>
      </c>
      <c r="T73" s="292">
        <f t="shared" ref="T73:AE73" si="82">S73</f>
        <v>1</v>
      </c>
      <c r="U73" s="288">
        <f t="shared" si="82"/>
        <v>1</v>
      </c>
      <c r="V73" s="288">
        <f t="shared" si="82"/>
        <v>1</v>
      </c>
      <c r="W73" s="295">
        <f t="shared" si="82"/>
        <v>1</v>
      </c>
      <c r="X73" s="292">
        <f t="shared" si="82"/>
        <v>1</v>
      </c>
      <c r="Y73" s="288">
        <f t="shared" si="82"/>
        <v>1</v>
      </c>
      <c r="Z73" s="288">
        <f t="shared" si="82"/>
        <v>1</v>
      </c>
      <c r="AA73" s="295">
        <f t="shared" si="82"/>
        <v>1</v>
      </c>
      <c r="AB73" s="292">
        <f t="shared" si="82"/>
        <v>1</v>
      </c>
      <c r="AC73" s="288">
        <f t="shared" si="82"/>
        <v>1</v>
      </c>
      <c r="AD73" s="288">
        <f t="shared" si="82"/>
        <v>1</v>
      </c>
      <c r="AE73" s="295">
        <f t="shared" si="82"/>
        <v>1</v>
      </c>
      <c r="AF73" s="729"/>
      <c r="AG73" s="616" t="s">
        <v>524</v>
      </c>
      <c r="AH73" s="601"/>
      <c r="AI73" s="506" t="s">
        <v>431</v>
      </c>
      <c r="AJ73" s="601"/>
      <c r="AK73" s="601"/>
      <c r="AL73" s="601"/>
      <c r="AM73" s="505" t="s">
        <v>485</v>
      </c>
      <c r="AN73" s="603" t="s">
        <v>432</v>
      </c>
    </row>
    <row r="74" spans="1:40" s="21" customFormat="1" ht="34.5" thickBot="1" x14ac:dyDescent="0.25">
      <c r="A74" s="53"/>
      <c r="B74" s="84"/>
      <c r="C74" s="192"/>
      <c r="D74" s="326" t="s">
        <v>213</v>
      </c>
      <c r="E74" s="19"/>
      <c r="F74" s="18"/>
      <c r="G74" s="378">
        <v>0</v>
      </c>
      <c r="H74" s="288">
        <f t="shared" si="80"/>
        <v>0</v>
      </c>
      <c r="I74" s="288">
        <f t="shared" ref="I74:K76" si="83">H74</f>
        <v>0</v>
      </c>
      <c r="J74" s="288">
        <f t="shared" si="83"/>
        <v>0</v>
      </c>
      <c r="K74" s="293">
        <f t="shared" si="83"/>
        <v>0</v>
      </c>
      <c r="L74" s="292">
        <v>0</v>
      </c>
      <c r="M74" s="288">
        <v>0</v>
      </c>
      <c r="N74" s="288">
        <v>0</v>
      </c>
      <c r="O74" s="295">
        <v>0</v>
      </c>
      <c r="P74" s="292">
        <v>0</v>
      </c>
      <c r="Q74" s="288">
        <v>0</v>
      </c>
      <c r="R74" s="288">
        <f t="shared" si="80"/>
        <v>0</v>
      </c>
      <c r="S74" s="288">
        <v>1</v>
      </c>
      <c r="T74" s="288">
        <f t="shared" ref="T74:AE74" si="84">S74</f>
        <v>1</v>
      </c>
      <c r="U74" s="288">
        <f t="shared" si="84"/>
        <v>1</v>
      </c>
      <c r="V74" s="288">
        <f t="shared" si="84"/>
        <v>1</v>
      </c>
      <c r="W74" s="288">
        <f t="shared" si="84"/>
        <v>1</v>
      </c>
      <c r="X74" s="288">
        <f t="shared" si="84"/>
        <v>1</v>
      </c>
      <c r="Y74" s="288">
        <f t="shared" si="84"/>
        <v>1</v>
      </c>
      <c r="Z74" s="288">
        <f t="shared" si="84"/>
        <v>1</v>
      </c>
      <c r="AA74" s="288">
        <f t="shared" si="84"/>
        <v>1</v>
      </c>
      <c r="AB74" s="288">
        <f t="shared" si="84"/>
        <v>1</v>
      </c>
      <c r="AC74" s="288">
        <f t="shared" si="84"/>
        <v>1</v>
      </c>
      <c r="AD74" s="288">
        <f t="shared" si="84"/>
        <v>1</v>
      </c>
      <c r="AE74" s="288">
        <f t="shared" si="84"/>
        <v>1</v>
      </c>
      <c r="AF74" s="729"/>
      <c r="AG74" s="616" t="s">
        <v>499</v>
      </c>
      <c r="AH74" s="600" t="s">
        <v>500</v>
      </c>
      <c r="AI74" s="506" t="s">
        <v>451</v>
      </c>
      <c r="AJ74" s="601" t="s">
        <v>525</v>
      </c>
      <c r="AK74" s="601" t="s">
        <v>525</v>
      </c>
      <c r="AL74" s="601" t="s">
        <v>525</v>
      </c>
      <c r="AM74" s="505" t="s">
        <v>501</v>
      </c>
      <c r="AN74" s="603" t="s">
        <v>432</v>
      </c>
    </row>
    <row r="75" spans="1:40" s="21" customFormat="1" ht="34.5" thickBot="1" x14ac:dyDescent="0.25">
      <c r="A75" s="53"/>
      <c r="B75" s="84"/>
      <c r="C75" s="193"/>
      <c r="D75" s="326" t="s">
        <v>214</v>
      </c>
      <c r="E75" s="19"/>
      <c r="F75" s="18"/>
      <c r="G75" s="378">
        <v>0</v>
      </c>
      <c r="H75" s="288">
        <f t="shared" si="80"/>
        <v>0</v>
      </c>
      <c r="I75" s="288">
        <f t="shared" si="83"/>
        <v>0</v>
      </c>
      <c r="J75" s="288">
        <f t="shared" si="83"/>
        <v>0</v>
      </c>
      <c r="K75" s="293">
        <f t="shared" si="83"/>
        <v>0</v>
      </c>
      <c r="L75" s="292">
        <v>1</v>
      </c>
      <c r="M75" s="288">
        <f>L75</f>
        <v>1</v>
      </c>
      <c r="N75" s="288">
        <f>M75</f>
        <v>1</v>
      </c>
      <c r="O75" s="295">
        <f>N75</f>
        <v>1</v>
      </c>
      <c r="P75" s="292">
        <f>O75</f>
        <v>1</v>
      </c>
      <c r="Q75" s="288">
        <f t="shared" si="80"/>
        <v>1</v>
      </c>
      <c r="R75" s="288">
        <f t="shared" si="80"/>
        <v>1</v>
      </c>
      <c r="S75" s="295">
        <f t="shared" si="80"/>
        <v>1</v>
      </c>
      <c r="T75" s="292">
        <f t="shared" ref="T75:AE75" si="85">S75</f>
        <v>1</v>
      </c>
      <c r="U75" s="288">
        <f t="shared" si="85"/>
        <v>1</v>
      </c>
      <c r="V75" s="288">
        <f t="shared" si="85"/>
        <v>1</v>
      </c>
      <c r="W75" s="295">
        <f t="shared" si="85"/>
        <v>1</v>
      </c>
      <c r="X75" s="292">
        <f t="shared" si="85"/>
        <v>1</v>
      </c>
      <c r="Y75" s="288">
        <f t="shared" si="85"/>
        <v>1</v>
      </c>
      <c r="Z75" s="288">
        <f t="shared" si="85"/>
        <v>1</v>
      </c>
      <c r="AA75" s="295">
        <f t="shared" si="85"/>
        <v>1</v>
      </c>
      <c r="AB75" s="292">
        <f t="shared" si="85"/>
        <v>1</v>
      </c>
      <c r="AC75" s="288">
        <f t="shared" si="85"/>
        <v>1</v>
      </c>
      <c r="AD75" s="288">
        <f t="shared" si="85"/>
        <v>1</v>
      </c>
      <c r="AE75" s="295">
        <f t="shared" si="85"/>
        <v>1</v>
      </c>
      <c r="AF75" s="729"/>
      <c r="AG75" s="616" t="s">
        <v>526</v>
      </c>
      <c r="AH75" s="601"/>
      <c r="AI75" s="506" t="s">
        <v>431</v>
      </c>
      <c r="AJ75" s="601"/>
      <c r="AK75" s="601"/>
      <c r="AL75" s="601"/>
      <c r="AM75" s="505" t="s">
        <v>527</v>
      </c>
      <c r="AN75" s="603" t="s">
        <v>432</v>
      </c>
    </row>
    <row r="76" spans="1:40" s="21" customFormat="1" ht="34.5" thickBot="1" x14ac:dyDescent="0.25">
      <c r="A76" s="53"/>
      <c r="B76" s="84"/>
      <c r="C76" s="193"/>
      <c r="D76" s="326" t="s">
        <v>215</v>
      </c>
      <c r="E76" s="19"/>
      <c r="F76" s="18"/>
      <c r="G76" s="378">
        <v>0</v>
      </c>
      <c r="H76" s="288">
        <f t="shared" si="80"/>
        <v>0</v>
      </c>
      <c r="I76" s="288">
        <f t="shared" si="83"/>
        <v>0</v>
      </c>
      <c r="J76" s="288">
        <f t="shared" si="83"/>
        <v>0</v>
      </c>
      <c r="K76" s="293">
        <f t="shared" si="83"/>
        <v>0</v>
      </c>
      <c r="L76" s="292">
        <v>0.25</v>
      </c>
      <c r="M76" s="288">
        <f>L76</f>
        <v>0.25</v>
      </c>
      <c r="N76" s="288">
        <v>0.5</v>
      </c>
      <c r="O76" s="295">
        <v>0.75</v>
      </c>
      <c r="P76" s="292">
        <v>1</v>
      </c>
      <c r="Q76" s="288">
        <f t="shared" si="80"/>
        <v>1</v>
      </c>
      <c r="R76" s="288">
        <f t="shared" si="80"/>
        <v>1</v>
      </c>
      <c r="S76" s="295">
        <f t="shared" si="80"/>
        <v>1</v>
      </c>
      <c r="T76" s="292">
        <v>1</v>
      </c>
      <c r="U76" s="288">
        <f>T76</f>
        <v>1</v>
      </c>
      <c r="V76" s="288">
        <f>U76</f>
        <v>1</v>
      </c>
      <c r="W76" s="295">
        <f>V76</f>
        <v>1</v>
      </c>
      <c r="X76" s="292">
        <v>1</v>
      </c>
      <c r="Y76" s="288">
        <f>X76</f>
        <v>1</v>
      </c>
      <c r="Z76" s="288">
        <f>Y76</f>
        <v>1</v>
      </c>
      <c r="AA76" s="295">
        <f>Z76</f>
        <v>1</v>
      </c>
      <c r="AB76" s="292">
        <v>1</v>
      </c>
      <c r="AC76" s="288">
        <f>AB76</f>
        <v>1</v>
      </c>
      <c r="AD76" s="288">
        <f>AC76</f>
        <v>1</v>
      </c>
      <c r="AE76" s="295">
        <f>AD76</f>
        <v>1</v>
      </c>
      <c r="AF76" s="729"/>
      <c r="AG76" s="616" t="s">
        <v>648</v>
      </c>
      <c r="AH76" s="601"/>
      <c r="AI76" s="506" t="s">
        <v>431</v>
      </c>
      <c r="AJ76" s="601"/>
      <c r="AK76" s="601"/>
      <c r="AL76" s="601"/>
      <c r="AM76" s="505" t="s">
        <v>528</v>
      </c>
      <c r="AN76" s="603" t="s">
        <v>432</v>
      </c>
    </row>
    <row r="77" spans="1:40" ht="12" thickBot="1" x14ac:dyDescent="0.25">
      <c r="A77" s="10"/>
      <c r="B77" s="84"/>
      <c r="C77" s="211"/>
      <c r="D77" s="150" t="s">
        <v>340</v>
      </c>
      <c r="E77" s="157"/>
      <c r="F77" s="158"/>
      <c r="G77" s="159"/>
      <c r="H77" s="159"/>
      <c r="I77" s="160"/>
      <c r="J77" s="160"/>
      <c r="K77" s="161"/>
      <c r="L77" s="142"/>
      <c r="M77" s="143"/>
      <c r="N77" s="143"/>
      <c r="O77" s="144"/>
      <c r="P77" s="143"/>
      <c r="Q77" s="145"/>
      <c r="R77" s="145"/>
      <c r="S77" s="146"/>
      <c r="T77" s="143"/>
      <c r="U77" s="145"/>
      <c r="V77" s="145"/>
      <c r="W77" s="146"/>
      <c r="X77" s="143"/>
      <c r="Y77" s="145"/>
      <c r="Z77" s="145"/>
      <c r="AA77" s="146"/>
      <c r="AB77" s="143"/>
      <c r="AC77" s="145"/>
      <c r="AD77" s="145"/>
      <c r="AE77" s="146"/>
      <c r="AF77" s="624"/>
      <c r="AG77" s="624"/>
      <c r="AH77" s="624"/>
      <c r="AI77" s="146"/>
      <c r="AJ77" s="146"/>
      <c r="AK77" s="146"/>
      <c r="AL77" s="146"/>
      <c r="AM77" s="146"/>
      <c r="AN77" s="146"/>
    </row>
    <row r="78" spans="1:40" s="21" customFormat="1" ht="79.5" thickBot="1" x14ac:dyDescent="0.25">
      <c r="A78" s="53"/>
      <c r="B78" s="189" t="s">
        <v>38</v>
      </c>
      <c r="C78" s="197"/>
      <c r="D78" s="148" t="s">
        <v>37</v>
      </c>
      <c r="E78" s="62"/>
      <c r="F78" s="63"/>
      <c r="G78" s="63"/>
      <c r="H78" s="63"/>
      <c r="I78" s="65"/>
      <c r="J78" s="65"/>
      <c r="K78" s="66"/>
      <c r="L78" s="429"/>
      <c r="M78" s="65"/>
      <c r="N78" s="65"/>
      <c r="O78" s="384"/>
      <c r="P78" s="65"/>
      <c r="Q78" s="65"/>
      <c r="R78" s="65"/>
      <c r="S78" s="68"/>
      <c r="T78" s="65"/>
      <c r="U78" s="65"/>
      <c r="V78" s="65"/>
      <c r="W78" s="68"/>
      <c r="X78" s="65"/>
      <c r="Y78" s="65"/>
      <c r="Z78" s="65"/>
      <c r="AA78" s="68"/>
      <c r="AB78" s="65"/>
      <c r="AC78" s="65"/>
      <c r="AD78" s="65"/>
      <c r="AE78" s="68"/>
      <c r="AF78" s="628"/>
      <c r="AG78" s="628" t="s">
        <v>529</v>
      </c>
      <c r="AH78" s="613"/>
      <c r="AI78" s="75"/>
      <c r="AJ78" s="75"/>
      <c r="AK78" s="75"/>
      <c r="AL78" s="75"/>
      <c r="AM78" s="75"/>
      <c r="AN78" s="75"/>
    </row>
    <row r="79" spans="1:40" s="21" customFormat="1" ht="12" thickBot="1" x14ac:dyDescent="0.25">
      <c r="A79" s="53"/>
      <c r="B79" s="84"/>
      <c r="C79" s="193"/>
      <c r="D79" s="147" t="s">
        <v>122</v>
      </c>
      <c r="E79" s="47"/>
      <c r="F79" s="48"/>
      <c r="G79" s="401">
        <f t="shared" ref="G79:S79" si="86">IFERROR(SUM(G80:G83)/COUNT(G80:G83),0)</f>
        <v>0</v>
      </c>
      <c r="H79" s="402">
        <f t="shared" si="86"/>
        <v>0.33333333333333331</v>
      </c>
      <c r="I79" s="402">
        <f t="shared" si="86"/>
        <v>0</v>
      </c>
      <c r="J79" s="402">
        <f t="shared" si="86"/>
        <v>0.5</v>
      </c>
      <c r="K79" s="402">
        <f t="shared" si="86"/>
        <v>0.5</v>
      </c>
      <c r="L79" s="403">
        <f t="shared" si="86"/>
        <v>0.83333333333333337</v>
      </c>
      <c r="M79" s="402">
        <f t="shared" si="86"/>
        <v>0.75</v>
      </c>
      <c r="N79" s="402">
        <f t="shared" si="86"/>
        <v>0.75</v>
      </c>
      <c r="O79" s="404">
        <f t="shared" si="86"/>
        <v>1</v>
      </c>
      <c r="P79" s="402">
        <f t="shared" si="86"/>
        <v>1</v>
      </c>
      <c r="Q79" s="402">
        <f t="shared" si="86"/>
        <v>1</v>
      </c>
      <c r="R79" s="402">
        <f t="shared" si="86"/>
        <v>1</v>
      </c>
      <c r="S79" s="404">
        <f t="shared" si="86"/>
        <v>1</v>
      </c>
      <c r="T79" s="402">
        <f t="shared" ref="T79:AE79" si="87">IFERROR(SUM(T80:T83)/COUNT(T80:T83),0)</f>
        <v>1</v>
      </c>
      <c r="U79" s="402">
        <f t="shared" si="87"/>
        <v>1</v>
      </c>
      <c r="V79" s="402">
        <f t="shared" si="87"/>
        <v>1</v>
      </c>
      <c r="W79" s="404">
        <f t="shared" si="87"/>
        <v>1</v>
      </c>
      <c r="X79" s="402">
        <f t="shared" si="87"/>
        <v>1</v>
      </c>
      <c r="Y79" s="402">
        <f t="shared" si="87"/>
        <v>1</v>
      </c>
      <c r="Z79" s="402">
        <f t="shared" si="87"/>
        <v>1</v>
      </c>
      <c r="AA79" s="404">
        <f t="shared" si="87"/>
        <v>1</v>
      </c>
      <c r="AB79" s="402">
        <f t="shared" si="87"/>
        <v>1</v>
      </c>
      <c r="AC79" s="402">
        <f t="shared" si="87"/>
        <v>1</v>
      </c>
      <c r="AD79" s="402">
        <f t="shared" si="87"/>
        <v>1</v>
      </c>
      <c r="AE79" s="404">
        <f t="shared" si="87"/>
        <v>1</v>
      </c>
      <c r="AF79" s="728"/>
      <c r="AG79" s="614" t="s">
        <v>530</v>
      </c>
      <c r="AH79" s="619"/>
      <c r="AI79" s="620"/>
      <c r="AJ79" s="620"/>
      <c r="AK79" s="620"/>
      <c r="AL79" s="620"/>
      <c r="AM79" s="620"/>
      <c r="AN79" s="620"/>
    </row>
    <row r="80" spans="1:40" s="21" customFormat="1" ht="34.5" thickBot="1" x14ac:dyDescent="0.25">
      <c r="A80" s="53"/>
      <c r="B80" s="84"/>
      <c r="C80" s="193"/>
      <c r="D80" s="326" t="s">
        <v>107</v>
      </c>
      <c r="E80" s="19"/>
      <c r="F80" s="18"/>
      <c r="G80" s="378">
        <v>0</v>
      </c>
      <c r="H80" s="288">
        <f>G80</f>
        <v>0</v>
      </c>
      <c r="I80" s="288">
        <v>0</v>
      </c>
      <c r="J80" s="288">
        <v>0.5</v>
      </c>
      <c r="K80" s="293">
        <f>J80</f>
        <v>0.5</v>
      </c>
      <c r="L80" s="292">
        <v>0.75</v>
      </c>
      <c r="M80" s="288">
        <v>0.75</v>
      </c>
      <c r="N80" s="288">
        <v>0.75</v>
      </c>
      <c r="O80" s="295">
        <v>1</v>
      </c>
      <c r="P80" s="292">
        <v>1</v>
      </c>
      <c r="Q80" s="288">
        <f t="shared" ref="Q80:S81" si="88">P80</f>
        <v>1</v>
      </c>
      <c r="R80" s="288">
        <f t="shared" si="88"/>
        <v>1</v>
      </c>
      <c r="S80" s="295">
        <f t="shared" si="88"/>
        <v>1</v>
      </c>
      <c r="T80" s="292">
        <v>1</v>
      </c>
      <c r="U80" s="288">
        <f t="shared" ref="U80:W81" si="89">T80</f>
        <v>1</v>
      </c>
      <c r="V80" s="288">
        <f t="shared" si="89"/>
        <v>1</v>
      </c>
      <c r="W80" s="295">
        <f t="shared" si="89"/>
        <v>1</v>
      </c>
      <c r="X80" s="292">
        <v>1</v>
      </c>
      <c r="Y80" s="288">
        <f t="shared" ref="Y80:AA81" si="90">X80</f>
        <v>1</v>
      </c>
      <c r="Z80" s="288">
        <f t="shared" si="90"/>
        <v>1</v>
      </c>
      <c r="AA80" s="295">
        <f t="shared" si="90"/>
        <v>1</v>
      </c>
      <c r="AB80" s="292">
        <v>1</v>
      </c>
      <c r="AC80" s="288">
        <f t="shared" ref="AC80:AE81" si="91">AB80</f>
        <v>1</v>
      </c>
      <c r="AD80" s="288">
        <f t="shared" si="91"/>
        <v>1</v>
      </c>
      <c r="AE80" s="295">
        <f t="shared" si="91"/>
        <v>1</v>
      </c>
      <c r="AF80" s="729"/>
      <c r="AG80" s="616" t="s">
        <v>649</v>
      </c>
      <c r="AH80" s="601"/>
      <c r="AI80" s="508" t="s">
        <v>531</v>
      </c>
      <c r="AJ80" s="601"/>
      <c r="AK80" s="601"/>
      <c r="AL80" s="601"/>
      <c r="AM80" s="505" t="s">
        <v>532</v>
      </c>
      <c r="AN80" s="622" t="s">
        <v>432</v>
      </c>
    </row>
    <row r="81" spans="1:40" s="21" customFormat="1" ht="34.5" thickBot="1" x14ac:dyDescent="0.25">
      <c r="A81" s="53"/>
      <c r="B81" s="84"/>
      <c r="C81" s="193"/>
      <c r="D81" s="326" t="s">
        <v>217</v>
      </c>
      <c r="E81" s="19"/>
      <c r="F81" s="18"/>
      <c r="G81" s="378">
        <v>0</v>
      </c>
      <c r="H81" s="288">
        <f>G81</f>
        <v>0</v>
      </c>
      <c r="I81" s="288">
        <v>0</v>
      </c>
      <c r="J81" s="288">
        <v>0.5</v>
      </c>
      <c r="K81" s="293">
        <f>J81</f>
        <v>0.5</v>
      </c>
      <c r="L81" s="292">
        <v>0.75</v>
      </c>
      <c r="M81" s="288">
        <f>L81</f>
        <v>0.75</v>
      </c>
      <c r="N81" s="288">
        <v>0.75</v>
      </c>
      <c r="O81" s="295">
        <v>1</v>
      </c>
      <c r="P81" s="292">
        <v>1</v>
      </c>
      <c r="Q81" s="288">
        <f t="shared" si="88"/>
        <v>1</v>
      </c>
      <c r="R81" s="288">
        <f t="shared" si="88"/>
        <v>1</v>
      </c>
      <c r="S81" s="295">
        <f t="shared" si="88"/>
        <v>1</v>
      </c>
      <c r="T81" s="292">
        <v>1</v>
      </c>
      <c r="U81" s="288">
        <f t="shared" si="89"/>
        <v>1</v>
      </c>
      <c r="V81" s="288">
        <f t="shared" si="89"/>
        <v>1</v>
      </c>
      <c r="W81" s="295">
        <f t="shared" si="89"/>
        <v>1</v>
      </c>
      <c r="X81" s="292">
        <v>1</v>
      </c>
      <c r="Y81" s="288">
        <f t="shared" si="90"/>
        <v>1</v>
      </c>
      <c r="Z81" s="288">
        <f t="shared" si="90"/>
        <v>1</v>
      </c>
      <c r="AA81" s="295">
        <f t="shared" si="90"/>
        <v>1</v>
      </c>
      <c r="AB81" s="292">
        <v>1</v>
      </c>
      <c r="AC81" s="288">
        <f t="shared" si="91"/>
        <v>1</v>
      </c>
      <c r="AD81" s="288">
        <f t="shared" si="91"/>
        <v>1</v>
      </c>
      <c r="AE81" s="295">
        <f t="shared" si="91"/>
        <v>1</v>
      </c>
      <c r="AF81" s="729"/>
      <c r="AG81" s="616" t="s">
        <v>650</v>
      </c>
      <c r="AH81" s="601"/>
      <c r="AI81" s="508" t="s">
        <v>531</v>
      </c>
      <c r="AJ81" s="601"/>
      <c r="AK81" s="601"/>
      <c r="AL81" s="601"/>
      <c r="AM81" s="505" t="s">
        <v>533</v>
      </c>
      <c r="AN81" s="622" t="s">
        <v>432</v>
      </c>
    </row>
    <row r="82" spans="1:40" s="21" customFormat="1" ht="34.5" thickBot="1" x14ac:dyDescent="0.25">
      <c r="A82" s="53"/>
      <c r="B82" s="85"/>
      <c r="C82" s="198"/>
      <c r="D82" s="326" t="s">
        <v>219</v>
      </c>
      <c r="E82" s="131"/>
      <c r="F82" s="132"/>
      <c r="G82" s="286"/>
      <c r="H82" s="288">
        <v>1</v>
      </c>
      <c r="I82" s="288"/>
      <c r="J82" s="288"/>
      <c r="K82" s="293"/>
      <c r="L82" s="292"/>
      <c r="M82" s="288"/>
      <c r="N82" s="288"/>
      <c r="O82" s="295"/>
      <c r="P82" s="292"/>
      <c r="Q82" s="288"/>
      <c r="R82" s="288"/>
      <c r="S82" s="295"/>
      <c r="T82" s="292"/>
      <c r="U82" s="288"/>
      <c r="V82" s="288"/>
      <c r="W82" s="295"/>
      <c r="X82" s="292"/>
      <c r="Y82" s="288"/>
      <c r="Z82" s="288"/>
      <c r="AA82" s="295"/>
      <c r="AB82" s="292"/>
      <c r="AC82" s="288"/>
      <c r="AD82" s="288"/>
      <c r="AE82" s="295"/>
      <c r="AF82" s="729"/>
      <c r="AG82" s="616" t="s">
        <v>522</v>
      </c>
      <c r="AH82" s="601"/>
      <c r="AI82" s="506" t="s">
        <v>431</v>
      </c>
      <c r="AJ82" s="601"/>
      <c r="AK82" s="601"/>
      <c r="AL82" s="601"/>
      <c r="AM82" s="505" t="s">
        <v>523</v>
      </c>
      <c r="AN82" s="622" t="s">
        <v>432</v>
      </c>
    </row>
    <row r="83" spans="1:40" s="21" customFormat="1" ht="34.5" thickBot="1" x14ac:dyDescent="0.25">
      <c r="A83" s="53"/>
      <c r="B83" s="85"/>
      <c r="C83" s="198"/>
      <c r="D83" s="326" t="s">
        <v>220</v>
      </c>
      <c r="E83" s="131"/>
      <c r="F83" s="132"/>
      <c r="G83" s="286"/>
      <c r="H83" s="288"/>
      <c r="I83" s="288"/>
      <c r="J83" s="288"/>
      <c r="K83" s="293"/>
      <c r="L83" s="292">
        <v>1</v>
      </c>
      <c r="M83" s="288"/>
      <c r="N83" s="288"/>
      <c r="O83" s="295"/>
      <c r="P83" s="292"/>
      <c r="Q83" s="288"/>
      <c r="R83" s="288"/>
      <c r="S83" s="295"/>
      <c r="T83" s="292"/>
      <c r="U83" s="288"/>
      <c r="V83" s="288"/>
      <c r="W83" s="295"/>
      <c r="X83" s="292"/>
      <c r="Y83" s="288"/>
      <c r="Z83" s="288"/>
      <c r="AA83" s="295"/>
      <c r="AB83" s="292"/>
      <c r="AC83" s="288"/>
      <c r="AD83" s="288"/>
      <c r="AE83" s="295"/>
      <c r="AF83" s="729"/>
      <c r="AG83" s="616" t="s">
        <v>526</v>
      </c>
      <c r="AH83" s="601"/>
      <c r="AI83" s="506" t="s">
        <v>431</v>
      </c>
      <c r="AJ83" s="601"/>
      <c r="AK83" s="601"/>
      <c r="AL83" s="601"/>
      <c r="AM83" s="505" t="s">
        <v>527</v>
      </c>
      <c r="AN83" s="603" t="s">
        <v>432</v>
      </c>
    </row>
    <row r="84" spans="1:40" ht="12" thickBot="1" x14ac:dyDescent="0.25">
      <c r="A84" s="10"/>
      <c r="B84" s="84"/>
      <c r="C84" s="211"/>
      <c r="D84" s="510" t="s">
        <v>218</v>
      </c>
      <c r="E84" s="157"/>
      <c r="F84" s="158"/>
      <c r="G84" s="159"/>
      <c r="H84" s="159"/>
      <c r="I84" s="160"/>
      <c r="J84" s="160"/>
      <c r="K84" s="161"/>
      <c r="L84" s="142"/>
      <c r="M84" s="143"/>
      <c r="N84" s="143"/>
      <c r="O84" s="144"/>
      <c r="P84" s="143"/>
      <c r="Q84" s="145"/>
      <c r="R84" s="145"/>
      <c r="S84" s="146"/>
      <c r="T84" s="143"/>
      <c r="U84" s="145"/>
      <c r="V84" s="145"/>
      <c r="W84" s="146"/>
      <c r="X84" s="143"/>
      <c r="Y84" s="145"/>
      <c r="Z84" s="145"/>
      <c r="AA84" s="146"/>
      <c r="AB84" s="143"/>
      <c r="AC84" s="145"/>
      <c r="AD84" s="145"/>
      <c r="AE84" s="146"/>
      <c r="AF84" s="624"/>
      <c r="AG84" s="624"/>
      <c r="AH84" s="624"/>
      <c r="AI84" s="146"/>
      <c r="AJ84" s="146"/>
      <c r="AK84" s="146"/>
      <c r="AL84" s="146"/>
      <c r="AM84" s="146"/>
      <c r="AN84" s="146"/>
    </row>
    <row r="85" spans="1:40" s="21" customFormat="1" ht="151.5" customHeight="1" thickBot="1" x14ac:dyDescent="0.25">
      <c r="A85" s="53"/>
      <c r="B85" s="189" t="s">
        <v>40</v>
      </c>
      <c r="C85" s="197"/>
      <c r="D85" s="219" t="s">
        <v>31</v>
      </c>
      <c r="E85" s="62"/>
      <c r="F85" s="63"/>
      <c r="G85" s="429"/>
      <c r="H85" s="64"/>
      <c r="I85" s="65"/>
      <c r="J85" s="65"/>
      <c r="K85" s="66"/>
      <c r="L85" s="67"/>
      <c r="M85" s="65"/>
      <c r="N85" s="65"/>
      <c r="O85" s="68"/>
      <c r="P85" s="428"/>
      <c r="Q85" s="65"/>
      <c r="R85" s="65"/>
      <c r="S85" s="68"/>
      <c r="T85" s="68"/>
      <c r="U85" s="68"/>
      <c r="V85" s="68"/>
      <c r="W85" s="68"/>
      <c r="X85" s="68"/>
      <c r="Y85" s="68"/>
      <c r="Z85" s="68"/>
      <c r="AA85" s="68"/>
      <c r="AB85" s="68"/>
      <c r="AC85" s="68"/>
      <c r="AD85" s="68"/>
      <c r="AE85" s="68"/>
      <c r="AF85" s="628"/>
      <c r="AG85" s="628" t="s">
        <v>651</v>
      </c>
      <c r="AH85" s="613"/>
      <c r="AI85" s="75"/>
      <c r="AJ85" s="75"/>
      <c r="AK85" s="75"/>
      <c r="AL85" s="75"/>
      <c r="AM85" s="75"/>
      <c r="AN85" s="75"/>
    </row>
    <row r="86" spans="1:40" s="21" customFormat="1" ht="12" thickBot="1" x14ac:dyDescent="0.25">
      <c r="A86" s="53"/>
      <c r="B86" s="84"/>
      <c r="C86" s="193"/>
      <c r="D86" s="218" t="s">
        <v>122</v>
      </c>
      <c r="E86" s="47"/>
      <c r="F86" s="48"/>
      <c r="G86" s="388">
        <f t="shared" ref="G86:AE86" si="92">IFERROR(SUM(G87:G93)/COUNT(G87:G93),0)</f>
        <v>4.2857142857142858E-2</v>
      </c>
      <c r="H86" s="402">
        <f t="shared" si="92"/>
        <v>0.5</v>
      </c>
      <c r="I86" s="402">
        <f t="shared" si="92"/>
        <v>0.5</v>
      </c>
      <c r="J86" s="402">
        <f t="shared" si="92"/>
        <v>0.7857142857142857</v>
      </c>
      <c r="K86" s="402">
        <f t="shared" si="92"/>
        <v>0.8214285714285714</v>
      </c>
      <c r="L86" s="403">
        <f t="shared" si="92"/>
        <v>1</v>
      </c>
      <c r="M86" s="402">
        <f t="shared" si="92"/>
        <v>1</v>
      </c>
      <c r="N86" s="402">
        <f t="shared" si="92"/>
        <v>1</v>
      </c>
      <c r="O86" s="404">
        <f t="shared" si="92"/>
        <v>1</v>
      </c>
      <c r="P86" s="402">
        <f t="shared" si="92"/>
        <v>1</v>
      </c>
      <c r="Q86" s="402">
        <f t="shared" si="92"/>
        <v>1</v>
      </c>
      <c r="R86" s="402">
        <f t="shared" si="92"/>
        <v>1</v>
      </c>
      <c r="S86" s="404">
        <f t="shared" si="92"/>
        <v>1</v>
      </c>
      <c r="T86" s="402">
        <f t="shared" si="92"/>
        <v>1</v>
      </c>
      <c r="U86" s="402">
        <f t="shared" si="92"/>
        <v>1</v>
      </c>
      <c r="V86" s="402">
        <f t="shared" si="92"/>
        <v>1</v>
      </c>
      <c r="W86" s="404">
        <f t="shared" si="92"/>
        <v>1</v>
      </c>
      <c r="X86" s="402">
        <f t="shared" si="92"/>
        <v>1</v>
      </c>
      <c r="Y86" s="402">
        <f t="shared" si="92"/>
        <v>1</v>
      </c>
      <c r="Z86" s="402">
        <f t="shared" si="92"/>
        <v>1</v>
      </c>
      <c r="AA86" s="404">
        <f t="shared" si="92"/>
        <v>1</v>
      </c>
      <c r="AB86" s="402">
        <f t="shared" si="92"/>
        <v>1</v>
      </c>
      <c r="AC86" s="402">
        <f t="shared" si="92"/>
        <v>1</v>
      </c>
      <c r="AD86" s="402">
        <f t="shared" si="92"/>
        <v>1</v>
      </c>
      <c r="AE86" s="404">
        <f t="shared" si="92"/>
        <v>1</v>
      </c>
      <c r="AF86" s="728"/>
      <c r="AG86" s="614"/>
      <c r="AH86" s="619"/>
      <c r="AI86" s="620"/>
      <c r="AJ86" s="620"/>
      <c r="AK86" s="620"/>
      <c r="AL86" s="620"/>
      <c r="AM86" s="620"/>
      <c r="AN86" s="620"/>
    </row>
    <row r="87" spans="1:40" s="21" customFormat="1" ht="23.25" thickBot="1" x14ac:dyDescent="0.25">
      <c r="A87" s="53"/>
      <c r="B87" s="84"/>
      <c r="C87" s="193"/>
      <c r="D87" s="458" t="s">
        <v>221</v>
      </c>
      <c r="E87" s="44"/>
      <c r="F87" s="46"/>
      <c r="G87" s="288">
        <v>0.15</v>
      </c>
      <c r="H87" s="288">
        <v>0.5</v>
      </c>
      <c r="I87" s="288">
        <f t="shared" ref="H87:S93" si="93">H87</f>
        <v>0.5</v>
      </c>
      <c r="J87" s="288">
        <v>0.75</v>
      </c>
      <c r="K87" s="293">
        <f t="shared" si="93"/>
        <v>0.75</v>
      </c>
      <c r="L87" s="292">
        <v>1</v>
      </c>
      <c r="M87" s="288">
        <f t="shared" si="93"/>
        <v>1</v>
      </c>
      <c r="N87" s="288">
        <f t="shared" si="93"/>
        <v>1</v>
      </c>
      <c r="O87" s="295">
        <f t="shared" si="93"/>
        <v>1</v>
      </c>
      <c r="P87" s="292">
        <v>1</v>
      </c>
      <c r="Q87" s="288">
        <f t="shared" si="93"/>
        <v>1</v>
      </c>
      <c r="R87" s="288">
        <f t="shared" si="93"/>
        <v>1</v>
      </c>
      <c r="S87" s="295">
        <f t="shared" si="93"/>
        <v>1</v>
      </c>
      <c r="T87" s="292">
        <v>1</v>
      </c>
      <c r="U87" s="288">
        <f t="shared" ref="U87:U93" si="94">T87</f>
        <v>1</v>
      </c>
      <c r="V87" s="288">
        <f t="shared" ref="V87:V93" si="95">U87</f>
        <v>1</v>
      </c>
      <c r="W87" s="295">
        <f t="shared" ref="W87:W93" si="96">V87</f>
        <v>1</v>
      </c>
      <c r="X87" s="292">
        <v>1</v>
      </c>
      <c r="Y87" s="288">
        <f t="shared" ref="Y87:Y93" si="97">X87</f>
        <v>1</v>
      </c>
      <c r="Z87" s="288">
        <f t="shared" ref="Z87:Z93" si="98">Y87</f>
        <v>1</v>
      </c>
      <c r="AA87" s="295">
        <f t="shared" ref="AA87:AA93" si="99">Z87</f>
        <v>1</v>
      </c>
      <c r="AB87" s="292">
        <v>1</v>
      </c>
      <c r="AC87" s="288">
        <f t="shared" ref="AC87:AC93" si="100">AB87</f>
        <v>1</v>
      </c>
      <c r="AD87" s="288">
        <f t="shared" ref="AD87:AD93" si="101">AC87</f>
        <v>1</v>
      </c>
      <c r="AE87" s="295">
        <f t="shared" ref="AE87:AE93" si="102">AD87</f>
        <v>1</v>
      </c>
      <c r="AF87" s="729"/>
      <c r="AG87" s="616" t="s">
        <v>534</v>
      </c>
      <c r="AH87" s="601"/>
      <c r="AI87" s="506" t="s">
        <v>431</v>
      </c>
      <c r="AJ87" s="601"/>
      <c r="AK87" s="601"/>
      <c r="AL87" s="601"/>
      <c r="AM87" s="505" t="s">
        <v>535</v>
      </c>
      <c r="AN87" s="622" t="s">
        <v>432</v>
      </c>
    </row>
    <row r="88" spans="1:40" s="21" customFormat="1" ht="23.25" thickBot="1" x14ac:dyDescent="0.25">
      <c r="A88" s="53"/>
      <c r="B88" s="84"/>
      <c r="C88" s="193"/>
      <c r="D88" s="365" t="s">
        <v>222</v>
      </c>
      <c r="E88" s="44"/>
      <c r="F88" s="46"/>
      <c r="G88" s="378">
        <v>0</v>
      </c>
      <c r="H88" s="288">
        <f t="shared" si="93"/>
        <v>0</v>
      </c>
      <c r="I88" s="288">
        <f t="shared" si="93"/>
        <v>0</v>
      </c>
      <c r="J88" s="288">
        <v>0.75</v>
      </c>
      <c r="K88" s="293">
        <v>0.75</v>
      </c>
      <c r="L88" s="292">
        <v>1</v>
      </c>
      <c r="M88" s="288">
        <f t="shared" si="93"/>
        <v>1</v>
      </c>
      <c r="N88" s="288">
        <f t="shared" si="93"/>
        <v>1</v>
      </c>
      <c r="O88" s="295">
        <f t="shared" si="93"/>
        <v>1</v>
      </c>
      <c r="P88" s="292">
        <f t="shared" si="93"/>
        <v>1</v>
      </c>
      <c r="Q88" s="288">
        <f t="shared" si="93"/>
        <v>1</v>
      </c>
      <c r="R88" s="288">
        <f t="shared" si="93"/>
        <v>1</v>
      </c>
      <c r="S88" s="295">
        <f t="shared" si="93"/>
        <v>1</v>
      </c>
      <c r="T88" s="292">
        <f t="shared" ref="T88:T93" si="103">S88</f>
        <v>1</v>
      </c>
      <c r="U88" s="288">
        <f t="shared" si="94"/>
        <v>1</v>
      </c>
      <c r="V88" s="288">
        <f t="shared" si="95"/>
        <v>1</v>
      </c>
      <c r="W88" s="295">
        <f t="shared" si="96"/>
        <v>1</v>
      </c>
      <c r="X88" s="292">
        <f t="shared" ref="X88:X93" si="104">W88</f>
        <v>1</v>
      </c>
      <c r="Y88" s="288">
        <f t="shared" si="97"/>
        <v>1</v>
      </c>
      <c r="Z88" s="288">
        <f t="shared" si="98"/>
        <v>1</v>
      </c>
      <c r="AA88" s="295">
        <f t="shared" si="99"/>
        <v>1</v>
      </c>
      <c r="AB88" s="292">
        <f t="shared" ref="AB88:AB93" si="105">AA88</f>
        <v>1</v>
      </c>
      <c r="AC88" s="288">
        <f t="shared" si="100"/>
        <v>1</v>
      </c>
      <c r="AD88" s="288">
        <f t="shared" si="101"/>
        <v>1</v>
      </c>
      <c r="AE88" s="295">
        <f t="shared" si="102"/>
        <v>1</v>
      </c>
      <c r="AF88" s="729"/>
      <c r="AG88" s="616" t="s">
        <v>536</v>
      </c>
      <c r="AH88" s="601"/>
      <c r="AI88" s="506" t="s">
        <v>431</v>
      </c>
      <c r="AJ88" s="601"/>
      <c r="AK88" s="601"/>
      <c r="AL88" s="601"/>
      <c r="AM88" s="505" t="s">
        <v>537</v>
      </c>
      <c r="AN88" s="622" t="s">
        <v>432</v>
      </c>
    </row>
    <row r="89" spans="1:40" s="21" customFormat="1" ht="23.25" thickBot="1" x14ac:dyDescent="0.25">
      <c r="A89" s="53"/>
      <c r="B89" s="84"/>
      <c r="C89" s="193"/>
      <c r="D89" s="365" t="s">
        <v>282</v>
      </c>
      <c r="E89" s="44"/>
      <c r="F89" s="46"/>
      <c r="G89" s="378">
        <v>0.15</v>
      </c>
      <c r="H89" s="288">
        <v>0.5</v>
      </c>
      <c r="I89" s="288">
        <f t="shared" si="93"/>
        <v>0.5</v>
      </c>
      <c r="J89" s="288">
        <v>0.75</v>
      </c>
      <c r="K89" s="293">
        <v>0.75</v>
      </c>
      <c r="L89" s="292">
        <v>1</v>
      </c>
      <c r="M89" s="288">
        <f t="shared" si="93"/>
        <v>1</v>
      </c>
      <c r="N89" s="288">
        <f t="shared" si="93"/>
        <v>1</v>
      </c>
      <c r="O89" s="295">
        <f t="shared" si="93"/>
        <v>1</v>
      </c>
      <c r="P89" s="292">
        <f>O89</f>
        <v>1</v>
      </c>
      <c r="Q89" s="288">
        <f t="shared" si="93"/>
        <v>1</v>
      </c>
      <c r="R89" s="288">
        <f t="shared" si="93"/>
        <v>1</v>
      </c>
      <c r="S89" s="295">
        <f t="shared" si="93"/>
        <v>1</v>
      </c>
      <c r="T89" s="292">
        <f t="shared" si="103"/>
        <v>1</v>
      </c>
      <c r="U89" s="288">
        <f t="shared" si="94"/>
        <v>1</v>
      </c>
      <c r="V89" s="288">
        <f t="shared" si="95"/>
        <v>1</v>
      </c>
      <c r="W89" s="295">
        <f t="shared" si="96"/>
        <v>1</v>
      </c>
      <c r="X89" s="292">
        <f t="shared" si="104"/>
        <v>1</v>
      </c>
      <c r="Y89" s="288">
        <f t="shared" si="97"/>
        <v>1</v>
      </c>
      <c r="Z89" s="288">
        <f t="shared" si="98"/>
        <v>1</v>
      </c>
      <c r="AA89" s="295">
        <f t="shared" si="99"/>
        <v>1</v>
      </c>
      <c r="AB89" s="292">
        <f t="shared" si="105"/>
        <v>1</v>
      </c>
      <c r="AC89" s="288">
        <f t="shared" si="100"/>
        <v>1</v>
      </c>
      <c r="AD89" s="288">
        <f t="shared" si="101"/>
        <v>1</v>
      </c>
      <c r="AE89" s="295">
        <f t="shared" si="102"/>
        <v>1</v>
      </c>
      <c r="AF89" s="729"/>
      <c r="AG89" s="616" t="s">
        <v>538</v>
      </c>
      <c r="AH89" s="601"/>
      <c r="AI89" s="506" t="s">
        <v>431</v>
      </c>
      <c r="AJ89" s="601"/>
      <c r="AK89" s="601"/>
      <c r="AL89" s="601"/>
      <c r="AM89" s="505" t="s">
        <v>539</v>
      </c>
      <c r="AN89" s="622" t="s">
        <v>432</v>
      </c>
    </row>
    <row r="90" spans="1:40" s="21" customFormat="1" ht="34.5" thickBot="1" x14ac:dyDescent="0.25">
      <c r="A90" s="53"/>
      <c r="B90" s="84"/>
      <c r="C90" s="193"/>
      <c r="D90" s="365" t="s">
        <v>391</v>
      </c>
      <c r="E90" s="44"/>
      <c r="F90" s="46"/>
      <c r="G90" s="378">
        <v>0</v>
      </c>
      <c r="H90" s="288">
        <v>0.5</v>
      </c>
      <c r="I90" s="288">
        <f t="shared" si="93"/>
        <v>0.5</v>
      </c>
      <c r="J90" s="288">
        <v>0.75</v>
      </c>
      <c r="K90" s="293">
        <v>0.75</v>
      </c>
      <c r="L90" s="292">
        <v>1</v>
      </c>
      <c r="M90" s="288">
        <f t="shared" si="93"/>
        <v>1</v>
      </c>
      <c r="N90" s="288">
        <f t="shared" si="93"/>
        <v>1</v>
      </c>
      <c r="O90" s="295">
        <f t="shared" si="93"/>
        <v>1</v>
      </c>
      <c r="P90" s="292">
        <f>O90</f>
        <v>1</v>
      </c>
      <c r="Q90" s="288">
        <f t="shared" si="93"/>
        <v>1</v>
      </c>
      <c r="R90" s="288">
        <f t="shared" si="93"/>
        <v>1</v>
      </c>
      <c r="S90" s="295">
        <f t="shared" si="93"/>
        <v>1</v>
      </c>
      <c r="T90" s="292">
        <f t="shared" si="103"/>
        <v>1</v>
      </c>
      <c r="U90" s="288">
        <f t="shared" si="94"/>
        <v>1</v>
      </c>
      <c r="V90" s="288">
        <f t="shared" si="95"/>
        <v>1</v>
      </c>
      <c r="W90" s="295">
        <f t="shared" si="96"/>
        <v>1</v>
      </c>
      <c r="X90" s="292">
        <f t="shared" si="104"/>
        <v>1</v>
      </c>
      <c r="Y90" s="288">
        <f t="shared" si="97"/>
        <v>1</v>
      </c>
      <c r="Z90" s="288">
        <f t="shared" si="98"/>
        <v>1</v>
      </c>
      <c r="AA90" s="295">
        <f t="shared" si="99"/>
        <v>1</v>
      </c>
      <c r="AB90" s="292">
        <f t="shared" si="105"/>
        <v>1</v>
      </c>
      <c r="AC90" s="288">
        <f t="shared" si="100"/>
        <v>1</v>
      </c>
      <c r="AD90" s="288">
        <f t="shared" si="101"/>
        <v>1</v>
      </c>
      <c r="AE90" s="295">
        <f t="shared" si="102"/>
        <v>1</v>
      </c>
      <c r="AF90" s="729"/>
      <c r="AG90" s="616" t="s">
        <v>538</v>
      </c>
      <c r="AH90" s="601"/>
      <c r="AI90" s="506" t="s">
        <v>431</v>
      </c>
      <c r="AJ90" s="601"/>
      <c r="AK90" s="601"/>
      <c r="AL90" s="601"/>
      <c r="AM90" s="505" t="s">
        <v>540</v>
      </c>
      <c r="AN90" s="622" t="s">
        <v>432</v>
      </c>
    </row>
    <row r="91" spans="1:40" s="21" customFormat="1" ht="23.25" thickBot="1" x14ac:dyDescent="0.25">
      <c r="A91" s="53"/>
      <c r="B91" s="84"/>
      <c r="C91" s="193"/>
      <c r="D91" s="363" t="s">
        <v>195</v>
      </c>
      <c r="E91" s="44"/>
      <c r="F91" s="46"/>
      <c r="G91" s="378">
        <v>0</v>
      </c>
      <c r="H91" s="288">
        <f>G91</f>
        <v>0</v>
      </c>
      <c r="I91" s="288">
        <f>H91</f>
        <v>0</v>
      </c>
      <c r="J91" s="288">
        <v>0.5</v>
      </c>
      <c r="K91" s="293">
        <v>0.75</v>
      </c>
      <c r="L91" s="292">
        <v>1</v>
      </c>
      <c r="M91" s="288">
        <f t="shared" si="93"/>
        <v>1</v>
      </c>
      <c r="N91" s="288">
        <f t="shared" si="93"/>
        <v>1</v>
      </c>
      <c r="O91" s="295">
        <f t="shared" si="93"/>
        <v>1</v>
      </c>
      <c r="P91" s="292">
        <f t="shared" si="93"/>
        <v>1</v>
      </c>
      <c r="Q91" s="288">
        <f t="shared" si="93"/>
        <v>1</v>
      </c>
      <c r="R91" s="288">
        <f t="shared" si="93"/>
        <v>1</v>
      </c>
      <c r="S91" s="295">
        <f t="shared" si="93"/>
        <v>1</v>
      </c>
      <c r="T91" s="292">
        <f t="shared" si="103"/>
        <v>1</v>
      </c>
      <c r="U91" s="288">
        <f t="shared" si="94"/>
        <v>1</v>
      </c>
      <c r="V91" s="288">
        <f t="shared" si="95"/>
        <v>1</v>
      </c>
      <c r="W91" s="295">
        <f t="shared" si="96"/>
        <v>1</v>
      </c>
      <c r="X91" s="292">
        <f t="shared" si="104"/>
        <v>1</v>
      </c>
      <c r="Y91" s="288">
        <f t="shared" si="97"/>
        <v>1</v>
      </c>
      <c r="Z91" s="288">
        <f t="shared" si="98"/>
        <v>1</v>
      </c>
      <c r="AA91" s="295">
        <f t="shared" si="99"/>
        <v>1</v>
      </c>
      <c r="AB91" s="292">
        <f t="shared" si="105"/>
        <v>1</v>
      </c>
      <c r="AC91" s="288">
        <f t="shared" si="100"/>
        <v>1</v>
      </c>
      <c r="AD91" s="288">
        <f t="shared" si="101"/>
        <v>1</v>
      </c>
      <c r="AE91" s="295">
        <f t="shared" si="102"/>
        <v>1</v>
      </c>
      <c r="AF91" s="729"/>
      <c r="AG91" s="616" t="s">
        <v>541</v>
      </c>
      <c r="AH91" s="601"/>
      <c r="AI91" s="506" t="s">
        <v>431</v>
      </c>
      <c r="AJ91" s="601"/>
      <c r="AK91" s="601"/>
      <c r="AL91" s="601"/>
      <c r="AM91" s="505" t="s">
        <v>542</v>
      </c>
      <c r="AN91" s="622" t="s">
        <v>432</v>
      </c>
    </row>
    <row r="92" spans="1:40" s="21" customFormat="1" ht="34.5" thickBot="1" x14ac:dyDescent="0.25">
      <c r="A92" s="53"/>
      <c r="B92" s="84"/>
      <c r="C92" s="193"/>
      <c r="D92" s="363" t="s">
        <v>224</v>
      </c>
      <c r="E92" s="44"/>
      <c r="F92" s="46"/>
      <c r="G92" s="378">
        <v>0</v>
      </c>
      <c r="H92" s="288">
        <v>1</v>
      </c>
      <c r="I92" s="288">
        <f t="shared" si="93"/>
        <v>1</v>
      </c>
      <c r="J92" s="288">
        <f t="shared" si="93"/>
        <v>1</v>
      </c>
      <c r="K92" s="293">
        <f t="shared" si="93"/>
        <v>1</v>
      </c>
      <c r="L92" s="292">
        <f t="shared" si="93"/>
        <v>1</v>
      </c>
      <c r="M92" s="288">
        <f t="shared" si="93"/>
        <v>1</v>
      </c>
      <c r="N92" s="288">
        <f t="shared" si="93"/>
        <v>1</v>
      </c>
      <c r="O92" s="295">
        <f t="shared" si="93"/>
        <v>1</v>
      </c>
      <c r="P92" s="292">
        <f t="shared" si="93"/>
        <v>1</v>
      </c>
      <c r="Q92" s="288">
        <f t="shared" si="93"/>
        <v>1</v>
      </c>
      <c r="R92" s="288">
        <f t="shared" si="93"/>
        <v>1</v>
      </c>
      <c r="S92" s="295">
        <f t="shared" si="93"/>
        <v>1</v>
      </c>
      <c r="T92" s="292">
        <f t="shared" si="103"/>
        <v>1</v>
      </c>
      <c r="U92" s="288">
        <f t="shared" si="94"/>
        <v>1</v>
      </c>
      <c r="V92" s="288">
        <f t="shared" si="95"/>
        <v>1</v>
      </c>
      <c r="W92" s="295">
        <f t="shared" si="96"/>
        <v>1</v>
      </c>
      <c r="X92" s="292">
        <f t="shared" si="104"/>
        <v>1</v>
      </c>
      <c r="Y92" s="288">
        <f t="shared" si="97"/>
        <v>1</v>
      </c>
      <c r="Z92" s="288">
        <f t="shared" si="98"/>
        <v>1</v>
      </c>
      <c r="AA92" s="295">
        <f t="shared" si="99"/>
        <v>1</v>
      </c>
      <c r="AB92" s="292">
        <f t="shared" si="105"/>
        <v>1</v>
      </c>
      <c r="AC92" s="288">
        <f t="shared" si="100"/>
        <v>1</v>
      </c>
      <c r="AD92" s="288">
        <f t="shared" si="101"/>
        <v>1</v>
      </c>
      <c r="AE92" s="295">
        <f t="shared" si="102"/>
        <v>1</v>
      </c>
      <c r="AF92" s="729"/>
      <c r="AG92" s="616" t="s">
        <v>522</v>
      </c>
      <c r="AH92" s="601"/>
      <c r="AI92" s="506" t="s">
        <v>431</v>
      </c>
      <c r="AJ92" s="601"/>
      <c r="AK92" s="601"/>
      <c r="AL92" s="601"/>
      <c r="AM92" s="505" t="s">
        <v>523</v>
      </c>
      <c r="AN92" s="622" t="s">
        <v>432</v>
      </c>
    </row>
    <row r="93" spans="1:40" s="21" customFormat="1" ht="23.25" thickBot="1" x14ac:dyDescent="0.25">
      <c r="A93" s="53"/>
      <c r="B93" s="84"/>
      <c r="C93" s="193"/>
      <c r="D93" s="363" t="s">
        <v>225</v>
      </c>
      <c r="E93" s="44"/>
      <c r="F93" s="46"/>
      <c r="G93" s="378">
        <v>0</v>
      </c>
      <c r="H93" s="288">
        <v>1</v>
      </c>
      <c r="I93" s="288">
        <f t="shared" si="93"/>
        <v>1</v>
      </c>
      <c r="J93" s="288">
        <f t="shared" si="93"/>
        <v>1</v>
      </c>
      <c r="K93" s="293">
        <f t="shared" si="93"/>
        <v>1</v>
      </c>
      <c r="L93" s="292">
        <f t="shared" si="93"/>
        <v>1</v>
      </c>
      <c r="M93" s="288">
        <f t="shared" si="93"/>
        <v>1</v>
      </c>
      <c r="N93" s="288">
        <f t="shared" si="93"/>
        <v>1</v>
      </c>
      <c r="O93" s="295">
        <f t="shared" si="93"/>
        <v>1</v>
      </c>
      <c r="P93" s="292">
        <f t="shared" si="93"/>
        <v>1</v>
      </c>
      <c r="Q93" s="288">
        <f t="shared" si="93"/>
        <v>1</v>
      </c>
      <c r="R93" s="288">
        <f t="shared" si="93"/>
        <v>1</v>
      </c>
      <c r="S93" s="295">
        <f t="shared" si="93"/>
        <v>1</v>
      </c>
      <c r="T93" s="292">
        <f t="shared" si="103"/>
        <v>1</v>
      </c>
      <c r="U93" s="288">
        <f t="shared" si="94"/>
        <v>1</v>
      </c>
      <c r="V93" s="288">
        <f t="shared" si="95"/>
        <v>1</v>
      </c>
      <c r="W93" s="295">
        <f t="shared" si="96"/>
        <v>1</v>
      </c>
      <c r="X93" s="292">
        <f t="shared" si="104"/>
        <v>1</v>
      </c>
      <c r="Y93" s="288">
        <f t="shared" si="97"/>
        <v>1</v>
      </c>
      <c r="Z93" s="288">
        <f t="shared" si="98"/>
        <v>1</v>
      </c>
      <c r="AA93" s="295">
        <f t="shared" si="99"/>
        <v>1</v>
      </c>
      <c r="AB93" s="292">
        <f t="shared" si="105"/>
        <v>1</v>
      </c>
      <c r="AC93" s="288">
        <f t="shared" si="100"/>
        <v>1</v>
      </c>
      <c r="AD93" s="288">
        <f t="shared" si="101"/>
        <v>1</v>
      </c>
      <c r="AE93" s="295">
        <f t="shared" si="102"/>
        <v>1</v>
      </c>
      <c r="AF93" s="729"/>
      <c r="AG93" s="616" t="s">
        <v>543</v>
      </c>
      <c r="AH93" s="601"/>
      <c r="AI93" s="506" t="s">
        <v>431</v>
      </c>
      <c r="AJ93" s="601" t="s">
        <v>493</v>
      </c>
      <c r="AK93" s="601" t="s">
        <v>493</v>
      </c>
      <c r="AL93" s="601" t="s">
        <v>493</v>
      </c>
      <c r="AM93" s="505" t="s">
        <v>544</v>
      </c>
      <c r="AN93" s="622" t="s">
        <v>432</v>
      </c>
    </row>
    <row r="94" spans="1:40" ht="12" thickBot="1" x14ac:dyDescent="0.25">
      <c r="A94" s="10"/>
      <c r="B94" s="84"/>
      <c r="C94" s="211"/>
      <c r="D94" s="510" t="s">
        <v>340</v>
      </c>
      <c r="E94" s="157"/>
      <c r="F94" s="158"/>
      <c r="G94" s="159"/>
      <c r="H94" s="159"/>
      <c r="I94" s="160"/>
      <c r="J94" s="160"/>
      <c r="K94" s="161"/>
      <c r="L94" s="142"/>
      <c r="M94" s="143"/>
      <c r="N94" s="143"/>
      <c r="O94" s="144"/>
      <c r="P94" s="143"/>
      <c r="Q94" s="145"/>
      <c r="R94" s="145"/>
      <c r="S94" s="146"/>
      <c r="T94" s="143"/>
      <c r="U94" s="145"/>
      <c r="V94" s="145"/>
      <c r="W94" s="146"/>
      <c r="X94" s="143"/>
      <c r="Y94" s="145"/>
      <c r="Z94" s="145"/>
      <c r="AA94" s="146"/>
      <c r="AB94" s="143"/>
      <c r="AC94" s="145"/>
      <c r="AD94" s="145"/>
      <c r="AE94" s="146"/>
      <c r="AF94" s="624"/>
      <c r="AG94" s="624"/>
      <c r="AH94" s="624"/>
      <c r="AI94" s="146"/>
      <c r="AJ94" s="146"/>
      <c r="AK94" s="146"/>
      <c r="AL94" s="146"/>
      <c r="AM94" s="146"/>
      <c r="AN94" s="146"/>
    </row>
    <row r="95" spans="1:40" ht="12" thickBot="1" x14ac:dyDescent="0.25">
      <c r="A95" s="40"/>
      <c r="B95" s="300" t="s">
        <v>118</v>
      </c>
      <c r="C95" s="273"/>
      <c r="D95" s="274"/>
      <c r="E95" s="133"/>
      <c r="F95" s="133"/>
      <c r="G95" s="133"/>
      <c r="H95" s="134"/>
      <c r="I95" s="134"/>
      <c r="J95" s="134"/>
      <c r="K95" s="135"/>
      <c r="L95" s="134"/>
      <c r="M95" s="134"/>
      <c r="N95" s="134"/>
      <c r="O95" s="134"/>
      <c r="P95" s="134"/>
      <c r="Q95" s="134"/>
      <c r="R95" s="134"/>
      <c r="S95" s="134"/>
      <c r="T95" s="134"/>
      <c r="U95" s="134"/>
      <c r="V95" s="134"/>
      <c r="W95" s="134"/>
      <c r="X95" s="134"/>
      <c r="Y95" s="134"/>
      <c r="Z95" s="134"/>
      <c r="AA95" s="134"/>
      <c r="AB95" s="134"/>
      <c r="AC95" s="134"/>
      <c r="AD95" s="134"/>
      <c r="AE95" s="134"/>
      <c r="AF95" s="630"/>
      <c r="AG95" s="630"/>
      <c r="AH95" s="630"/>
      <c r="AI95" s="134"/>
      <c r="AJ95" s="134"/>
      <c r="AK95" s="134"/>
      <c r="AL95" s="134"/>
      <c r="AM95" s="134"/>
      <c r="AN95" s="134"/>
    </row>
    <row r="96" spans="1:40" ht="147" thickBot="1" x14ac:dyDescent="0.25">
      <c r="A96" s="10"/>
      <c r="B96" s="115" t="s">
        <v>42</v>
      </c>
      <c r="C96" s="199"/>
      <c r="D96" s="304" t="s">
        <v>43</v>
      </c>
      <c r="E96" s="305"/>
      <c r="F96" s="306"/>
      <c r="G96" s="306"/>
      <c r="H96" s="429"/>
      <c r="I96" s="308"/>
      <c r="J96" s="308"/>
      <c r="K96" s="309"/>
      <c r="L96" s="310"/>
      <c r="M96" s="308"/>
      <c r="N96" s="308"/>
      <c r="O96" s="311"/>
      <c r="P96" s="432"/>
      <c r="Q96" s="308"/>
      <c r="R96" s="308"/>
      <c r="S96" s="311"/>
      <c r="T96" s="311"/>
      <c r="U96" s="311"/>
      <c r="V96" s="311"/>
      <c r="W96" s="311"/>
      <c r="X96" s="311"/>
      <c r="Y96" s="311"/>
      <c r="Z96" s="311"/>
      <c r="AA96" s="311"/>
      <c r="AB96" s="311"/>
      <c r="AC96" s="311"/>
      <c r="AD96" s="311"/>
      <c r="AE96" s="311"/>
      <c r="AF96" s="631"/>
      <c r="AG96" s="631" t="s">
        <v>545</v>
      </c>
      <c r="AH96" s="631"/>
      <c r="AI96" s="311"/>
      <c r="AJ96" s="311"/>
      <c r="AK96" s="311"/>
      <c r="AL96" s="311"/>
      <c r="AM96" s="311"/>
      <c r="AN96" s="311"/>
    </row>
    <row r="97" spans="1:40" ht="12" thickBot="1" x14ac:dyDescent="0.25">
      <c r="A97" s="10"/>
      <c r="B97" s="102"/>
      <c r="C97" s="200"/>
      <c r="D97" s="156" t="s">
        <v>122</v>
      </c>
      <c r="E97" s="38"/>
      <c r="F97" s="39"/>
      <c r="G97" s="411">
        <f t="shared" ref="G97:AE97" si="106">IFERROR(SUM(G98:G103)/COUNT(G98:G103),0)</f>
        <v>0</v>
      </c>
      <c r="H97" s="412">
        <f t="shared" si="106"/>
        <v>0.875</v>
      </c>
      <c r="I97" s="412">
        <f t="shared" si="106"/>
        <v>0.875</v>
      </c>
      <c r="J97" s="412">
        <f t="shared" si="106"/>
        <v>0.875</v>
      </c>
      <c r="K97" s="412">
        <f t="shared" si="106"/>
        <v>0.91666666666666663</v>
      </c>
      <c r="L97" s="413">
        <f t="shared" si="106"/>
        <v>1</v>
      </c>
      <c r="M97" s="412">
        <f t="shared" si="106"/>
        <v>1</v>
      </c>
      <c r="N97" s="412">
        <f t="shared" si="106"/>
        <v>1</v>
      </c>
      <c r="O97" s="414">
        <f t="shared" si="106"/>
        <v>1</v>
      </c>
      <c r="P97" s="412">
        <f t="shared" si="106"/>
        <v>1</v>
      </c>
      <c r="Q97" s="412">
        <f t="shared" si="106"/>
        <v>1</v>
      </c>
      <c r="R97" s="412">
        <f t="shared" si="106"/>
        <v>1</v>
      </c>
      <c r="S97" s="414">
        <f t="shared" si="106"/>
        <v>1</v>
      </c>
      <c r="T97" s="412">
        <f t="shared" si="106"/>
        <v>1</v>
      </c>
      <c r="U97" s="412">
        <f t="shared" si="106"/>
        <v>1</v>
      </c>
      <c r="V97" s="412">
        <f t="shared" si="106"/>
        <v>1</v>
      </c>
      <c r="W97" s="414">
        <f t="shared" si="106"/>
        <v>1</v>
      </c>
      <c r="X97" s="412">
        <f t="shared" si="106"/>
        <v>1</v>
      </c>
      <c r="Y97" s="412">
        <f t="shared" si="106"/>
        <v>1</v>
      </c>
      <c r="Z97" s="412">
        <f t="shared" si="106"/>
        <v>1</v>
      </c>
      <c r="AA97" s="414">
        <f t="shared" si="106"/>
        <v>1</v>
      </c>
      <c r="AB97" s="412">
        <f t="shared" si="106"/>
        <v>1</v>
      </c>
      <c r="AC97" s="412">
        <f t="shared" si="106"/>
        <v>1</v>
      </c>
      <c r="AD97" s="412">
        <f t="shared" si="106"/>
        <v>1</v>
      </c>
      <c r="AE97" s="414">
        <f t="shared" si="106"/>
        <v>1</v>
      </c>
      <c r="AF97" s="731"/>
      <c r="AG97" s="632" t="s">
        <v>530</v>
      </c>
      <c r="AH97" s="633"/>
      <c r="AI97" s="634"/>
      <c r="AJ97" s="634"/>
      <c r="AK97" s="634"/>
      <c r="AL97" s="634"/>
      <c r="AM97" s="634"/>
      <c r="AN97" s="634"/>
    </row>
    <row r="98" spans="1:40" ht="45.75" thickBot="1" x14ac:dyDescent="0.25">
      <c r="A98" s="10"/>
      <c r="B98" s="102"/>
      <c r="C98" s="200"/>
      <c r="D98" s="367" t="s">
        <v>226</v>
      </c>
      <c r="E98" s="44"/>
      <c r="F98" s="46"/>
      <c r="G98" s="378">
        <v>0</v>
      </c>
      <c r="H98" s="288">
        <v>1</v>
      </c>
      <c r="I98" s="288">
        <f t="shared" ref="I98:S103" si="107">H98</f>
        <v>1</v>
      </c>
      <c r="J98" s="288">
        <f t="shared" si="107"/>
        <v>1</v>
      </c>
      <c r="K98" s="293">
        <f t="shared" si="107"/>
        <v>1</v>
      </c>
      <c r="L98" s="292">
        <f t="shared" si="107"/>
        <v>1</v>
      </c>
      <c r="M98" s="288">
        <f t="shared" si="107"/>
        <v>1</v>
      </c>
      <c r="N98" s="288">
        <f t="shared" si="107"/>
        <v>1</v>
      </c>
      <c r="O98" s="295">
        <f t="shared" si="107"/>
        <v>1</v>
      </c>
      <c r="P98" s="292">
        <f t="shared" si="107"/>
        <v>1</v>
      </c>
      <c r="Q98" s="288">
        <f t="shared" si="107"/>
        <v>1</v>
      </c>
      <c r="R98" s="288">
        <f t="shared" si="107"/>
        <v>1</v>
      </c>
      <c r="S98" s="295">
        <f t="shared" si="107"/>
        <v>1</v>
      </c>
      <c r="T98" s="292">
        <f>S98</f>
        <v>1</v>
      </c>
      <c r="U98" s="288">
        <f t="shared" ref="U98:U103" si="108">T98</f>
        <v>1</v>
      </c>
      <c r="V98" s="288">
        <f t="shared" ref="V98:V103" si="109">U98</f>
        <v>1</v>
      </c>
      <c r="W98" s="295">
        <f t="shared" ref="W98:W103" si="110">V98</f>
        <v>1</v>
      </c>
      <c r="X98" s="292">
        <f>W98</f>
        <v>1</v>
      </c>
      <c r="Y98" s="288">
        <f t="shared" ref="Y98:Y103" si="111">X98</f>
        <v>1</v>
      </c>
      <c r="Z98" s="288">
        <f t="shared" ref="Z98:Z103" si="112">Y98</f>
        <v>1</v>
      </c>
      <c r="AA98" s="295">
        <f t="shared" ref="AA98:AA103" si="113">Z98</f>
        <v>1</v>
      </c>
      <c r="AB98" s="292">
        <f>AA98</f>
        <v>1</v>
      </c>
      <c r="AC98" s="288">
        <f t="shared" ref="AC98:AC103" si="114">AB98</f>
        <v>1</v>
      </c>
      <c r="AD98" s="288">
        <f t="shared" ref="AD98:AD103" si="115">AC98</f>
        <v>1</v>
      </c>
      <c r="AE98" s="295">
        <f t="shared" ref="AE98:AE103" si="116">AD98</f>
        <v>1</v>
      </c>
      <c r="AF98" s="729"/>
      <c r="AG98" s="616" t="s">
        <v>652</v>
      </c>
      <c r="AH98" s="601"/>
      <c r="AI98" s="506" t="s">
        <v>431</v>
      </c>
      <c r="AJ98" s="601"/>
      <c r="AK98" s="601"/>
      <c r="AL98" s="601"/>
      <c r="AM98" s="505" t="s">
        <v>653</v>
      </c>
      <c r="AN98" s="622" t="s">
        <v>432</v>
      </c>
    </row>
    <row r="99" spans="1:40" ht="45.75" thickBot="1" x14ac:dyDescent="0.25">
      <c r="A99" s="10"/>
      <c r="B99" s="102"/>
      <c r="C99" s="200"/>
      <c r="D99" s="366" t="s">
        <v>227</v>
      </c>
      <c r="E99" s="44"/>
      <c r="F99" s="46"/>
      <c r="G99" s="378">
        <v>0</v>
      </c>
      <c r="H99" s="288">
        <v>1</v>
      </c>
      <c r="I99" s="288">
        <f t="shared" si="107"/>
        <v>1</v>
      </c>
      <c r="J99" s="288">
        <f t="shared" si="107"/>
        <v>1</v>
      </c>
      <c r="K99" s="293">
        <f t="shared" si="107"/>
        <v>1</v>
      </c>
      <c r="L99" s="292">
        <f t="shared" si="107"/>
        <v>1</v>
      </c>
      <c r="M99" s="288">
        <f t="shared" si="107"/>
        <v>1</v>
      </c>
      <c r="N99" s="288">
        <f t="shared" si="107"/>
        <v>1</v>
      </c>
      <c r="O99" s="295">
        <f t="shared" si="107"/>
        <v>1</v>
      </c>
      <c r="P99" s="292">
        <f t="shared" si="107"/>
        <v>1</v>
      </c>
      <c r="Q99" s="288">
        <f t="shared" si="107"/>
        <v>1</v>
      </c>
      <c r="R99" s="288">
        <f t="shared" si="107"/>
        <v>1</v>
      </c>
      <c r="S99" s="295">
        <f t="shared" si="107"/>
        <v>1</v>
      </c>
      <c r="T99" s="292">
        <f>S99</f>
        <v>1</v>
      </c>
      <c r="U99" s="288">
        <f t="shared" si="108"/>
        <v>1</v>
      </c>
      <c r="V99" s="288">
        <f t="shared" si="109"/>
        <v>1</v>
      </c>
      <c r="W99" s="295">
        <f t="shared" si="110"/>
        <v>1</v>
      </c>
      <c r="X99" s="292">
        <f>W99</f>
        <v>1</v>
      </c>
      <c r="Y99" s="288">
        <f t="shared" si="111"/>
        <v>1</v>
      </c>
      <c r="Z99" s="288">
        <f t="shared" si="112"/>
        <v>1</v>
      </c>
      <c r="AA99" s="295">
        <f t="shared" si="113"/>
        <v>1</v>
      </c>
      <c r="AB99" s="292">
        <f>AA99</f>
        <v>1</v>
      </c>
      <c r="AC99" s="288">
        <f t="shared" si="114"/>
        <v>1</v>
      </c>
      <c r="AD99" s="288">
        <f t="shared" si="115"/>
        <v>1</v>
      </c>
      <c r="AE99" s="295">
        <f t="shared" si="116"/>
        <v>1</v>
      </c>
      <c r="AF99" s="729"/>
      <c r="AG99" s="616" t="s">
        <v>546</v>
      </c>
      <c r="AH99" s="601"/>
      <c r="AI99" s="506" t="s">
        <v>431</v>
      </c>
      <c r="AJ99" s="601"/>
      <c r="AK99" s="601"/>
      <c r="AL99" s="601"/>
      <c r="AM99" s="505" t="s">
        <v>547</v>
      </c>
      <c r="AN99" s="622" t="s">
        <v>432</v>
      </c>
    </row>
    <row r="100" spans="1:40" ht="23.25" thickBot="1" x14ac:dyDescent="0.25">
      <c r="A100" s="10"/>
      <c r="B100" s="102"/>
      <c r="C100" s="200"/>
      <c r="D100" s="366" t="s">
        <v>228</v>
      </c>
      <c r="E100" s="44"/>
      <c r="F100" s="46"/>
      <c r="G100" s="378">
        <v>0</v>
      </c>
      <c r="H100" s="288">
        <v>0.75</v>
      </c>
      <c r="I100" s="288">
        <f t="shared" si="107"/>
        <v>0.75</v>
      </c>
      <c r="J100" s="288">
        <f t="shared" si="107"/>
        <v>0.75</v>
      </c>
      <c r="K100" s="293">
        <f t="shared" si="107"/>
        <v>0.75</v>
      </c>
      <c r="L100" s="292">
        <v>1</v>
      </c>
      <c r="M100" s="288">
        <f t="shared" si="107"/>
        <v>1</v>
      </c>
      <c r="N100" s="288">
        <f t="shared" si="107"/>
        <v>1</v>
      </c>
      <c r="O100" s="295">
        <f t="shared" si="107"/>
        <v>1</v>
      </c>
      <c r="P100" s="292">
        <f>O100</f>
        <v>1</v>
      </c>
      <c r="Q100" s="288">
        <f t="shared" si="107"/>
        <v>1</v>
      </c>
      <c r="R100" s="288">
        <f t="shared" si="107"/>
        <v>1</v>
      </c>
      <c r="S100" s="295">
        <f t="shared" si="107"/>
        <v>1</v>
      </c>
      <c r="T100" s="292">
        <f>S100</f>
        <v>1</v>
      </c>
      <c r="U100" s="288">
        <f t="shared" si="108"/>
        <v>1</v>
      </c>
      <c r="V100" s="288">
        <f t="shared" si="109"/>
        <v>1</v>
      </c>
      <c r="W100" s="295">
        <f t="shared" si="110"/>
        <v>1</v>
      </c>
      <c r="X100" s="292">
        <f>W100</f>
        <v>1</v>
      </c>
      <c r="Y100" s="288">
        <f t="shared" si="111"/>
        <v>1</v>
      </c>
      <c r="Z100" s="288">
        <f t="shared" si="112"/>
        <v>1</v>
      </c>
      <c r="AA100" s="295">
        <f t="shared" si="113"/>
        <v>1</v>
      </c>
      <c r="AB100" s="292">
        <f>AA100</f>
        <v>1</v>
      </c>
      <c r="AC100" s="288">
        <f t="shared" si="114"/>
        <v>1</v>
      </c>
      <c r="AD100" s="288">
        <f t="shared" si="115"/>
        <v>1</v>
      </c>
      <c r="AE100" s="295">
        <f t="shared" si="116"/>
        <v>1</v>
      </c>
      <c r="AF100" s="729"/>
      <c r="AG100" s="616" t="s">
        <v>548</v>
      </c>
      <c r="AH100" s="601"/>
      <c r="AI100" s="506" t="s">
        <v>431</v>
      </c>
      <c r="AJ100" s="601"/>
      <c r="AK100" s="601"/>
      <c r="AL100" s="601"/>
      <c r="AM100" s="505" t="s">
        <v>549</v>
      </c>
      <c r="AN100" s="622" t="s">
        <v>432</v>
      </c>
    </row>
    <row r="101" spans="1:40" ht="57" thickBot="1" x14ac:dyDescent="0.25">
      <c r="A101" s="10"/>
      <c r="B101" s="102"/>
      <c r="C101" s="200"/>
      <c r="D101" s="366" t="s">
        <v>229</v>
      </c>
      <c r="E101" s="44"/>
      <c r="F101" s="46"/>
      <c r="G101" s="378">
        <v>0</v>
      </c>
      <c r="H101" s="288">
        <v>0.75</v>
      </c>
      <c r="I101" s="288">
        <f t="shared" si="107"/>
        <v>0.75</v>
      </c>
      <c r="J101" s="288">
        <f t="shared" si="107"/>
        <v>0.75</v>
      </c>
      <c r="K101" s="293">
        <f t="shared" si="107"/>
        <v>0.75</v>
      </c>
      <c r="L101" s="292">
        <v>1</v>
      </c>
      <c r="M101" s="288">
        <f t="shared" si="107"/>
        <v>1</v>
      </c>
      <c r="N101" s="288">
        <f t="shared" si="107"/>
        <v>1</v>
      </c>
      <c r="O101" s="295">
        <f t="shared" si="107"/>
        <v>1</v>
      </c>
      <c r="P101" s="292">
        <v>1</v>
      </c>
      <c r="Q101" s="288">
        <f t="shared" si="107"/>
        <v>1</v>
      </c>
      <c r="R101" s="288">
        <f t="shared" si="107"/>
        <v>1</v>
      </c>
      <c r="S101" s="295">
        <f t="shared" si="107"/>
        <v>1</v>
      </c>
      <c r="T101" s="292">
        <v>1</v>
      </c>
      <c r="U101" s="288">
        <f t="shared" si="108"/>
        <v>1</v>
      </c>
      <c r="V101" s="288">
        <f t="shared" si="109"/>
        <v>1</v>
      </c>
      <c r="W101" s="295">
        <f t="shared" si="110"/>
        <v>1</v>
      </c>
      <c r="X101" s="292">
        <v>1</v>
      </c>
      <c r="Y101" s="288">
        <f t="shared" si="111"/>
        <v>1</v>
      </c>
      <c r="Z101" s="288">
        <f t="shared" si="112"/>
        <v>1</v>
      </c>
      <c r="AA101" s="295">
        <f t="shared" si="113"/>
        <v>1</v>
      </c>
      <c r="AB101" s="292">
        <v>1</v>
      </c>
      <c r="AC101" s="288">
        <f t="shared" si="114"/>
        <v>1</v>
      </c>
      <c r="AD101" s="288">
        <f t="shared" si="115"/>
        <v>1</v>
      </c>
      <c r="AE101" s="295">
        <f t="shared" si="116"/>
        <v>1</v>
      </c>
      <c r="AF101" s="729"/>
      <c r="AG101" s="616" t="s">
        <v>550</v>
      </c>
      <c r="AH101" s="601"/>
      <c r="AI101" s="506" t="s">
        <v>431</v>
      </c>
      <c r="AJ101" s="601"/>
      <c r="AK101" s="601"/>
      <c r="AL101" s="601"/>
      <c r="AM101" s="505" t="s">
        <v>551</v>
      </c>
      <c r="AN101" s="622" t="s">
        <v>432</v>
      </c>
    </row>
    <row r="102" spans="1:40" ht="45.75" thickBot="1" x14ac:dyDescent="0.25">
      <c r="A102" s="10"/>
      <c r="B102" s="102"/>
      <c r="C102" s="200"/>
      <c r="D102" s="366" t="s">
        <v>230</v>
      </c>
      <c r="E102" s="44"/>
      <c r="F102" s="46"/>
      <c r="G102" s="378">
        <v>0</v>
      </c>
      <c r="H102" s="288">
        <v>0.75</v>
      </c>
      <c r="I102" s="288">
        <f t="shared" si="107"/>
        <v>0.75</v>
      </c>
      <c r="J102" s="288">
        <f t="shared" si="107"/>
        <v>0.75</v>
      </c>
      <c r="K102" s="293">
        <v>1</v>
      </c>
      <c r="L102" s="292">
        <f t="shared" si="107"/>
        <v>1</v>
      </c>
      <c r="M102" s="288">
        <f t="shared" si="107"/>
        <v>1</v>
      </c>
      <c r="N102" s="288">
        <f t="shared" si="107"/>
        <v>1</v>
      </c>
      <c r="O102" s="295">
        <f t="shared" si="107"/>
        <v>1</v>
      </c>
      <c r="P102" s="292">
        <f>O102</f>
        <v>1</v>
      </c>
      <c r="Q102" s="288">
        <f t="shared" si="107"/>
        <v>1</v>
      </c>
      <c r="R102" s="288">
        <f t="shared" si="107"/>
        <v>1</v>
      </c>
      <c r="S102" s="295">
        <f t="shared" si="107"/>
        <v>1</v>
      </c>
      <c r="T102" s="292">
        <f>S102</f>
        <v>1</v>
      </c>
      <c r="U102" s="288">
        <f t="shared" si="108"/>
        <v>1</v>
      </c>
      <c r="V102" s="288">
        <f t="shared" si="109"/>
        <v>1</v>
      </c>
      <c r="W102" s="295">
        <f t="shared" si="110"/>
        <v>1</v>
      </c>
      <c r="X102" s="292">
        <f>W102</f>
        <v>1</v>
      </c>
      <c r="Y102" s="288">
        <f t="shared" si="111"/>
        <v>1</v>
      </c>
      <c r="Z102" s="288">
        <f t="shared" si="112"/>
        <v>1</v>
      </c>
      <c r="AA102" s="295">
        <f t="shared" si="113"/>
        <v>1</v>
      </c>
      <c r="AB102" s="292">
        <f>AA102</f>
        <v>1</v>
      </c>
      <c r="AC102" s="288">
        <f t="shared" si="114"/>
        <v>1</v>
      </c>
      <c r="AD102" s="288">
        <f t="shared" si="115"/>
        <v>1</v>
      </c>
      <c r="AE102" s="295">
        <f t="shared" si="116"/>
        <v>1</v>
      </c>
      <c r="AF102" s="729"/>
      <c r="AG102" s="616" t="s">
        <v>552</v>
      </c>
      <c r="AH102" s="601"/>
      <c r="AI102" s="506" t="s">
        <v>431</v>
      </c>
      <c r="AJ102" s="601"/>
      <c r="AK102" s="601"/>
      <c r="AL102" s="601"/>
      <c r="AM102" s="505" t="s">
        <v>553</v>
      </c>
      <c r="AN102" s="622" t="s">
        <v>432</v>
      </c>
    </row>
    <row r="103" spans="1:40" ht="45.75" thickBot="1" x14ac:dyDescent="0.25">
      <c r="A103" s="10"/>
      <c r="B103" s="102"/>
      <c r="C103" s="200"/>
      <c r="D103" s="366" t="s">
        <v>231</v>
      </c>
      <c r="E103" s="44"/>
      <c r="F103" s="46"/>
      <c r="G103" s="378">
        <v>0</v>
      </c>
      <c r="H103" s="288">
        <v>1</v>
      </c>
      <c r="I103" s="288">
        <f t="shared" si="107"/>
        <v>1</v>
      </c>
      <c r="J103" s="288">
        <f t="shared" si="107"/>
        <v>1</v>
      </c>
      <c r="K103" s="293">
        <f t="shared" si="107"/>
        <v>1</v>
      </c>
      <c r="L103" s="292">
        <f t="shared" si="107"/>
        <v>1</v>
      </c>
      <c r="M103" s="288">
        <f t="shared" si="107"/>
        <v>1</v>
      </c>
      <c r="N103" s="288">
        <f t="shared" si="107"/>
        <v>1</v>
      </c>
      <c r="O103" s="295">
        <f t="shared" si="107"/>
        <v>1</v>
      </c>
      <c r="P103" s="292">
        <f t="shared" si="107"/>
        <v>1</v>
      </c>
      <c r="Q103" s="288">
        <f t="shared" si="107"/>
        <v>1</v>
      </c>
      <c r="R103" s="288">
        <f t="shared" si="107"/>
        <v>1</v>
      </c>
      <c r="S103" s="295">
        <f t="shared" si="107"/>
        <v>1</v>
      </c>
      <c r="T103" s="292">
        <f>S103</f>
        <v>1</v>
      </c>
      <c r="U103" s="288">
        <f t="shared" si="108"/>
        <v>1</v>
      </c>
      <c r="V103" s="288">
        <f t="shared" si="109"/>
        <v>1</v>
      </c>
      <c r="W103" s="295">
        <f t="shared" si="110"/>
        <v>1</v>
      </c>
      <c r="X103" s="292">
        <f>W103</f>
        <v>1</v>
      </c>
      <c r="Y103" s="288">
        <f t="shared" si="111"/>
        <v>1</v>
      </c>
      <c r="Z103" s="288">
        <f t="shared" si="112"/>
        <v>1</v>
      </c>
      <c r="AA103" s="295">
        <f t="shared" si="113"/>
        <v>1</v>
      </c>
      <c r="AB103" s="292">
        <f>AA103</f>
        <v>1</v>
      </c>
      <c r="AC103" s="288">
        <f t="shared" si="114"/>
        <v>1</v>
      </c>
      <c r="AD103" s="288">
        <f t="shared" si="115"/>
        <v>1</v>
      </c>
      <c r="AE103" s="295">
        <f t="shared" si="116"/>
        <v>1</v>
      </c>
      <c r="AF103" s="729"/>
      <c r="AG103" s="616" t="s">
        <v>554</v>
      </c>
      <c r="AH103" s="601"/>
      <c r="AI103" s="506" t="s">
        <v>431</v>
      </c>
      <c r="AJ103" s="601"/>
      <c r="AK103" s="601"/>
      <c r="AL103" s="601"/>
      <c r="AM103" s="505" t="s">
        <v>555</v>
      </c>
      <c r="AN103" s="622" t="s">
        <v>432</v>
      </c>
    </row>
    <row r="104" spans="1:40" ht="12" thickBot="1" x14ac:dyDescent="0.25">
      <c r="A104" s="10"/>
      <c r="B104" s="102"/>
      <c r="C104" s="211"/>
      <c r="D104" s="510" t="s">
        <v>205</v>
      </c>
      <c r="E104" s="157"/>
      <c r="F104" s="158"/>
      <c r="G104" s="159"/>
      <c r="H104" s="159"/>
      <c r="I104" s="160"/>
      <c r="J104" s="160"/>
      <c r="K104" s="161"/>
      <c r="L104" s="142"/>
      <c r="M104" s="143"/>
      <c r="N104" s="143"/>
      <c r="O104" s="144"/>
      <c r="P104" s="143"/>
      <c r="Q104" s="145"/>
      <c r="R104" s="145"/>
      <c r="S104" s="146"/>
      <c r="T104" s="143"/>
      <c r="U104" s="145"/>
      <c r="V104" s="145"/>
      <c r="W104" s="146"/>
      <c r="X104" s="143"/>
      <c r="Y104" s="145"/>
      <c r="Z104" s="145"/>
      <c r="AA104" s="146"/>
      <c r="AB104" s="143"/>
      <c r="AC104" s="145"/>
      <c r="AD104" s="145"/>
      <c r="AE104" s="146"/>
      <c r="AF104" s="624"/>
      <c r="AG104" s="624"/>
      <c r="AH104" s="624"/>
      <c r="AI104" s="146"/>
      <c r="AJ104" s="146"/>
      <c r="AK104" s="146"/>
      <c r="AL104" s="146"/>
      <c r="AM104" s="146"/>
      <c r="AN104" s="146"/>
    </row>
    <row r="105" spans="1:40" ht="251.25" customHeight="1" thickBot="1" x14ac:dyDescent="0.25">
      <c r="A105" s="10"/>
      <c r="B105" s="115" t="s">
        <v>44</v>
      </c>
      <c r="C105" s="201"/>
      <c r="D105" s="304" t="s">
        <v>60</v>
      </c>
      <c r="E105" s="305"/>
      <c r="F105" s="306"/>
      <c r="G105" s="306"/>
      <c r="H105" s="429"/>
      <c r="I105" s="308"/>
      <c r="J105" s="308"/>
      <c r="K105" s="309"/>
      <c r="L105" s="310"/>
      <c r="M105" s="308"/>
      <c r="N105" s="308"/>
      <c r="O105" s="311"/>
      <c r="P105" s="387"/>
      <c r="Q105" s="308"/>
      <c r="R105" s="308"/>
      <c r="S105" s="311"/>
      <c r="T105" s="311"/>
      <c r="U105" s="311"/>
      <c r="V105" s="311"/>
      <c r="W105" s="311"/>
      <c r="X105" s="311"/>
      <c r="Y105" s="311"/>
      <c r="Z105" s="311"/>
      <c r="AA105" s="311"/>
      <c r="AB105" s="311"/>
      <c r="AC105" s="311"/>
      <c r="AD105" s="311"/>
      <c r="AE105" s="311"/>
      <c r="AF105" s="631"/>
      <c r="AG105" s="631" t="s">
        <v>556</v>
      </c>
      <c r="AH105" s="631"/>
      <c r="AI105" s="311"/>
      <c r="AJ105" s="311"/>
      <c r="AK105" s="311"/>
      <c r="AL105" s="311"/>
      <c r="AM105" s="311"/>
      <c r="AN105" s="311"/>
    </row>
    <row r="106" spans="1:40" ht="12" thickBot="1" x14ac:dyDescent="0.25">
      <c r="A106" s="10"/>
      <c r="B106" s="102"/>
      <c r="C106" s="202"/>
      <c r="D106" s="220" t="s">
        <v>122</v>
      </c>
      <c r="E106" s="38"/>
      <c r="F106" s="39"/>
      <c r="G106" s="411">
        <f t="shared" ref="G106:AE106" si="117">IFERROR(SUM(G107:G114)/COUNT(G107:G114),0)</f>
        <v>0</v>
      </c>
      <c r="H106" s="412">
        <f t="shared" si="117"/>
        <v>0.1125</v>
      </c>
      <c r="I106" s="412">
        <f t="shared" si="117"/>
        <v>0.23749999999999999</v>
      </c>
      <c r="J106" s="412">
        <f t="shared" si="117"/>
        <v>0.55000000000000004</v>
      </c>
      <c r="K106" s="412">
        <f t="shared" si="117"/>
        <v>0.5625</v>
      </c>
      <c r="L106" s="413">
        <f t="shared" si="117"/>
        <v>0.6875</v>
      </c>
      <c r="M106" s="412">
        <f t="shared" si="117"/>
        <v>0.75</v>
      </c>
      <c r="N106" s="412">
        <f t="shared" si="117"/>
        <v>0.84375</v>
      </c>
      <c r="O106" s="414">
        <f t="shared" si="117"/>
        <v>0.84375</v>
      </c>
      <c r="P106" s="412">
        <f t="shared" si="117"/>
        <v>0.9375</v>
      </c>
      <c r="Q106" s="412">
        <f t="shared" si="117"/>
        <v>0.9375</v>
      </c>
      <c r="R106" s="412">
        <f t="shared" si="117"/>
        <v>0.9375</v>
      </c>
      <c r="S106" s="414">
        <f t="shared" si="117"/>
        <v>1</v>
      </c>
      <c r="T106" s="412">
        <f t="shared" si="117"/>
        <v>1</v>
      </c>
      <c r="U106" s="412">
        <f t="shared" si="117"/>
        <v>1</v>
      </c>
      <c r="V106" s="412">
        <f t="shared" si="117"/>
        <v>1</v>
      </c>
      <c r="W106" s="414">
        <f t="shared" si="117"/>
        <v>1</v>
      </c>
      <c r="X106" s="412">
        <f t="shared" si="117"/>
        <v>1</v>
      </c>
      <c r="Y106" s="412">
        <f t="shared" si="117"/>
        <v>1</v>
      </c>
      <c r="Z106" s="412">
        <f t="shared" si="117"/>
        <v>1</v>
      </c>
      <c r="AA106" s="414">
        <f t="shared" si="117"/>
        <v>1</v>
      </c>
      <c r="AB106" s="412">
        <f t="shared" si="117"/>
        <v>1</v>
      </c>
      <c r="AC106" s="412">
        <f t="shared" si="117"/>
        <v>1</v>
      </c>
      <c r="AD106" s="412">
        <f t="shared" si="117"/>
        <v>1</v>
      </c>
      <c r="AE106" s="414">
        <f t="shared" si="117"/>
        <v>1</v>
      </c>
      <c r="AF106" s="731"/>
      <c r="AG106" s="632" t="s">
        <v>530</v>
      </c>
      <c r="AH106" s="633"/>
      <c r="AI106" s="634"/>
      <c r="AJ106" s="634"/>
      <c r="AK106" s="634"/>
      <c r="AL106" s="634"/>
      <c r="AM106" s="634"/>
      <c r="AN106" s="634"/>
    </row>
    <row r="107" spans="1:40" ht="51" customHeight="1" thickBot="1" x14ac:dyDescent="0.25">
      <c r="A107" s="10"/>
      <c r="B107" s="101"/>
      <c r="C107" s="203"/>
      <c r="D107" s="368" t="s">
        <v>312</v>
      </c>
      <c r="E107" s="82"/>
      <c r="F107" s="83"/>
      <c r="G107" s="378">
        <v>0</v>
      </c>
      <c r="H107" s="288">
        <f>G107</f>
        <v>0</v>
      </c>
      <c r="I107" s="288">
        <f>H107</f>
        <v>0</v>
      </c>
      <c r="J107" s="288">
        <v>1</v>
      </c>
      <c r="K107" s="293">
        <f>J107</f>
        <v>1</v>
      </c>
      <c r="L107" s="292">
        <v>1</v>
      </c>
      <c r="M107" s="288">
        <f t="shared" ref="M107:AE107" si="118">L107</f>
        <v>1</v>
      </c>
      <c r="N107" s="288">
        <f t="shared" si="118"/>
        <v>1</v>
      </c>
      <c r="O107" s="295">
        <f t="shared" si="118"/>
        <v>1</v>
      </c>
      <c r="P107" s="292">
        <f t="shared" si="118"/>
        <v>1</v>
      </c>
      <c r="Q107" s="288">
        <f t="shared" si="118"/>
        <v>1</v>
      </c>
      <c r="R107" s="288">
        <f t="shared" si="118"/>
        <v>1</v>
      </c>
      <c r="S107" s="295">
        <f t="shared" si="118"/>
        <v>1</v>
      </c>
      <c r="T107" s="292">
        <f t="shared" si="118"/>
        <v>1</v>
      </c>
      <c r="U107" s="288">
        <f t="shared" si="118"/>
        <v>1</v>
      </c>
      <c r="V107" s="288">
        <f t="shared" si="118"/>
        <v>1</v>
      </c>
      <c r="W107" s="295">
        <f t="shared" si="118"/>
        <v>1</v>
      </c>
      <c r="X107" s="292">
        <f t="shared" si="118"/>
        <v>1</v>
      </c>
      <c r="Y107" s="288">
        <f t="shared" si="118"/>
        <v>1</v>
      </c>
      <c r="Z107" s="288">
        <f t="shared" si="118"/>
        <v>1</v>
      </c>
      <c r="AA107" s="295">
        <f t="shared" si="118"/>
        <v>1</v>
      </c>
      <c r="AB107" s="292">
        <f t="shared" si="118"/>
        <v>1</v>
      </c>
      <c r="AC107" s="288">
        <f t="shared" si="118"/>
        <v>1</v>
      </c>
      <c r="AD107" s="288">
        <f t="shared" si="118"/>
        <v>1</v>
      </c>
      <c r="AE107" s="295">
        <f t="shared" si="118"/>
        <v>1</v>
      </c>
      <c r="AF107" s="729"/>
      <c r="AG107" s="616" t="s">
        <v>557</v>
      </c>
      <c r="AH107" s="601"/>
      <c r="AI107" s="512" t="s">
        <v>431</v>
      </c>
      <c r="AJ107" s="601"/>
      <c r="AK107" s="601"/>
      <c r="AL107" s="601"/>
      <c r="AM107" s="511" t="s">
        <v>654</v>
      </c>
      <c r="AN107" s="635" t="s">
        <v>432</v>
      </c>
    </row>
    <row r="108" spans="1:40" ht="79.5" thickBot="1" x14ac:dyDescent="0.25">
      <c r="A108" s="10"/>
      <c r="B108" s="102"/>
      <c r="C108" s="203"/>
      <c r="D108" s="364" t="s">
        <v>232</v>
      </c>
      <c r="E108" s="82"/>
      <c r="F108" s="83"/>
      <c r="G108" s="378">
        <v>0</v>
      </c>
      <c r="H108" s="288">
        <f>G108</f>
        <v>0</v>
      </c>
      <c r="I108" s="288">
        <f>H108</f>
        <v>0</v>
      </c>
      <c r="J108" s="288">
        <v>1</v>
      </c>
      <c r="K108" s="457">
        <v>1</v>
      </c>
      <c r="L108" s="292">
        <v>1</v>
      </c>
      <c r="M108" s="288">
        <v>1</v>
      </c>
      <c r="N108" s="288">
        <v>1</v>
      </c>
      <c r="O108" s="295">
        <f t="shared" ref="O108:AE108" si="119">N108</f>
        <v>1</v>
      </c>
      <c r="P108" s="292">
        <f t="shared" si="119"/>
        <v>1</v>
      </c>
      <c r="Q108" s="288">
        <f t="shared" si="119"/>
        <v>1</v>
      </c>
      <c r="R108" s="288">
        <f t="shared" si="119"/>
        <v>1</v>
      </c>
      <c r="S108" s="295">
        <f t="shared" si="119"/>
        <v>1</v>
      </c>
      <c r="T108" s="292">
        <f t="shared" si="119"/>
        <v>1</v>
      </c>
      <c r="U108" s="288">
        <f t="shared" si="119"/>
        <v>1</v>
      </c>
      <c r="V108" s="288">
        <f t="shared" si="119"/>
        <v>1</v>
      </c>
      <c r="W108" s="295">
        <f t="shared" si="119"/>
        <v>1</v>
      </c>
      <c r="X108" s="292">
        <f t="shared" si="119"/>
        <v>1</v>
      </c>
      <c r="Y108" s="288">
        <f t="shared" si="119"/>
        <v>1</v>
      </c>
      <c r="Z108" s="288">
        <f t="shared" si="119"/>
        <v>1</v>
      </c>
      <c r="AA108" s="295">
        <f t="shared" si="119"/>
        <v>1</v>
      </c>
      <c r="AB108" s="292">
        <f t="shared" si="119"/>
        <v>1</v>
      </c>
      <c r="AC108" s="288">
        <f t="shared" si="119"/>
        <v>1</v>
      </c>
      <c r="AD108" s="288">
        <f t="shared" si="119"/>
        <v>1</v>
      </c>
      <c r="AE108" s="295">
        <f t="shared" si="119"/>
        <v>1</v>
      </c>
      <c r="AF108" s="729"/>
      <c r="AG108" s="616" t="s">
        <v>655</v>
      </c>
      <c r="AH108" s="601"/>
      <c r="AI108" s="512" t="s">
        <v>431</v>
      </c>
      <c r="AJ108" s="601"/>
      <c r="AK108" s="601"/>
      <c r="AL108" s="601"/>
      <c r="AM108" s="507" t="s">
        <v>558</v>
      </c>
      <c r="AN108" s="635" t="s">
        <v>432</v>
      </c>
    </row>
    <row r="109" spans="1:40" ht="102" thickBot="1" x14ac:dyDescent="0.25">
      <c r="A109" s="10"/>
      <c r="B109" s="102"/>
      <c r="C109" s="203"/>
      <c r="D109" s="364" t="s">
        <v>233</v>
      </c>
      <c r="E109" s="82"/>
      <c r="F109" s="83"/>
      <c r="G109" s="378">
        <v>0</v>
      </c>
      <c r="H109" s="288">
        <v>0.4</v>
      </c>
      <c r="I109" s="288">
        <f>H109</f>
        <v>0.4</v>
      </c>
      <c r="J109" s="288">
        <f>I109</f>
        <v>0.4</v>
      </c>
      <c r="K109" s="293">
        <v>0.5</v>
      </c>
      <c r="L109" s="292">
        <v>0.5</v>
      </c>
      <c r="M109" s="288">
        <f>L109</f>
        <v>0.5</v>
      </c>
      <c r="N109" s="288">
        <v>0.75</v>
      </c>
      <c r="O109" s="295">
        <f t="shared" ref="O109:O114" si="120">N109</f>
        <v>0.75</v>
      </c>
      <c r="P109" s="292">
        <v>1</v>
      </c>
      <c r="Q109" s="288">
        <f t="shared" ref="Q109:AE109" si="121">P109</f>
        <v>1</v>
      </c>
      <c r="R109" s="288">
        <f t="shared" si="121"/>
        <v>1</v>
      </c>
      <c r="S109" s="295">
        <f t="shared" si="121"/>
        <v>1</v>
      </c>
      <c r="T109" s="292">
        <f t="shared" si="121"/>
        <v>1</v>
      </c>
      <c r="U109" s="288">
        <f t="shared" si="121"/>
        <v>1</v>
      </c>
      <c r="V109" s="288">
        <f t="shared" si="121"/>
        <v>1</v>
      </c>
      <c r="W109" s="295">
        <f t="shared" si="121"/>
        <v>1</v>
      </c>
      <c r="X109" s="292">
        <f t="shared" si="121"/>
        <v>1</v>
      </c>
      <c r="Y109" s="288">
        <f t="shared" si="121"/>
        <v>1</v>
      </c>
      <c r="Z109" s="288">
        <f t="shared" si="121"/>
        <v>1</v>
      </c>
      <c r="AA109" s="295">
        <f t="shared" si="121"/>
        <v>1</v>
      </c>
      <c r="AB109" s="292">
        <f t="shared" si="121"/>
        <v>1</v>
      </c>
      <c r="AC109" s="288">
        <f t="shared" si="121"/>
        <v>1</v>
      </c>
      <c r="AD109" s="288">
        <f t="shared" si="121"/>
        <v>1</v>
      </c>
      <c r="AE109" s="295">
        <f t="shared" si="121"/>
        <v>1</v>
      </c>
      <c r="AF109" s="732"/>
      <c r="AG109" s="616" t="s">
        <v>656</v>
      </c>
      <c r="AH109" s="636" t="s">
        <v>657</v>
      </c>
      <c r="AI109" s="512" t="s">
        <v>431</v>
      </c>
      <c r="AJ109" s="637">
        <v>100000</v>
      </c>
      <c r="AK109" s="638" t="s">
        <v>152</v>
      </c>
      <c r="AL109" s="638" t="s">
        <v>465</v>
      </c>
      <c r="AM109" s="507" t="s">
        <v>559</v>
      </c>
      <c r="AN109" s="638" t="s">
        <v>432</v>
      </c>
    </row>
    <row r="110" spans="1:40" ht="23.25" thickBot="1" x14ac:dyDescent="0.25">
      <c r="A110" s="10"/>
      <c r="B110" s="102"/>
      <c r="C110" s="203"/>
      <c r="D110" s="364" t="s">
        <v>234</v>
      </c>
      <c r="E110" s="82"/>
      <c r="F110" s="83"/>
      <c r="G110" s="378">
        <v>0</v>
      </c>
      <c r="H110" s="288">
        <f>G110</f>
        <v>0</v>
      </c>
      <c r="I110" s="288">
        <v>0.5</v>
      </c>
      <c r="J110" s="288">
        <v>0.75</v>
      </c>
      <c r="K110" s="293">
        <v>0.75</v>
      </c>
      <c r="L110" s="292">
        <v>1</v>
      </c>
      <c r="M110" s="288">
        <f>L110</f>
        <v>1</v>
      </c>
      <c r="N110" s="288">
        <f>M110</f>
        <v>1</v>
      </c>
      <c r="O110" s="288">
        <f t="shared" si="120"/>
        <v>1</v>
      </c>
      <c r="P110" s="288">
        <f>O110</f>
        <v>1</v>
      </c>
      <c r="Q110" s="288">
        <f t="shared" ref="Q110:AE110" si="122">P110</f>
        <v>1</v>
      </c>
      <c r="R110" s="288">
        <f t="shared" si="122"/>
        <v>1</v>
      </c>
      <c r="S110" s="288">
        <f t="shared" si="122"/>
        <v>1</v>
      </c>
      <c r="T110" s="288">
        <f t="shared" si="122"/>
        <v>1</v>
      </c>
      <c r="U110" s="288">
        <f t="shared" si="122"/>
        <v>1</v>
      </c>
      <c r="V110" s="288">
        <f t="shared" si="122"/>
        <v>1</v>
      </c>
      <c r="W110" s="288">
        <f t="shared" si="122"/>
        <v>1</v>
      </c>
      <c r="X110" s="288">
        <f t="shared" si="122"/>
        <v>1</v>
      </c>
      <c r="Y110" s="288">
        <f t="shared" si="122"/>
        <v>1</v>
      </c>
      <c r="Z110" s="288">
        <f t="shared" si="122"/>
        <v>1</v>
      </c>
      <c r="AA110" s="288">
        <f t="shared" si="122"/>
        <v>1</v>
      </c>
      <c r="AB110" s="288">
        <f t="shared" si="122"/>
        <v>1</v>
      </c>
      <c r="AC110" s="288">
        <f t="shared" si="122"/>
        <v>1</v>
      </c>
      <c r="AD110" s="288">
        <f t="shared" si="122"/>
        <v>1</v>
      </c>
      <c r="AE110" s="288">
        <f t="shared" si="122"/>
        <v>1</v>
      </c>
      <c r="AF110" s="733"/>
      <c r="AG110" s="639" t="s">
        <v>560</v>
      </c>
      <c r="AH110" s="640" t="s">
        <v>561</v>
      </c>
      <c r="AI110" s="512" t="s">
        <v>431</v>
      </c>
      <c r="AJ110" s="601"/>
      <c r="AK110" s="601"/>
      <c r="AL110" s="601"/>
      <c r="AM110" s="507" t="s">
        <v>562</v>
      </c>
      <c r="AN110" s="638" t="s">
        <v>432</v>
      </c>
    </row>
    <row r="111" spans="1:40" ht="57" thickBot="1" x14ac:dyDescent="0.25">
      <c r="A111" s="10"/>
      <c r="B111" s="102"/>
      <c r="C111" s="203"/>
      <c r="D111" s="364" t="s">
        <v>235</v>
      </c>
      <c r="E111" s="82"/>
      <c r="F111" s="83"/>
      <c r="G111" s="378">
        <v>0</v>
      </c>
      <c r="H111" s="288">
        <f>G111</f>
        <v>0</v>
      </c>
      <c r="I111" s="288">
        <v>0.5</v>
      </c>
      <c r="J111" s="288">
        <v>0.75</v>
      </c>
      <c r="K111" s="293">
        <v>0.75</v>
      </c>
      <c r="L111" s="292">
        <v>1</v>
      </c>
      <c r="M111" s="288">
        <f>L111</f>
        <v>1</v>
      </c>
      <c r="N111" s="288">
        <f>M111</f>
        <v>1</v>
      </c>
      <c r="O111" s="288">
        <f t="shared" si="120"/>
        <v>1</v>
      </c>
      <c r="P111" s="288">
        <f>O111</f>
        <v>1</v>
      </c>
      <c r="Q111" s="288">
        <f t="shared" ref="Q111:AE111" si="123">P111</f>
        <v>1</v>
      </c>
      <c r="R111" s="288">
        <f t="shared" si="123"/>
        <v>1</v>
      </c>
      <c r="S111" s="288">
        <f t="shared" si="123"/>
        <v>1</v>
      </c>
      <c r="T111" s="288">
        <f t="shared" si="123"/>
        <v>1</v>
      </c>
      <c r="U111" s="288">
        <f t="shared" si="123"/>
        <v>1</v>
      </c>
      <c r="V111" s="288">
        <f t="shared" si="123"/>
        <v>1</v>
      </c>
      <c r="W111" s="288">
        <f t="shared" si="123"/>
        <v>1</v>
      </c>
      <c r="X111" s="288">
        <f t="shared" si="123"/>
        <v>1</v>
      </c>
      <c r="Y111" s="288">
        <f t="shared" si="123"/>
        <v>1</v>
      </c>
      <c r="Z111" s="288">
        <f t="shared" si="123"/>
        <v>1</v>
      </c>
      <c r="AA111" s="288">
        <f t="shared" si="123"/>
        <v>1</v>
      </c>
      <c r="AB111" s="288">
        <f t="shared" si="123"/>
        <v>1</v>
      </c>
      <c r="AC111" s="288">
        <f t="shared" si="123"/>
        <v>1</v>
      </c>
      <c r="AD111" s="288">
        <f t="shared" si="123"/>
        <v>1</v>
      </c>
      <c r="AE111" s="288">
        <f t="shared" si="123"/>
        <v>1</v>
      </c>
      <c r="AF111" s="732"/>
      <c r="AG111" s="616" t="s">
        <v>563</v>
      </c>
      <c r="AH111" s="636" t="s">
        <v>657</v>
      </c>
      <c r="AI111" s="512" t="s">
        <v>431</v>
      </c>
      <c r="AJ111" s="601" t="s">
        <v>493</v>
      </c>
      <c r="AK111" s="601" t="s">
        <v>493</v>
      </c>
      <c r="AL111" s="601" t="s">
        <v>493</v>
      </c>
      <c r="AM111" s="507" t="s">
        <v>559</v>
      </c>
      <c r="AN111" s="638" t="s">
        <v>432</v>
      </c>
    </row>
    <row r="112" spans="1:40" ht="34.5" thickBot="1" x14ac:dyDescent="0.25">
      <c r="A112" s="10"/>
      <c r="B112" s="102"/>
      <c r="C112" s="203"/>
      <c r="D112" s="364" t="s">
        <v>236</v>
      </c>
      <c r="E112" s="82"/>
      <c r="F112" s="83"/>
      <c r="G112" s="378">
        <v>0</v>
      </c>
      <c r="H112" s="288">
        <f>G112</f>
        <v>0</v>
      </c>
      <c r="I112" s="288">
        <f t="shared" ref="I112:K114" si="124">H112</f>
        <v>0</v>
      </c>
      <c r="J112" s="288">
        <f t="shared" si="124"/>
        <v>0</v>
      </c>
      <c r="K112" s="293">
        <f t="shared" si="124"/>
        <v>0</v>
      </c>
      <c r="L112" s="292">
        <v>0.5</v>
      </c>
      <c r="M112" s="288">
        <f>L112</f>
        <v>0.5</v>
      </c>
      <c r="N112" s="288">
        <v>0.75</v>
      </c>
      <c r="O112" s="295">
        <f t="shared" si="120"/>
        <v>0.75</v>
      </c>
      <c r="P112" s="292">
        <v>1</v>
      </c>
      <c r="Q112" s="288">
        <f t="shared" ref="Q112:AE112" si="125">P112</f>
        <v>1</v>
      </c>
      <c r="R112" s="288">
        <f t="shared" si="125"/>
        <v>1</v>
      </c>
      <c r="S112" s="288">
        <f t="shared" si="125"/>
        <v>1</v>
      </c>
      <c r="T112" s="288">
        <f t="shared" si="125"/>
        <v>1</v>
      </c>
      <c r="U112" s="288">
        <f t="shared" si="125"/>
        <v>1</v>
      </c>
      <c r="V112" s="288">
        <f t="shared" si="125"/>
        <v>1</v>
      </c>
      <c r="W112" s="288">
        <f t="shared" si="125"/>
        <v>1</v>
      </c>
      <c r="X112" s="288">
        <f t="shared" si="125"/>
        <v>1</v>
      </c>
      <c r="Y112" s="288">
        <f t="shared" si="125"/>
        <v>1</v>
      </c>
      <c r="Z112" s="288">
        <f t="shared" si="125"/>
        <v>1</v>
      </c>
      <c r="AA112" s="288">
        <f t="shared" si="125"/>
        <v>1</v>
      </c>
      <c r="AB112" s="288">
        <f t="shared" si="125"/>
        <v>1</v>
      </c>
      <c r="AC112" s="288">
        <f t="shared" si="125"/>
        <v>1</v>
      </c>
      <c r="AD112" s="288">
        <f t="shared" si="125"/>
        <v>1</v>
      </c>
      <c r="AE112" s="288">
        <f t="shared" si="125"/>
        <v>1</v>
      </c>
      <c r="AF112" s="734"/>
      <c r="AG112" s="639" t="s">
        <v>564</v>
      </c>
      <c r="AH112" s="601"/>
      <c r="AI112" s="512" t="s">
        <v>431</v>
      </c>
      <c r="AJ112" s="601"/>
      <c r="AK112" s="601"/>
      <c r="AL112" s="601"/>
      <c r="AM112" s="507" t="s">
        <v>565</v>
      </c>
      <c r="AN112" s="638" t="s">
        <v>432</v>
      </c>
    </row>
    <row r="113" spans="1:40" ht="68.25" thickBot="1" x14ac:dyDescent="0.25">
      <c r="A113" s="10"/>
      <c r="B113" s="102"/>
      <c r="C113" s="203"/>
      <c r="D113" s="364" t="s">
        <v>237</v>
      </c>
      <c r="E113" s="82"/>
      <c r="F113" s="83"/>
      <c r="G113" s="378">
        <v>0</v>
      </c>
      <c r="H113" s="288">
        <v>0.5</v>
      </c>
      <c r="I113" s="288">
        <f t="shared" si="124"/>
        <v>0.5</v>
      </c>
      <c r="J113" s="288">
        <f t="shared" si="124"/>
        <v>0.5</v>
      </c>
      <c r="K113" s="293">
        <f t="shared" si="124"/>
        <v>0.5</v>
      </c>
      <c r="L113" s="292">
        <f>K113</f>
        <v>0.5</v>
      </c>
      <c r="M113" s="288">
        <f>L113</f>
        <v>0.5</v>
      </c>
      <c r="N113" s="288">
        <v>0.75</v>
      </c>
      <c r="O113" s="295">
        <f t="shared" si="120"/>
        <v>0.75</v>
      </c>
      <c r="P113" s="292">
        <v>1</v>
      </c>
      <c r="Q113" s="288">
        <f t="shared" ref="Q113:AE113" si="126">P113</f>
        <v>1</v>
      </c>
      <c r="R113" s="288">
        <f t="shared" si="126"/>
        <v>1</v>
      </c>
      <c r="S113" s="288">
        <f t="shared" si="126"/>
        <v>1</v>
      </c>
      <c r="T113" s="288">
        <f t="shared" si="126"/>
        <v>1</v>
      </c>
      <c r="U113" s="288">
        <f t="shared" si="126"/>
        <v>1</v>
      </c>
      <c r="V113" s="288">
        <f t="shared" si="126"/>
        <v>1</v>
      </c>
      <c r="W113" s="288">
        <f t="shared" si="126"/>
        <v>1</v>
      </c>
      <c r="X113" s="288">
        <f t="shared" si="126"/>
        <v>1</v>
      </c>
      <c r="Y113" s="288">
        <f t="shared" si="126"/>
        <v>1</v>
      </c>
      <c r="Z113" s="288">
        <f t="shared" si="126"/>
        <v>1</v>
      </c>
      <c r="AA113" s="288">
        <f t="shared" si="126"/>
        <v>1</v>
      </c>
      <c r="AB113" s="288">
        <f t="shared" si="126"/>
        <v>1</v>
      </c>
      <c r="AC113" s="288">
        <f t="shared" si="126"/>
        <v>1</v>
      </c>
      <c r="AD113" s="288">
        <f t="shared" si="126"/>
        <v>1</v>
      </c>
      <c r="AE113" s="288">
        <f t="shared" si="126"/>
        <v>1</v>
      </c>
      <c r="AF113" s="732"/>
      <c r="AG113" s="616" t="s">
        <v>658</v>
      </c>
      <c r="AH113" s="640" t="s">
        <v>566</v>
      </c>
      <c r="AI113" s="512" t="s">
        <v>431</v>
      </c>
      <c r="AJ113" s="637" t="s">
        <v>567</v>
      </c>
      <c r="AK113" s="638" t="s">
        <v>568</v>
      </c>
      <c r="AL113" s="638" t="s">
        <v>465</v>
      </c>
      <c r="AM113" s="507" t="s">
        <v>569</v>
      </c>
      <c r="AN113" s="638" t="s">
        <v>432</v>
      </c>
    </row>
    <row r="114" spans="1:40" ht="23.25" thickBot="1" x14ac:dyDescent="0.25">
      <c r="A114" s="10"/>
      <c r="B114" s="102"/>
      <c r="C114" s="203"/>
      <c r="D114" s="364" t="s">
        <v>238</v>
      </c>
      <c r="E114" s="82"/>
      <c r="F114" s="83"/>
      <c r="G114" s="378">
        <v>0</v>
      </c>
      <c r="H114" s="288">
        <f>G114</f>
        <v>0</v>
      </c>
      <c r="I114" s="288">
        <f t="shared" si="124"/>
        <v>0</v>
      </c>
      <c r="J114" s="288">
        <f t="shared" si="124"/>
        <v>0</v>
      </c>
      <c r="K114" s="293">
        <f t="shared" si="124"/>
        <v>0</v>
      </c>
      <c r="L114" s="292">
        <f>K114</f>
        <v>0</v>
      </c>
      <c r="M114" s="288">
        <v>0.5</v>
      </c>
      <c r="N114" s="288">
        <f>M114</f>
        <v>0.5</v>
      </c>
      <c r="O114" s="295">
        <f t="shared" si="120"/>
        <v>0.5</v>
      </c>
      <c r="P114" s="292">
        <v>0.5</v>
      </c>
      <c r="Q114" s="292">
        <v>0.5</v>
      </c>
      <c r="R114" s="292">
        <v>0.5</v>
      </c>
      <c r="S114" s="288">
        <v>1</v>
      </c>
      <c r="T114" s="288">
        <f t="shared" ref="T114:AE114" si="127">S114</f>
        <v>1</v>
      </c>
      <c r="U114" s="288">
        <f t="shared" si="127"/>
        <v>1</v>
      </c>
      <c r="V114" s="288">
        <f t="shared" si="127"/>
        <v>1</v>
      </c>
      <c r="W114" s="288">
        <f t="shared" si="127"/>
        <v>1</v>
      </c>
      <c r="X114" s="288">
        <f t="shared" si="127"/>
        <v>1</v>
      </c>
      <c r="Y114" s="288">
        <f t="shared" si="127"/>
        <v>1</v>
      </c>
      <c r="Z114" s="288">
        <f t="shared" si="127"/>
        <v>1</v>
      </c>
      <c r="AA114" s="288">
        <f t="shared" si="127"/>
        <v>1</v>
      </c>
      <c r="AB114" s="288">
        <f t="shared" si="127"/>
        <v>1</v>
      </c>
      <c r="AC114" s="288">
        <f t="shared" si="127"/>
        <v>1</v>
      </c>
      <c r="AD114" s="288">
        <f t="shared" si="127"/>
        <v>1</v>
      </c>
      <c r="AE114" s="288">
        <f t="shared" si="127"/>
        <v>1</v>
      </c>
      <c r="AF114" s="732"/>
      <c r="AG114" s="616"/>
      <c r="AH114" s="640" t="s">
        <v>570</v>
      </c>
      <c r="AI114" s="508" t="s">
        <v>451</v>
      </c>
      <c r="AJ114" s="601"/>
      <c r="AK114" s="601"/>
      <c r="AL114" s="601"/>
      <c r="AM114" s="507" t="s">
        <v>571</v>
      </c>
      <c r="AN114" s="638" t="s">
        <v>432</v>
      </c>
    </row>
    <row r="115" spans="1:40" ht="34.5" thickBot="1" x14ac:dyDescent="0.25">
      <c r="A115" s="10"/>
      <c r="B115" s="102"/>
      <c r="C115" s="211"/>
      <c r="D115" s="150" t="s">
        <v>424</v>
      </c>
      <c r="E115" s="157"/>
      <c r="F115" s="158"/>
      <c r="G115" s="159"/>
      <c r="H115" s="159"/>
      <c r="I115" s="160"/>
      <c r="J115" s="160"/>
      <c r="K115" s="161"/>
      <c r="L115" s="142"/>
      <c r="M115" s="143"/>
      <c r="N115" s="143"/>
      <c r="O115" s="144"/>
      <c r="P115" s="143"/>
      <c r="Q115" s="145"/>
      <c r="R115" s="145"/>
      <c r="S115" s="146"/>
      <c r="T115" s="143"/>
      <c r="U115" s="145"/>
      <c r="V115" s="145"/>
      <c r="W115" s="146"/>
      <c r="X115" s="143"/>
      <c r="Y115" s="145"/>
      <c r="Z115" s="145"/>
      <c r="AA115" s="146"/>
      <c r="AB115" s="143"/>
      <c r="AC115" s="145"/>
      <c r="AD115" s="145"/>
      <c r="AE115" s="146"/>
      <c r="AF115" s="641"/>
      <c r="AG115" s="641"/>
      <c r="AH115" s="642"/>
      <c r="AI115" s="145"/>
      <c r="AJ115" s="145"/>
      <c r="AK115" s="146"/>
      <c r="AL115" s="145"/>
      <c r="AM115" s="643"/>
      <c r="AN115" s="145"/>
    </row>
    <row r="116" spans="1:40" ht="81.75" customHeight="1" thickBot="1" x14ac:dyDescent="0.25">
      <c r="A116" s="10"/>
      <c r="B116" s="115" t="s">
        <v>45</v>
      </c>
      <c r="C116" s="201"/>
      <c r="D116" s="304" t="s">
        <v>47</v>
      </c>
      <c r="E116" s="305"/>
      <c r="F116" s="306"/>
      <c r="G116" s="429"/>
      <c r="H116" s="308"/>
      <c r="I116" s="308"/>
      <c r="J116" s="308"/>
      <c r="K116" s="309"/>
      <c r="L116" s="310"/>
      <c r="M116" s="308"/>
      <c r="N116" s="308"/>
      <c r="O116" s="311"/>
      <c r="P116" s="432"/>
      <c r="Q116" s="308"/>
      <c r="R116" s="308"/>
      <c r="S116" s="357"/>
      <c r="T116" s="308"/>
      <c r="U116" s="308"/>
      <c r="V116" s="308"/>
      <c r="W116" s="308"/>
      <c r="X116" s="308"/>
      <c r="Y116" s="308"/>
      <c r="Z116" s="308"/>
      <c r="AA116" s="308"/>
      <c r="AB116" s="308"/>
      <c r="AC116" s="308"/>
      <c r="AD116" s="308"/>
      <c r="AE116" s="308"/>
      <c r="AF116" s="644"/>
      <c r="AG116" s="644" t="s">
        <v>659</v>
      </c>
      <c r="AH116" s="645"/>
      <c r="AI116" s="308"/>
      <c r="AJ116" s="308"/>
      <c r="AK116" s="311"/>
      <c r="AL116" s="308"/>
      <c r="AM116" s="646"/>
      <c r="AN116" s="308"/>
    </row>
    <row r="117" spans="1:40" ht="12" thickBot="1" x14ac:dyDescent="0.25">
      <c r="A117" s="10"/>
      <c r="B117" s="113"/>
      <c r="C117" s="204"/>
      <c r="D117" s="149" t="s">
        <v>122</v>
      </c>
      <c r="E117" s="38"/>
      <c r="F117" s="39"/>
      <c r="G117" s="411">
        <f t="shared" ref="G117:S117" si="128">IFERROR(SUM(G118:G120)/COUNT(G118:G120),0)</f>
        <v>0.16666666666666666</v>
      </c>
      <c r="H117" s="412">
        <f t="shared" si="128"/>
        <v>0.41666666666666669</v>
      </c>
      <c r="I117" s="412">
        <f t="shared" si="128"/>
        <v>0.5</v>
      </c>
      <c r="J117" s="412">
        <f t="shared" si="128"/>
        <v>0.58333333333333337</v>
      </c>
      <c r="K117" s="412">
        <f t="shared" si="128"/>
        <v>0.75</v>
      </c>
      <c r="L117" s="413">
        <f t="shared" si="128"/>
        <v>0.75</v>
      </c>
      <c r="M117" s="412">
        <f t="shared" si="128"/>
        <v>0.83333333333333337</v>
      </c>
      <c r="N117" s="412">
        <f t="shared" si="128"/>
        <v>0.91666666666666663</v>
      </c>
      <c r="O117" s="414">
        <f t="shared" si="128"/>
        <v>1</v>
      </c>
      <c r="P117" s="412">
        <f t="shared" si="128"/>
        <v>1</v>
      </c>
      <c r="Q117" s="412">
        <f t="shared" si="128"/>
        <v>1</v>
      </c>
      <c r="R117" s="412">
        <f t="shared" si="128"/>
        <v>1</v>
      </c>
      <c r="S117" s="414">
        <f t="shared" si="128"/>
        <v>1</v>
      </c>
      <c r="T117" s="412">
        <f t="shared" ref="T117:AE117" si="129">IFERROR(SUM(T118:T120)/COUNT(T118:T120),0)</f>
        <v>1</v>
      </c>
      <c r="U117" s="412">
        <f t="shared" si="129"/>
        <v>1</v>
      </c>
      <c r="V117" s="412">
        <f t="shared" si="129"/>
        <v>1</v>
      </c>
      <c r="W117" s="414">
        <f t="shared" si="129"/>
        <v>1</v>
      </c>
      <c r="X117" s="412">
        <f t="shared" si="129"/>
        <v>1</v>
      </c>
      <c r="Y117" s="412">
        <f t="shared" si="129"/>
        <v>1</v>
      </c>
      <c r="Z117" s="412">
        <f t="shared" si="129"/>
        <v>1</v>
      </c>
      <c r="AA117" s="414">
        <f t="shared" si="129"/>
        <v>1</v>
      </c>
      <c r="AB117" s="412">
        <f t="shared" si="129"/>
        <v>1</v>
      </c>
      <c r="AC117" s="412">
        <f t="shared" si="129"/>
        <v>1</v>
      </c>
      <c r="AD117" s="412">
        <f t="shared" si="129"/>
        <v>1</v>
      </c>
      <c r="AE117" s="414">
        <f t="shared" si="129"/>
        <v>1</v>
      </c>
      <c r="AF117" s="735"/>
      <c r="AG117" s="647" t="s">
        <v>572</v>
      </c>
      <c r="AH117" s="648"/>
      <c r="AI117" s="649"/>
      <c r="AJ117" s="649"/>
      <c r="AK117" s="649"/>
      <c r="AL117" s="649"/>
      <c r="AM117" s="650"/>
      <c r="AN117" s="649"/>
    </row>
    <row r="118" spans="1:40" ht="23.25" thickBot="1" x14ac:dyDescent="0.25">
      <c r="A118" s="10"/>
      <c r="B118" s="102"/>
      <c r="C118" s="200"/>
      <c r="D118" s="364" t="s">
        <v>239</v>
      </c>
      <c r="E118" s="82"/>
      <c r="F118" s="83"/>
      <c r="G118" s="378">
        <v>0.5</v>
      </c>
      <c r="H118" s="288">
        <v>1</v>
      </c>
      <c r="I118" s="288">
        <v>1</v>
      </c>
      <c r="J118" s="288">
        <v>1</v>
      </c>
      <c r="K118" s="288">
        <v>1</v>
      </c>
      <c r="L118" s="288">
        <v>1</v>
      </c>
      <c r="M118" s="288">
        <v>1</v>
      </c>
      <c r="N118" s="288">
        <v>1</v>
      </c>
      <c r="O118" s="288">
        <v>1</v>
      </c>
      <c r="P118" s="288">
        <v>1</v>
      </c>
      <c r="Q118" s="288">
        <v>1</v>
      </c>
      <c r="R118" s="288">
        <v>1</v>
      </c>
      <c r="S118" s="288">
        <v>1</v>
      </c>
      <c r="T118" s="288">
        <v>1</v>
      </c>
      <c r="U118" s="288">
        <v>1</v>
      </c>
      <c r="V118" s="288">
        <v>1</v>
      </c>
      <c r="W118" s="288">
        <v>1</v>
      </c>
      <c r="X118" s="288">
        <v>1</v>
      </c>
      <c r="Y118" s="288">
        <v>1</v>
      </c>
      <c r="Z118" s="288">
        <v>1</v>
      </c>
      <c r="AA118" s="288">
        <v>1</v>
      </c>
      <c r="AB118" s="288">
        <v>1</v>
      </c>
      <c r="AC118" s="288">
        <v>1</v>
      </c>
      <c r="AD118" s="288">
        <v>1</v>
      </c>
      <c r="AE118" s="288">
        <v>1</v>
      </c>
      <c r="AF118" s="729"/>
      <c r="AG118" s="616" t="s">
        <v>624</v>
      </c>
      <c r="AH118" s="601"/>
      <c r="AI118" s="508" t="s">
        <v>431</v>
      </c>
      <c r="AJ118" s="601"/>
      <c r="AK118" s="601"/>
      <c r="AL118" s="601"/>
      <c r="AM118" s="507" t="s">
        <v>573</v>
      </c>
      <c r="AN118" s="638" t="s">
        <v>432</v>
      </c>
    </row>
    <row r="119" spans="1:40" ht="45.75" thickBot="1" x14ac:dyDescent="0.25">
      <c r="A119" s="10"/>
      <c r="B119" s="102"/>
      <c r="C119" s="200"/>
      <c r="D119" s="364" t="s">
        <v>240</v>
      </c>
      <c r="E119" s="82"/>
      <c r="F119" s="83"/>
      <c r="G119" s="378">
        <v>0</v>
      </c>
      <c r="H119" s="288">
        <v>0.25</v>
      </c>
      <c r="I119" s="288">
        <v>0.5</v>
      </c>
      <c r="J119" s="288">
        <v>0.75</v>
      </c>
      <c r="K119" s="293">
        <v>1</v>
      </c>
      <c r="L119" s="288">
        <v>1</v>
      </c>
      <c r="M119" s="288">
        <v>1</v>
      </c>
      <c r="N119" s="288">
        <v>1</v>
      </c>
      <c r="O119" s="288">
        <v>1</v>
      </c>
      <c r="P119" s="288">
        <v>1</v>
      </c>
      <c r="Q119" s="288">
        <v>1</v>
      </c>
      <c r="R119" s="288">
        <v>1</v>
      </c>
      <c r="S119" s="288">
        <v>1</v>
      </c>
      <c r="T119" s="288">
        <v>1</v>
      </c>
      <c r="U119" s="288">
        <v>1</v>
      </c>
      <c r="V119" s="288">
        <v>1</v>
      </c>
      <c r="W119" s="288">
        <v>1</v>
      </c>
      <c r="X119" s="288">
        <v>1</v>
      </c>
      <c r="Y119" s="288">
        <v>1</v>
      </c>
      <c r="Z119" s="288">
        <v>1</v>
      </c>
      <c r="AA119" s="288">
        <v>1</v>
      </c>
      <c r="AB119" s="288">
        <v>1</v>
      </c>
      <c r="AC119" s="288">
        <v>1</v>
      </c>
      <c r="AD119" s="288">
        <v>1</v>
      </c>
      <c r="AE119" s="288">
        <v>1</v>
      </c>
      <c r="AF119" s="729"/>
      <c r="AG119" s="616" t="s">
        <v>574</v>
      </c>
      <c r="AH119" s="601"/>
      <c r="AI119" s="508" t="s">
        <v>431</v>
      </c>
      <c r="AJ119" s="601"/>
      <c r="AK119" s="601"/>
      <c r="AL119" s="601"/>
      <c r="AM119" s="507" t="s">
        <v>575</v>
      </c>
      <c r="AN119" s="638" t="s">
        <v>432</v>
      </c>
    </row>
    <row r="120" spans="1:40" ht="34.5" thickBot="1" x14ac:dyDescent="0.25">
      <c r="A120" s="10"/>
      <c r="B120" s="102"/>
      <c r="C120" s="200"/>
      <c r="D120" s="364" t="s">
        <v>241</v>
      </c>
      <c r="E120" s="82"/>
      <c r="F120" s="83"/>
      <c r="G120" s="378">
        <v>0</v>
      </c>
      <c r="H120" s="288">
        <v>0</v>
      </c>
      <c r="I120" s="288">
        <v>0</v>
      </c>
      <c r="J120" s="288">
        <v>0</v>
      </c>
      <c r="K120" s="293">
        <v>0.25</v>
      </c>
      <c r="L120" s="292">
        <f>K120</f>
        <v>0.25</v>
      </c>
      <c r="M120" s="288">
        <v>0.5</v>
      </c>
      <c r="N120" s="288">
        <v>0.75</v>
      </c>
      <c r="O120" s="295">
        <v>1</v>
      </c>
      <c r="P120" s="288">
        <v>1</v>
      </c>
      <c r="Q120" s="288">
        <v>1</v>
      </c>
      <c r="R120" s="288">
        <v>1</v>
      </c>
      <c r="S120" s="288">
        <v>1</v>
      </c>
      <c r="T120" s="288">
        <v>1</v>
      </c>
      <c r="U120" s="288">
        <v>1</v>
      </c>
      <c r="V120" s="288">
        <v>1</v>
      </c>
      <c r="W120" s="288">
        <v>1</v>
      </c>
      <c r="X120" s="288">
        <v>1</v>
      </c>
      <c r="Y120" s="288">
        <v>1</v>
      </c>
      <c r="Z120" s="288">
        <v>1</v>
      </c>
      <c r="AA120" s="288">
        <v>1</v>
      </c>
      <c r="AB120" s="288">
        <v>1</v>
      </c>
      <c r="AC120" s="288">
        <v>1</v>
      </c>
      <c r="AD120" s="288">
        <v>1</v>
      </c>
      <c r="AE120" s="288">
        <v>1</v>
      </c>
      <c r="AF120" s="729"/>
      <c r="AG120" s="616" t="s">
        <v>576</v>
      </c>
      <c r="AH120" s="601"/>
      <c r="AI120" s="508" t="s">
        <v>431</v>
      </c>
      <c r="AJ120" s="601"/>
      <c r="AK120" s="601"/>
      <c r="AL120" s="601"/>
      <c r="AM120" s="507" t="s">
        <v>577</v>
      </c>
      <c r="AN120" s="638" t="s">
        <v>432</v>
      </c>
    </row>
    <row r="121" spans="1:40" ht="12" thickBot="1" x14ac:dyDescent="0.25">
      <c r="A121" s="10"/>
      <c r="B121" s="102"/>
      <c r="C121" s="211"/>
      <c r="D121" s="150" t="s">
        <v>205</v>
      </c>
      <c r="E121" s="157"/>
      <c r="F121" s="158"/>
      <c r="G121" s="159"/>
      <c r="H121" s="159"/>
      <c r="I121" s="160"/>
      <c r="J121" s="160"/>
      <c r="K121" s="161"/>
      <c r="L121" s="142"/>
      <c r="M121" s="143"/>
      <c r="N121" s="143"/>
      <c r="O121" s="144"/>
      <c r="P121" s="143"/>
      <c r="Q121" s="145"/>
      <c r="R121" s="145"/>
      <c r="S121" s="146"/>
      <c r="T121" s="143"/>
      <c r="U121" s="145"/>
      <c r="V121" s="145"/>
      <c r="W121" s="146"/>
      <c r="X121" s="143"/>
      <c r="Y121" s="145"/>
      <c r="Z121" s="145"/>
      <c r="AA121" s="146"/>
      <c r="AB121" s="143"/>
      <c r="AC121" s="145"/>
      <c r="AD121" s="145"/>
      <c r="AE121" s="146"/>
      <c r="AF121" s="641"/>
      <c r="AG121" s="641"/>
      <c r="AH121" s="642"/>
      <c r="AI121" s="145"/>
      <c r="AJ121" s="145"/>
      <c r="AK121" s="146"/>
      <c r="AL121" s="145"/>
      <c r="AM121" s="643"/>
      <c r="AN121" s="145"/>
    </row>
    <row r="122" spans="1:40" ht="117.75" customHeight="1" thickBot="1" x14ac:dyDescent="0.25">
      <c r="A122" s="10"/>
      <c r="B122" s="115" t="s">
        <v>46</v>
      </c>
      <c r="C122" s="201"/>
      <c r="D122" s="304" t="s">
        <v>120</v>
      </c>
      <c r="E122" s="305"/>
      <c r="F122" s="306"/>
      <c r="G122" s="306"/>
      <c r="H122" s="307"/>
      <c r="I122" s="308"/>
      <c r="J122" s="308"/>
      <c r="K122" s="309"/>
      <c r="L122" s="310"/>
      <c r="M122" s="308"/>
      <c r="N122" s="308"/>
      <c r="O122" s="311"/>
      <c r="P122" s="432"/>
      <c r="Q122" s="308"/>
      <c r="R122" s="308"/>
      <c r="S122" s="311"/>
      <c r="T122" s="311"/>
      <c r="U122" s="311"/>
      <c r="V122" s="311"/>
      <c r="W122" s="311"/>
      <c r="X122" s="311"/>
      <c r="Y122" s="311"/>
      <c r="Z122" s="311"/>
      <c r="AA122" s="311"/>
      <c r="AB122" s="311"/>
      <c r="AC122" s="311"/>
      <c r="AD122" s="311"/>
      <c r="AE122" s="311"/>
      <c r="AF122" s="651"/>
      <c r="AG122" s="651" t="s">
        <v>578</v>
      </c>
      <c r="AH122" s="645"/>
      <c r="AI122" s="308"/>
      <c r="AJ122" s="308"/>
      <c r="AK122" s="311"/>
      <c r="AL122" s="308"/>
      <c r="AM122" s="646"/>
      <c r="AN122" s="308"/>
    </row>
    <row r="123" spans="1:40" ht="12" thickBot="1" x14ac:dyDescent="0.25">
      <c r="A123" s="10"/>
      <c r="B123" s="113"/>
      <c r="C123" s="204"/>
      <c r="D123" s="149" t="s">
        <v>122</v>
      </c>
      <c r="E123" s="38"/>
      <c r="F123" s="39"/>
      <c r="G123" s="411">
        <f t="shared" ref="G123:S123" si="130">IFERROR(SUM(G124:G127)/COUNT(G124:G127),0)</f>
        <v>0</v>
      </c>
      <c r="H123" s="412">
        <f t="shared" si="130"/>
        <v>0.1</v>
      </c>
      <c r="I123" s="412">
        <f t="shared" si="130"/>
        <v>0.1</v>
      </c>
      <c r="J123" s="412">
        <f t="shared" si="130"/>
        <v>0.35</v>
      </c>
      <c r="K123" s="412">
        <f t="shared" si="130"/>
        <v>0.375</v>
      </c>
      <c r="L123" s="413">
        <f t="shared" si="130"/>
        <v>0.4375</v>
      </c>
      <c r="M123" s="412">
        <f t="shared" si="130"/>
        <v>0.5</v>
      </c>
      <c r="N123" s="412">
        <f t="shared" si="130"/>
        <v>0.625</v>
      </c>
      <c r="O123" s="414">
        <f t="shared" si="130"/>
        <v>0.6875</v>
      </c>
      <c r="P123" s="412">
        <f t="shared" si="130"/>
        <v>1</v>
      </c>
      <c r="Q123" s="412">
        <f t="shared" si="130"/>
        <v>1</v>
      </c>
      <c r="R123" s="412">
        <f t="shared" si="130"/>
        <v>1</v>
      </c>
      <c r="S123" s="414">
        <f t="shared" si="130"/>
        <v>1</v>
      </c>
      <c r="T123" s="412">
        <f t="shared" ref="T123:AE123" si="131">IFERROR(SUM(T124:T127)/COUNT(T124:T127),0)</f>
        <v>1</v>
      </c>
      <c r="U123" s="412">
        <f t="shared" si="131"/>
        <v>1</v>
      </c>
      <c r="V123" s="412">
        <f t="shared" si="131"/>
        <v>1</v>
      </c>
      <c r="W123" s="414">
        <f t="shared" si="131"/>
        <v>1</v>
      </c>
      <c r="X123" s="412">
        <f t="shared" si="131"/>
        <v>1</v>
      </c>
      <c r="Y123" s="412">
        <f t="shared" si="131"/>
        <v>1</v>
      </c>
      <c r="Z123" s="412">
        <f t="shared" si="131"/>
        <v>1</v>
      </c>
      <c r="AA123" s="414">
        <f t="shared" si="131"/>
        <v>1</v>
      </c>
      <c r="AB123" s="412">
        <f t="shared" si="131"/>
        <v>1</v>
      </c>
      <c r="AC123" s="412">
        <f t="shared" si="131"/>
        <v>1</v>
      </c>
      <c r="AD123" s="412">
        <f t="shared" si="131"/>
        <v>1</v>
      </c>
      <c r="AE123" s="414">
        <f t="shared" si="131"/>
        <v>1</v>
      </c>
      <c r="AF123" s="736"/>
      <c r="AG123" s="652" t="s">
        <v>530</v>
      </c>
      <c r="AH123" s="648"/>
      <c r="AI123" s="649"/>
      <c r="AJ123" s="649"/>
      <c r="AK123" s="649"/>
      <c r="AL123" s="649"/>
      <c r="AM123" s="650"/>
      <c r="AN123" s="649"/>
    </row>
    <row r="124" spans="1:40" ht="143.25" customHeight="1" thickBot="1" x14ac:dyDescent="0.25">
      <c r="A124" s="10"/>
      <c r="B124" s="102"/>
      <c r="C124" s="200"/>
      <c r="D124" s="364" t="s">
        <v>242</v>
      </c>
      <c r="E124" s="82"/>
      <c r="F124" s="83"/>
      <c r="G124" s="378">
        <v>0</v>
      </c>
      <c r="H124" s="288">
        <f>G124</f>
        <v>0</v>
      </c>
      <c r="I124" s="288">
        <f>H124</f>
        <v>0</v>
      </c>
      <c r="J124" s="288">
        <v>1</v>
      </c>
      <c r="K124" s="293">
        <f t="shared" ref="K124:AE124" si="132">J124</f>
        <v>1</v>
      </c>
      <c r="L124" s="293">
        <f t="shared" si="132"/>
        <v>1</v>
      </c>
      <c r="M124" s="293">
        <f t="shared" si="132"/>
        <v>1</v>
      </c>
      <c r="N124" s="293">
        <f t="shared" si="132"/>
        <v>1</v>
      </c>
      <c r="O124" s="293">
        <f t="shared" si="132"/>
        <v>1</v>
      </c>
      <c r="P124" s="293">
        <f t="shared" si="132"/>
        <v>1</v>
      </c>
      <c r="Q124" s="293">
        <f t="shared" si="132"/>
        <v>1</v>
      </c>
      <c r="R124" s="293">
        <f t="shared" si="132"/>
        <v>1</v>
      </c>
      <c r="S124" s="293">
        <f t="shared" si="132"/>
        <v>1</v>
      </c>
      <c r="T124" s="293">
        <f t="shared" si="132"/>
        <v>1</v>
      </c>
      <c r="U124" s="293">
        <f t="shared" si="132"/>
        <v>1</v>
      </c>
      <c r="V124" s="293">
        <f t="shared" si="132"/>
        <v>1</v>
      </c>
      <c r="W124" s="293">
        <f t="shared" si="132"/>
        <v>1</v>
      </c>
      <c r="X124" s="293">
        <f t="shared" si="132"/>
        <v>1</v>
      </c>
      <c r="Y124" s="293">
        <f t="shared" si="132"/>
        <v>1</v>
      </c>
      <c r="Z124" s="293">
        <f t="shared" si="132"/>
        <v>1</v>
      </c>
      <c r="AA124" s="293">
        <f t="shared" si="132"/>
        <v>1</v>
      </c>
      <c r="AB124" s="293">
        <f t="shared" si="132"/>
        <v>1</v>
      </c>
      <c r="AC124" s="293">
        <f t="shared" si="132"/>
        <v>1</v>
      </c>
      <c r="AD124" s="293">
        <f t="shared" si="132"/>
        <v>1</v>
      </c>
      <c r="AE124" s="293">
        <f t="shared" si="132"/>
        <v>1</v>
      </c>
      <c r="AF124" s="729"/>
      <c r="AG124" s="616" t="s">
        <v>579</v>
      </c>
      <c r="AH124" s="601"/>
      <c r="AI124" s="508" t="s">
        <v>431</v>
      </c>
      <c r="AJ124" s="601"/>
      <c r="AK124" s="601"/>
      <c r="AL124" s="601"/>
      <c r="AM124" s="507" t="s">
        <v>580</v>
      </c>
      <c r="AN124" s="638" t="s">
        <v>432</v>
      </c>
    </row>
    <row r="125" spans="1:40" ht="45.75" thickBot="1" x14ac:dyDescent="0.25">
      <c r="A125" s="10"/>
      <c r="B125" s="102"/>
      <c r="C125" s="200"/>
      <c r="D125" s="370" t="s">
        <v>243</v>
      </c>
      <c r="E125" s="82"/>
      <c r="F125" s="83"/>
      <c r="G125" s="378">
        <v>0</v>
      </c>
      <c r="H125" s="288">
        <f>G125</f>
        <v>0</v>
      </c>
      <c r="I125" s="288">
        <f>H125</f>
        <v>0</v>
      </c>
      <c r="J125" s="288">
        <f t="shared" ref="J125:O125" si="133">I125</f>
        <v>0</v>
      </c>
      <c r="K125" s="293">
        <f t="shared" si="133"/>
        <v>0</v>
      </c>
      <c r="L125" s="292">
        <f t="shared" si="133"/>
        <v>0</v>
      </c>
      <c r="M125" s="288">
        <f t="shared" si="133"/>
        <v>0</v>
      </c>
      <c r="N125" s="288">
        <f t="shared" si="133"/>
        <v>0</v>
      </c>
      <c r="O125" s="295">
        <f t="shared" si="133"/>
        <v>0</v>
      </c>
      <c r="P125" s="292">
        <v>1</v>
      </c>
      <c r="Q125" s="292">
        <v>1</v>
      </c>
      <c r="R125" s="292">
        <v>1</v>
      </c>
      <c r="S125" s="292">
        <v>1</v>
      </c>
      <c r="T125" s="292">
        <v>1</v>
      </c>
      <c r="U125" s="292">
        <v>1</v>
      </c>
      <c r="V125" s="292">
        <v>1</v>
      </c>
      <c r="W125" s="292">
        <v>1</v>
      </c>
      <c r="X125" s="292">
        <v>1</v>
      </c>
      <c r="Y125" s="292">
        <v>1</v>
      </c>
      <c r="Z125" s="292">
        <v>1</v>
      </c>
      <c r="AA125" s="292">
        <v>1</v>
      </c>
      <c r="AB125" s="292">
        <v>1</v>
      </c>
      <c r="AC125" s="292">
        <v>1</v>
      </c>
      <c r="AD125" s="292">
        <v>1</v>
      </c>
      <c r="AE125" s="292">
        <v>1</v>
      </c>
      <c r="AF125" s="732"/>
      <c r="AG125" s="616" t="s">
        <v>581</v>
      </c>
      <c r="AH125" s="640" t="s">
        <v>582</v>
      </c>
      <c r="AI125" s="508" t="s">
        <v>431</v>
      </c>
      <c r="AJ125" s="637">
        <v>25000</v>
      </c>
      <c r="AK125" s="638" t="s">
        <v>152</v>
      </c>
      <c r="AL125" s="638" t="s">
        <v>434</v>
      </c>
      <c r="AM125" s="507" t="s">
        <v>583</v>
      </c>
      <c r="AN125" s="638" t="s">
        <v>432</v>
      </c>
    </row>
    <row r="126" spans="1:40" ht="23.25" thickBot="1" x14ac:dyDescent="0.25">
      <c r="A126" s="10"/>
      <c r="B126" s="102"/>
      <c r="C126" s="200"/>
      <c r="D126" s="370" t="s">
        <v>244</v>
      </c>
      <c r="E126" s="82"/>
      <c r="F126" s="83"/>
      <c r="G126" s="378">
        <v>0</v>
      </c>
      <c r="H126" s="288">
        <f t="shared" ref="H126:O127" si="134">G126</f>
        <v>0</v>
      </c>
      <c r="I126" s="288">
        <f t="shared" si="134"/>
        <v>0</v>
      </c>
      <c r="J126" s="288">
        <f t="shared" si="134"/>
        <v>0</v>
      </c>
      <c r="K126" s="293">
        <f t="shared" si="134"/>
        <v>0</v>
      </c>
      <c r="L126" s="292">
        <v>0.25</v>
      </c>
      <c r="M126" s="288">
        <v>0.5</v>
      </c>
      <c r="N126" s="288">
        <v>0.75</v>
      </c>
      <c r="O126" s="295">
        <v>1</v>
      </c>
      <c r="P126" s="288">
        <f t="shared" ref="P126:AE126" si="135">O126</f>
        <v>1</v>
      </c>
      <c r="Q126" s="288">
        <f t="shared" si="135"/>
        <v>1</v>
      </c>
      <c r="R126" s="288">
        <f t="shared" si="135"/>
        <v>1</v>
      </c>
      <c r="S126" s="288">
        <f t="shared" si="135"/>
        <v>1</v>
      </c>
      <c r="T126" s="288">
        <f t="shared" si="135"/>
        <v>1</v>
      </c>
      <c r="U126" s="288">
        <f t="shared" si="135"/>
        <v>1</v>
      </c>
      <c r="V126" s="288">
        <f t="shared" si="135"/>
        <v>1</v>
      </c>
      <c r="W126" s="288">
        <f t="shared" si="135"/>
        <v>1</v>
      </c>
      <c r="X126" s="288">
        <f t="shared" si="135"/>
        <v>1</v>
      </c>
      <c r="Y126" s="288">
        <f t="shared" si="135"/>
        <v>1</v>
      </c>
      <c r="Z126" s="288">
        <f t="shared" si="135"/>
        <v>1</v>
      </c>
      <c r="AA126" s="288">
        <f t="shared" si="135"/>
        <v>1</v>
      </c>
      <c r="AB126" s="288">
        <f t="shared" si="135"/>
        <v>1</v>
      </c>
      <c r="AC126" s="288">
        <f t="shared" si="135"/>
        <v>1</v>
      </c>
      <c r="AD126" s="288">
        <f t="shared" si="135"/>
        <v>1</v>
      </c>
      <c r="AE126" s="288">
        <f t="shared" si="135"/>
        <v>1</v>
      </c>
      <c r="AF126" s="729"/>
      <c r="AG126" s="616" t="s">
        <v>584</v>
      </c>
      <c r="AH126" s="601"/>
      <c r="AI126" s="508" t="s">
        <v>431</v>
      </c>
      <c r="AJ126" s="601"/>
      <c r="AK126" s="601"/>
      <c r="AL126" s="601"/>
      <c r="AM126" s="507" t="s">
        <v>585</v>
      </c>
      <c r="AN126" s="638" t="s">
        <v>432</v>
      </c>
    </row>
    <row r="127" spans="1:40" ht="23.25" thickBot="1" x14ac:dyDescent="0.25">
      <c r="A127" s="10"/>
      <c r="B127" s="102"/>
      <c r="C127" s="200"/>
      <c r="D127" s="364" t="s">
        <v>245</v>
      </c>
      <c r="E127" s="82"/>
      <c r="F127" s="83"/>
      <c r="G127" s="378">
        <v>0</v>
      </c>
      <c r="H127" s="288">
        <v>0.4</v>
      </c>
      <c r="I127" s="288">
        <f t="shared" si="134"/>
        <v>0.4</v>
      </c>
      <c r="J127" s="288">
        <f t="shared" si="134"/>
        <v>0.4</v>
      </c>
      <c r="K127" s="293">
        <v>0.5</v>
      </c>
      <c r="L127" s="292">
        <f t="shared" si="134"/>
        <v>0.5</v>
      </c>
      <c r="M127" s="288">
        <f t="shared" si="134"/>
        <v>0.5</v>
      </c>
      <c r="N127" s="288">
        <v>0.75</v>
      </c>
      <c r="O127" s="295">
        <f t="shared" si="134"/>
        <v>0.75</v>
      </c>
      <c r="P127" s="292">
        <v>1</v>
      </c>
      <c r="Q127" s="292">
        <v>1</v>
      </c>
      <c r="R127" s="292">
        <v>1</v>
      </c>
      <c r="S127" s="292">
        <v>1</v>
      </c>
      <c r="T127" s="292">
        <v>1</v>
      </c>
      <c r="U127" s="292">
        <v>1</v>
      </c>
      <c r="V127" s="292">
        <v>1</v>
      </c>
      <c r="W127" s="292">
        <v>1</v>
      </c>
      <c r="X127" s="292">
        <v>1</v>
      </c>
      <c r="Y127" s="292">
        <v>1</v>
      </c>
      <c r="Z127" s="292">
        <v>1</v>
      </c>
      <c r="AA127" s="292">
        <v>1</v>
      </c>
      <c r="AB127" s="292">
        <v>1</v>
      </c>
      <c r="AC127" s="292">
        <v>1</v>
      </c>
      <c r="AD127" s="292">
        <v>1</v>
      </c>
      <c r="AE127" s="292">
        <v>1</v>
      </c>
      <c r="AF127" s="729"/>
      <c r="AG127" s="616" t="s">
        <v>584</v>
      </c>
      <c r="AH127" s="601"/>
      <c r="AI127" s="508" t="s">
        <v>431</v>
      </c>
      <c r="AJ127" s="601"/>
      <c r="AK127" s="601"/>
      <c r="AL127" s="601"/>
      <c r="AM127" s="507" t="s">
        <v>586</v>
      </c>
      <c r="AN127" s="638" t="s">
        <v>432</v>
      </c>
    </row>
    <row r="128" spans="1:40" ht="12" thickBot="1" x14ac:dyDescent="0.25">
      <c r="A128" s="10"/>
      <c r="B128" s="102"/>
      <c r="C128" s="211"/>
      <c r="D128" s="150" t="s">
        <v>315</v>
      </c>
      <c r="E128" s="157"/>
      <c r="F128" s="158"/>
      <c r="G128" s="159"/>
      <c r="H128" s="159"/>
      <c r="I128" s="160"/>
      <c r="J128" s="160"/>
      <c r="K128" s="161"/>
      <c r="L128" s="142"/>
      <c r="M128" s="143"/>
      <c r="N128" s="143"/>
      <c r="O128" s="144"/>
      <c r="P128" s="143"/>
      <c r="Q128" s="145"/>
      <c r="R128" s="145"/>
      <c r="S128" s="146"/>
      <c r="T128" s="143"/>
      <c r="U128" s="145"/>
      <c r="V128" s="145"/>
      <c r="W128" s="146"/>
      <c r="X128" s="143"/>
      <c r="Y128" s="145"/>
      <c r="Z128" s="145"/>
      <c r="AA128" s="146"/>
      <c r="AB128" s="143"/>
      <c r="AC128" s="145"/>
      <c r="AD128" s="145"/>
      <c r="AE128" s="146"/>
      <c r="AF128" s="641"/>
      <c r="AG128" s="641"/>
      <c r="AH128" s="642"/>
      <c r="AI128" s="145"/>
      <c r="AJ128" s="145"/>
      <c r="AK128" s="146"/>
      <c r="AL128" s="145"/>
      <c r="AM128" s="643"/>
      <c r="AN128" s="145"/>
    </row>
    <row r="129" spans="1:40" ht="349.5" thickBot="1" x14ac:dyDescent="0.25">
      <c r="A129" s="10"/>
      <c r="B129" s="115" t="s">
        <v>48</v>
      </c>
      <c r="C129" s="201"/>
      <c r="D129" s="304" t="s">
        <v>49</v>
      </c>
      <c r="E129" s="305"/>
      <c r="F129" s="306"/>
      <c r="G129" s="306"/>
      <c r="H129" s="307"/>
      <c r="I129" s="308"/>
      <c r="J129" s="308"/>
      <c r="K129" s="309"/>
      <c r="L129" s="429"/>
      <c r="M129" s="308"/>
      <c r="N129" s="308"/>
      <c r="O129" s="311"/>
      <c r="P129" s="432"/>
      <c r="Q129" s="308"/>
      <c r="R129" s="308"/>
      <c r="S129" s="311"/>
      <c r="T129" s="432"/>
      <c r="U129" s="308"/>
      <c r="V129" s="308"/>
      <c r="W129" s="311"/>
      <c r="X129" s="432"/>
      <c r="Y129" s="308"/>
      <c r="Z129" s="308"/>
      <c r="AA129" s="311"/>
      <c r="AB129" s="432"/>
      <c r="AC129" s="308"/>
      <c r="AD129" s="308"/>
      <c r="AE129" s="311"/>
      <c r="AF129" s="651"/>
      <c r="AG129" s="651" t="s">
        <v>587</v>
      </c>
      <c r="AH129" s="645"/>
      <c r="AI129" s="308"/>
      <c r="AJ129" s="308"/>
      <c r="AK129" s="311"/>
      <c r="AL129" s="308"/>
      <c r="AM129" s="646"/>
      <c r="AN129" s="308"/>
    </row>
    <row r="130" spans="1:40" ht="12" thickBot="1" x14ac:dyDescent="0.25">
      <c r="A130" s="10"/>
      <c r="B130" s="102"/>
      <c r="C130" s="204"/>
      <c r="D130" s="149" t="s">
        <v>122</v>
      </c>
      <c r="E130" s="38"/>
      <c r="F130" s="39"/>
      <c r="G130" s="411">
        <f t="shared" ref="G130:S130" si="136">IFERROR(SUM(G131:G134)/COUNT(G131:G134),0)</f>
        <v>0</v>
      </c>
      <c r="H130" s="412">
        <f t="shared" si="136"/>
        <v>0.1875</v>
      </c>
      <c r="I130" s="412">
        <f t="shared" si="136"/>
        <v>0.1875</v>
      </c>
      <c r="J130" s="412">
        <f t="shared" si="136"/>
        <v>0.1875</v>
      </c>
      <c r="K130" s="412">
        <f t="shared" si="136"/>
        <v>0.3125</v>
      </c>
      <c r="L130" s="413">
        <f t="shared" si="136"/>
        <v>0.5</v>
      </c>
      <c r="M130" s="412">
        <f t="shared" si="136"/>
        <v>0.625</v>
      </c>
      <c r="N130" s="412">
        <f t="shared" si="136"/>
        <v>0.6875</v>
      </c>
      <c r="O130" s="414">
        <f t="shared" si="136"/>
        <v>0.6875</v>
      </c>
      <c r="P130" s="412">
        <f t="shared" si="136"/>
        <v>1</v>
      </c>
      <c r="Q130" s="412">
        <f t="shared" si="136"/>
        <v>1</v>
      </c>
      <c r="R130" s="412">
        <f t="shared" si="136"/>
        <v>1</v>
      </c>
      <c r="S130" s="414">
        <f t="shared" si="136"/>
        <v>1</v>
      </c>
      <c r="T130" s="412">
        <f t="shared" ref="T130:AE130" si="137">IFERROR(SUM(T131:T134)/COUNT(T131:T134),0)</f>
        <v>1</v>
      </c>
      <c r="U130" s="412">
        <f t="shared" si="137"/>
        <v>1</v>
      </c>
      <c r="V130" s="412">
        <f t="shared" si="137"/>
        <v>1</v>
      </c>
      <c r="W130" s="414">
        <f t="shared" si="137"/>
        <v>1</v>
      </c>
      <c r="X130" s="412">
        <f t="shared" si="137"/>
        <v>1</v>
      </c>
      <c r="Y130" s="412">
        <f t="shared" si="137"/>
        <v>1</v>
      </c>
      <c r="Z130" s="412">
        <f t="shared" si="137"/>
        <v>1</v>
      </c>
      <c r="AA130" s="414">
        <f t="shared" si="137"/>
        <v>1</v>
      </c>
      <c r="AB130" s="412">
        <f t="shared" si="137"/>
        <v>1</v>
      </c>
      <c r="AC130" s="412">
        <f t="shared" si="137"/>
        <v>1</v>
      </c>
      <c r="AD130" s="412">
        <f t="shared" si="137"/>
        <v>1</v>
      </c>
      <c r="AE130" s="414">
        <f t="shared" si="137"/>
        <v>1</v>
      </c>
      <c r="AF130" s="736"/>
      <c r="AG130" s="652"/>
      <c r="AH130" s="648"/>
      <c r="AI130" s="649"/>
      <c r="AJ130" s="649"/>
      <c r="AK130" s="649"/>
      <c r="AL130" s="649"/>
      <c r="AM130" s="650"/>
      <c r="AN130" s="649"/>
    </row>
    <row r="131" spans="1:40" ht="45.75" thickBot="1" x14ac:dyDescent="0.25">
      <c r="A131" s="10"/>
      <c r="B131" s="102"/>
      <c r="C131" s="200"/>
      <c r="D131" s="364" t="s">
        <v>248</v>
      </c>
      <c r="E131" s="82"/>
      <c r="F131" s="83"/>
      <c r="G131" s="378">
        <v>0</v>
      </c>
      <c r="H131" s="288">
        <f t="shared" ref="H131:O134" si="138">G131</f>
        <v>0</v>
      </c>
      <c r="I131" s="288">
        <f t="shared" si="138"/>
        <v>0</v>
      </c>
      <c r="J131" s="288">
        <v>0</v>
      </c>
      <c r="K131" s="293">
        <v>0.5</v>
      </c>
      <c r="L131" s="292">
        <f t="shared" si="138"/>
        <v>0.5</v>
      </c>
      <c r="M131" s="288">
        <f t="shared" si="138"/>
        <v>0.5</v>
      </c>
      <c r="N131" s="288">
        <f t="shared" si="138"/>
        <v>0.5</v>
      </c>
      <c r="O131" s="295">
        <f t="shared" si="138"/>
        <v>0.5</v>
      </c>
      <c r="P131" s="292">
        <v>1</v>
      </c>
      <c r="Q131" s="292">
        <v>1</v>
      </c>
      <c r="R131" s="292">
        <v>1</v>
      </c>
      <c r="S131" s="292">
        <v>1</v>
      </c>
      <c r="T131" s="292">
        <v>1</v>
      </c>
      <c r="U131" s="292">
        <v>1</v>
      </c>
      <c r="V131" s="292">
        <v>1</v>
      </c>
      <c r="W131" s="292">
        <v>1</v>
      </c>
      <c r="X131" s="292">
        <v>1</v>
      </c>
      <c r="Y131" s="292">
        <v>1</v>
      </c>
      <c r="Z131" s="292">
        <v>1</v>
      </c>
      <c r="AA131" s="292">
        <v>1</v>
      </c>
      <c r="AB131" s="292">
        <v>1</v>
      </c>
      <c r="AC131" s="292">
        <v>1</v>
      </c>
      <c r="AD131" s="292">
        <v>1</v>
      </c>
      <c r="AE131" s="292">
        <v>1</v>
      </c>
      <c r="AF131" s="729"/>
      <c r="AG131" s="616" t="s">
        <v>660</v>
      </c>
      <c r="AH131" s="621" t="s">
        <v>588</v>
      </c>
      <c r="AI131" s="508" t="s">
        <v>431</v>
      </c>
      <c r="AJ131" s="601"/>
      <c r="AK131" s="601"/>
      <c r="AL131" s="601"/>
      <c r="AM131" s="507" t="s">
        <v>589</v>
      </c>
      <c r="AN131" s="638" t="s">
        <v>432</v>
      </c>
    </row>
    <row r="132" spans="1:40" ht="57" thickBot="1" x14ac:dyDescent="0.25">
      <c r="A132" s="10"/>
      <c r="B132" s="102"/>
      <c r="C132" s="200"/>
      <c r="D132" s="364" t="s">
        <v>249</v>
      </c>
      <c r="E132" s="82"/>
      <c r="F132" s="83"/>
      <c r="G132" s="378">
        <v>0</v>
      </c>
      <c r="H132" s="288">
        <v>0.5</v>
      </c>
      <c r="I132" s="288">
        <f t="shared" si="138"/>
        <v>0.5</v>
      </c>
      <c r="J132" s="288">
        <f t="shared" si="138"/>
        <v>0.5</v>
      </c>
      <c r="K132" s="293">
        <f t="shared" si="138"/>
        <v>0.5</v>
      </c>
      <c r="L132" s="292">
        <v>1</v>
      </c>
      <c r="M132" s="288">
        <f t="shared" si="138"/>
        <v>1</v>
      </c>
      <c r="N132" s="288">
        <f t="shared" si="138"/>
        <v>1</v>
      </c>
      <c r="O132" s="295">
        <f t="shared" si="138"/>
        <v>1</v>
      </c>
      <c r="P132" s="288">
        <f t="shared" ref="P132:AE132" si="139">O132</f>
        <v>1</v>
      </c>
      <c r="Q132" s="288">
        <f t="shared" si="139"/>
        <v>1</v>
      </c>
      <c r="R132" s="288">
        <f t="shared" si="139"/>
        <v>1</v>
      </c>
      <c r="S132" s="288">
        <f t="shared" si="139"/>
        <v>1</v>
      </c>
      <c r="T132" s="288">
        <f t="shared" si="139"/>
        <v>1</v>
      </c>
      <c r="U132" s="288">
        <f t="shared" si="139"/>
        <v>1</v>
      </c>
      <c r="V132" s="288">
        <f t="shared" si="139"/>
        <v>1</v>
      </c>
      <c r="W132" s="288">
        <f t="shared" si="139"/>
        <v>1</v>
      </c>
      <c r="X132" s="288">
        <f t="shared" si="139"/>
        <v>1</v>
      </c>
      <c r="Y132" s="288">
        <f t="shared" si="139"/>
        <v>1</v>
      </c>
      <c r="Z132" s="288">
        <f t="shared" si="139"/>
        <v>1</v>
      </c>
      <c r="AA132" s="288">
        <f t="shared" si="139"/>
        <v>1</v>
      </c>
      <c r="AB132" s="288">
        <f t="shared" si="139"/>
        <v>1</v>
      </c>
      <c r="AC132" s="288">
        <f t="shared" si="139"/>
        <v>1</v>
      </c>
      <c r="AD132" s="288">
        <f t="shared" si="139"/>
        <v>1</v>
      </c>
      <c r="AE132" s="288">
        <f t="shared" si="139"/>
        <v>1</v>
      </c>
      <c r="AF132" s="729"/>
      <c r="AG132" s="616" t="s">
        <v>590</v>
      </c>
      <c r="AH132" s="601"/>
      <c r="AI132" s="508" t="s">
        <v>431</v>
      </c>
      <c r="AJ132" s="601"/>
      <c r="AK132" s="601"/>
      <c r="AL132" s="601"/>
      <c r="AM132" s="507" t="s">
        <v>661</v>
      </c>
      <c r="AN132" s="638" t="s">
        <v>432</v>
      </c>
    </row>
    <row r="133" spans="1:40" ht="34.5" thickBot="1" x14ac:dyDescent="0.25">
      <c r="A133" s="10"/>
      <c r="B133" s="102"/>
      <c r="C133" s="200"/>
      <c r="D133" s="364" t="s">
        <v>250</v>
      </c>
      <c r="E133" s="82"/>
      <c r="F133" s="83"/>
      <c r="G133" s="378">
        <v>0</v>
      </c>
      <c r="H133" s="288">
        <v>0.25</v>
      </c>
      <c r="I133" s="288">
        <f t="shared" si="138"/>
        <v>0.25</v>
      </c>
      <c r="J133" s="288">
        <f t="shared" si="138"/>
        <v>0.25</v>
      </c>
      <c r="K133" s="293">
        <f t="shared" si="138"/>
        <v>0.25</v>
      </c>
      <c r="L133" s="288">
        <v>0.5</v>
      </c>
      <c r="M133" s="288">
        <f t="shared" si="138"/>
        <v>0.5</v>
      </c>
      <c r="N133" s="288">
        <v>0.75</v>
      </c>
      <c r="O133" s="293">
        <f t="shared" si="138"/>
        <v>0.75</v>
      </c>
      <c r="P133" s="292">
        <v>1</v>
      </c>
      <c r="Q133" s="292">
        <v>1</v>
      </c>
      <c r="R133" s="292">
        <v>1</v>
      </c>
      <c r="S133" s="292">
        <v>1</v>
      </c>
      <c r="T133" s="292">
        <v>1</v>
      </c>
      <c r="U133" s="292">
        <v>1</v>
      </c>
      <c r="V133" s="292">
        <v>1</v>
      </c>
      <c r="W133" s="292">
        <v>1</v>
      </c>
      <c r="X133" s="292">
        <v>1</v>
      </c>
      <c r="Y133" s="292">
        <v>1</v>
      </c>
      <c r="Z133" s="292">
        <v>1</v>
      </c>
      <c r="AA133" s="292">
        <v>1</v>
      </c>
      <c r="AB133" s="292">
        <v>1</v>
      </c>
      <c r="AC133" s="292">
        <v>1</v>
      </c>
      <c r="AD133" s="292">
        <v>1</v>
      </c>
      <c r="AE133" s="292">
        <v>1</v>
      </c>
      <c r="AF133" s="729"/>
      <c r="AG133" s="616" t="s">
        <v>591</v>
      </c>
      <c r="AH133" s="601"/>
      <c r="AI133" s="508" t="s">
        <v>431</v>
      </c>
      <c r="AJ133" s="601"/>
      <c r="AK133" s="601"/>
      <c r="AL133" s="601"/>
      <c r="AM133" s="507" t="s">
        <v>592</v>
      </c>
      <c r="AN133" s="638" t="s">
        <v>432</v>
      </c>
    </row>
    <row r="134" spans="1:40" ht="23.25" thickBot="1" x14ac:dyDescent="0.25">
      <c r="A134" s="10"/>
      <c r="B134" s="102"/>
      <c r="C134" s="200"/>
      <c r="D134" s="364" t="s">
        <v>251</v>
      </c>
      <c r="E134" s="82"/>
      <c r="F134" s="83"/>
      <c r="G134" s="378">
        <v>0</v>
      </c>
      <c r="H134" s="288">
        <f t="shared" si="138"/>
        <v>0</v>
      </c>
      <c r="I134" s="288">
        <f t="shared" si="138"/>
        <v>0</v>
      </c>
      <c r="J134" s="288">
        <f t="shared" si="138"/>
        <v>0</v>
      </c>
      <c r="K134" s="293">
        <f t="shared" si="138"/>
        <v>0</v>
      </c>
      <c r="L134" s="288">
        <f>K134</f>
        <v>0</v>
      </c>
      <c r="M134" s="288">
        <v>0.5</v>
      </c>
      <c r="N134" s="288">
        <f t="shared" si="138"/>
        <v>0.5</v>
      </c>
      <c r="O134" s="293">
        <f t="shared" si="138"/>
        <v>0.5</v>
      </c>
      <c r="P134" s="292">
        <v>1</v>
      </c>
      <c r="Q134" s="292">
        <v>1</v>
      </c>
      <c r="R134" s="292">
        <v>1</v>
      </c>
      <c r="S134" s="292">
        <v>1</v>
      </c>
      <c r="T134" s="292">
        <v>1</v>
      </c>
      <c r="U134" s="292">
        <v>1</v>
      </c>
      <c r="V134" s="292">
        <v>1</v>
      </c>
      <c r="W134" s="292">
        <v>1</v>
      </c>
      <c r="X134" s="292">
        <v>1</v>
      </c>
      <c r="Y134" s="292">
        <v>1</v>
      </c>
      <c r="Z134" s="292">
        <v>1</v>
      </c>
      <c r="AA134" s="292">
        <v>1</v>
      </c>
      <c r="AB134" s="292">
        <v>1</v>
      </c>
      <c r="AC134" s="292">
        <v>1</v>
      </c>
      <c r="AD134" s="292">
        <v>1</v>
      </c>
      <c r="AE134" s="292">
        <v>1</v>
      </c>
      <c r="AF134" s="729"/>
      <c r="AG134" s="616" t="s">
        <v>662</v>
      </c>
      <c r="AH134" s="601"/>
      <c r="AI134" s="508" t="s">
        <v>431</v>
      </c>
      <c r="AJ134" s="601"/>
      <c r="AK134" s="601"/>
      <c r="AL134" s="601"/>
      <c r="AM134" s="507" t="s">
        <v>593</v>
      </c>
      <c r="AN134" s="638" t="s">
        <v>432</v>
      </c>
    </row>
    <row r="135" spans="1:40" x14ac:dyDescent="0.2">
      <c r="A135" s="10"/>
      <c r="B135" s="102"/>
      <c r="C135" s="211"/>
      <c r="D135" s="150" t="s">
        <v>205</v>
      </c>
      <c r="E135" s="157"/>
      <c r="F135" s="158"/>
      <c r="G135" s="159"/>
      <c r="H135" s="159"/>
      <c r="I135" s="160"/>
      <c r="J135" s="160"/>
      <c r="K135" s="161"/>
      <c r="L135" s="142"/>
      <c r="M135" s="143"/>
      <c r="N135" s="143"/>
      <c r="O135" s="144"/>
      <c r="P135" s="143"/>
      <c r="Q135" s="145"/>
      <c r="R135" s="145"/>
      <c r="S135" s="146"/>
      <c r="T135" s="143"/>
      <c r="U135" s="145"/>
      <c r="V135" s="145"/>
      <c r="W135" s="146"/>
      <c r="X135" s="143"/>
      <c r="Y135" s="145"/>
      <c r="Z135" s="145"/>
      <c r="AA135" s="146"/>
      <c r="AB135" s="143"/>
      <c r="AC135" s="145"/>
      <c r="AD135" s="145"/>
      <c r="AE135" s="146"/>
      <c r="AF135" s="641"/>
      <c r="AG135" s="641"/>
      <c r="AH135" s="642"/>
      <c r="AI135" s="145"/>
      <c r="AJ135" s="145"/>
      <c r="AK135" s="146"/>
      <c r="AL135" s="145"/>
      <c r="AM135" s="643"/>
      <c r="AN135" s="145"/>
    </row>
    <row r="136" spans="1:40" ht="12" thickBot="1" x14ac:dyDescent="0.25">
      <c r="A136" s="40"/>
      <c r="B136" s="301" t="s">
        <v>119</v>
      </c>
      <c r="C136" s="275"/>
      <c r="D136" s="276"/>
      <c r="E136" s="23"/>
      <c r="F136" s="23"/>
      <c r="G136" s="317"/>
      <c r="H136" s="318"/>
      <c r="I136" s="318"/>
      <c r="J136" s="318"/>
      <c r="K136" s="319"/>
      <c r="L136" s="318"/>
      <c r="M136" s="318"/>
      <c r="N136" s="318"/>
      <c r="O136" s="318"/>
      <c r="P136" s="318"/>
      <c r="Q136" s="318"/>
      <c r="R136" s="318"/>
      <c r="S136" s="320"/>
      <c r="T136" s="318"/>
      <c r="U136" s="318"/>
      <c r="V136" s="318"/>
      <c r="W136" s="320"/>
      <c r="X136" s="318"/>
      <c r="Y136" s="318"/>
      <c r="Z136" s="318"/>
      <c r="AA136" s="320"/>
      <c r="AB136" s="318"/>
      <c r="AC136" s="318"/>
      <c r="AD136" s="318"/>
      <c r="AE136" s="320"/>
      <c r="AF136" s="653"/>
      <c r="AG136" s="653"/>
      <c r="AH136" s="653"/>
      <c r="AI136" s="318"/>
      <c r="AJ136" s="318"/>
      <c r="AK136" s="318"/>
      <c r="AL136" s="318"/>
      <c r="AM136" s="654"/>
      <c r="AN136" s="321"/>
    </row>
    <row r="137" spans="1:40" ht="245.25" customHeight="1" thickBot="1" x14ac:dyDescent="0.25">
      <c r="A137" s="10"/>
      <c r="B137" s="205" t="s">
        <v>41</v>
      </c>
      <c r="C137" s="209"/>
      <c r="D137" s="103" t="s">
        <v>50</v>
      </c>
      <c r="E137" s="99"/>
      <c r="F137" s="100"/>
      <c r="G137" s="104"/>
      <c r="H137" s="104"/>
      <c r="I137" s="105"/>
      <c r="J137" s="105"/>
      <c r="K137" s="429"/>
      <c r="L137" s="107"/>
      <c r="M137" s="108"/>
      <c r="N137" s="108"/>
      <c r="O137" s="109"/>
      <c r="P137" s="432"/>
      <c r="Q137" s="108"/>
      <c r="R137" s="357"/>
      <c r="S137" s="109"/>
      <c r="T137" s="109"/>
      <c r="U137" s="109"/>
      <c r="V137" s="109"/>
      <c r="W137" s="109"/>
      <c r="X137" s="109"/>
      <c r="Y137" s="109"/>
      <c r="Z137" s="109"/>
      <c r="AA137" s="109"/>
      <c r="AB137" s="109"/>
      <c r="AC137" s="109"/>
      <c r="AD137" s="109"/>
      <c r="AE137" s="109"/>
      <c r="AF137" s="655"/>
      <c r="AG137" s="655" t="s">
        <v>594</v>
      </c>
      <c r="AH137" s="656"/>
      <c r="AI137" s="108"/>
      <c r="AJ137" s="108"/>
      <c r="AK137" s="109"/>
      <c r="AL137" s="108"/>
      <c r="AM137" s="657"/>
      <c r="AN137" s="108"/>
    </row>
    <row r="138" spans="1:40" ht="12" thickBot="1" x14ac:dyDescent="0.25">
      <c r="A138" s="10"/>
      <c r="B138" s="206"/>
      <c r="C138" s="210"/>
      <c r="D138" s="221" t="s">
        <v>122</v>
      </c>
      <c r="E138" s="91"/>
      <c r="F138" s="92"/>
      <c r="G138" s="406">
        <f t="shared" ref="G138:AE138" si="140">IFERROR(SUM(G139:G144)/COUNT(G139:G144),0)</f>
        <v>0.33333333333333331</v>
      </c>
      <c r="H138" s="407">
        <f t="shared" si="140"/>
        <v>0.45833333333333331</v>
      </c>
      <c r="I138" s="407">
        <f t="shared" si="140"/>
        <v>0.5</v>
      </c>
      <c r="J138" s="407">
        <f t="shared" si="140"/>
        <v>0.625</v>
      </c>
      <c r="K138" s="407">
        <f t="shared" si="140"/>
        <v>0.70833333333333337</v>
      </c>
      <c r="L138" s="408">
        <f t="shared" si="140"/>
        <v>0.83333333333333337</v>
      </c>
      <c r="M138" s="407">
        <f t="shared" si="140"/>
        <v>0.83333333333333337</v>
      </c>
      <c r="N138" s="407">
        <f t="shared" si="140"/>
        <v>0.91666666666666663</v>
      </c>
      <c r="O138" s="409">
        <f t="shared" si="140"/>
        <v>0.91666666666666663</v>
      </c>
      <c r="P138" s="407">
        <f t="shared" si="140"/>
        <v>0.95833333333333337</v>
      </c>
      <c r="Q138" s="407">
        <f t="shared" si="140"/>
        <v>0.95833333333333337</v>
      </c>
      <c r="R138" s="407">
        <f t="shared" si="140"/>
        <v>0.95833333333333337</v>
      </c>
      <c r="S138" s="409">
        <f t="shared" si="140"/>
        <v>1</v>
      </c>
      <c r="T138" s="407">
        <f t="shared" si="140"/>
        <v>1</v>
      </c>
      <c r="U138" s="407">
        <f t="shared" si="140"/>
        <v>1</v>
      </c>
      <c r="V138" s="407">
        <f t="shared" si="140"/>
        <v>1</v>
      </c>
      <c r="W138" s="409">
        <f t="shared" si="140"/>
        <v>1</v>
      </c>
      <c r="X138" s="407">
        <f t="shared" si="140"/>
        <v>1</v>
      </c>
      <c r="Y138" s="407">
        <f t="shared" si="140"/>
        <v>1</v>
      </c>
      <c r="Z138" s="407">
        <f t="shared" si="140"/>
        <v>1</v>
      </c>
      <c r="AA138" s="409">
        <f t="shared" si="140"/>
        <v>1</v>
      </c>
      <c r="AB138" s="407">
        <f t="shared" si="140"/>
        <v>1</v>
      </c>
      <c r="AC138" s="407">
        <f t="shared" si="140"/>
        <v>1</v>
      </c>
      <c r="AD138" s="407">
        <f t="shared" si="140"/>
        <v>1</v>
      </c>
      <c r="AE138" s="409">
        <f t="shared" si="140"/>
        <v>1</v>
      </c>
      <c r="AF138" s="737"/>
      <c r="AG138" s="658"/>
      <c r="AH138" s="659"/>
      <c r="AI138" s="660"/>
      <c r="AJ138" s="660"/>
      <c r="AK138" s="660"/>
      <c r="AL138" s="660"/>
      <c r="AM138" s="661"/>
      <c r="AN138" s="660"/>
    </row>
    <row r="139" spans="1:40" ht="34.5" thickBot="1" x14ac:dyDescent="0.25">
      <c r="A139" s="10"/>
      <c r="B139" s="206"/>
      <c r="C139" s="210"/>
      <c r="D139" s="368" t="s">
        <v>252</v>
      </c>
      <c r="E139" s="82"/>
      <c r="F139" s="83"/>
      <c r="G139" s="286">
        <v>1</v>
      </c>
      <c r="H139" s="288">
        <f t="shared" ref="H139:AA139" si="141">G139</f>
        <v>1</v>
      </c>
      <c r="I139" s="288">
        <f t="shared" si="141"/>
        <v>1</v>
      </c>
      <c r="J139" s="288">
        <f t="shared" si="141"/>
        <v>1</v>
      </c>
      <c r="K139" s="288">
        <f t="shared" si="141"/>
        <v>1</v>
      </c>
      <c r="L139" s="288">
        <f t="shared" si="141"/>
        <v>1</v>
      </c>
      <c r="M139" s="288">
        <f t="shared" si="141"/>
        <v>1</v>
      </c>
      <c r="N139" s="288">
        <f t="shared" si="141"/>
        <v>1</v>
      </c>
      <c r="O139" s="288">
        <f t="shared" si="141"/>
        <v>1</v>
      </c>
      <c r="P139" s="288">
        <f t="shared" si="141"/>
        <v>1</v>
      </c>
      <c r="Q139" s="288">
        <f t="shared" si="141"/>
        <v>1</v>
      </c>
      <c r="R139" s="288">
        <f t="shared" si="141"/>
        <v>1</v>
      </c>
      <c r="S139" s="288">
        <f t="shared" si="141"/>
        <v>1</v>
      </c>
      <c r="T139" s="288">
        <f t="shared" si="141"/>
        <v>1</v>
      </c>
      <c r="U139" s="288">
        <f t="shared" si="141"/>
        <v>1</v>
      </c>
      <c r="V139" s="288">
        <f t="shared" si="141"/>
        <v>1</v>
      </c>
      <c r="W139" s="288">
        <f t="shared" si="141"/>
        <v>1</v>
      </c>
      <c r="X139" s="288">
        <f t="shared" si="141"/>
        <v>1</v>
      </c>
      <c r="Y139" s="288">
        <f t="shared" si="141"/>
        <v>1</v>
      </c>
      <c r="Z139" s="288">
        <f t="shared" si="141"/>
        <v>1</v>
      </c>
      <c r="AA139" s="288">
        <f t="shared" si="141"/>
        <v>1</v>
      </c>
      <c r="AB139" s="288">
        <f t="shared" ref="AB139:AB144" si="142">AA139</f>
        <v>1</v>
      </c>
      <c r="AC139" s="288">
        <f t="shared" ref="AC139:AC144" si="143">AB139</f>
        <v>1</v>
      </c>
      <c r="AD139" s="288">
        <f t="shared" ref="AD139:AD144" si="144">AC139</f>
        <v>1</v>
      </c>
      <c r="AE139" s="288">
        <f t="shared" ref="AE139:AE144" si="145">AD139</f>
        <v>1</v>
      </c>
      <c r="AF139" s="729"/>
      <c r="AG139" s="616" t="s">
        <v>595</v>
      </c>
      <c r="AH139" s="601"/>
      <c r="AI139" s="508" t="s">
        <v>431</v>
      </c>
      <c r="AJ139" s="601"/>
      <c r="AK139" s="601"/>
      <c r="AL139" s="601"/>
      <c r="AM139" s="507" t="s">
        <v>596</v>
      </c>
      <c r="AN139" s="638" t="s">
        <v>432</v>
      </c>
    </row>
    <row r="140" spans="1:40" ht="34.5" thickBot="1" x14ac:dyDescent="0.25">
      <c r="A140" s="10"/>
      <c r="B140" s="206"/>
      <c r="C140" s="210"/>
      <c r="D140" s="368" t="s">
        <v>253</v>
      </c>
      <c r="E140" s="82"/>
      <c r="F140" s="83"/>
      <c r="G140" s="286">
        <v>0.5</v>
      </c>
      <c r="H140" s="288">
        <f>G140</f>
        <v>0.5</v>
      </c>
      <c r="I140" s="288">
        <v>0.75</v>
      </c>
      <c r="J140" s="288">
        <f>I140</f>
        <v>0.75</v>
      </c>
      <c r="K140" s="293">
        <v>1</v>
      </c>
      <c r="L140" s="288">
        <f t="shared" ref="L140:AA140" si="146">K140</f>
        <v>1</v>
      </c>
      <c r="M140" s="288">
        <f t="shared" si="146"/>
        <v>1</v>
      </c>
      <c r="N140" s="288">
        <f t="shared" si="146"/>
        <v>1</v>
      </c>
      <c r="O140" s="288">
        <f t="shared" si="146"/>
        <v>1</v>
      </c>
      <c r="P140" s="288">
        <f t="shared" si="146"/>
        <v>1</v>
      </c>
      <c r="Q140" s="288">
        <f t="shared" si="146"/>
        <v>1</v>
      </c>
      <c r="R140" s="288">
        <f t="shared" si="146"/>
        <v>1</v>
      </c>
      <c r="S140" s="288">
        <f t="shared" si="146"/>
        <v>1</v>
      </c>
      <c r="T140" s="288">
        <f t="shared" si="146"/>
        <v>1</v>
      </c>
      <c r="U140" s="288">
        <f t="shared" si="146"/>
        <v>1</v>
      </c>
      <c r="V140" s="288">
        <f t="shared" si="146"/>
        <v>1</v>
      </c>
      <c r="W140" s="288">
        <f t="shared" si="146"/>
        <v>1</v>
      </c>
      <c r="X140" s="288">
        <f t="shared" si="146"/>
        <v>1</v>
      </c>
      <c r="Y140" s="288">
        <f t="shared" si="146"/>
        <v>1</v>
      </c>
      <c r="Z140" s="288">
        <f t="shared" si="146"/>
        <v>1</v>
      </c>
      <c r="AA140" s="288">
        <f t="shared" si="146"/>
        <v>1</v>
      </c>
      <c r="AB140" s="288">
        <f t="shared" si="142"/>
        <v>1</v>
      </c>
      <c r="AC140" s="288">
        <f t="shared" si="143"/>
        <v>1</v>
      </c>
      <c r="AD140" s="288">
        <f t="shared" si="144"/>
        <v>1</v>
      </c>
      <c r="AE140" s="288">
        <f t="shared" si="145"/>
        <v>1</v>
      </c>
      <c r="AF140" s="729"/>
      <c r="AG140" s="616" t="s">
        <v>597</v>
      </c>
      <c r="AH140" s="601"/>
      <c r="AI140" s="508" t="s">
        <v>431</v>
      </c>
      <c r="AJ140" s="601"/>
      <c r="AK140" s="601"/>
      <c r="AL140" s="601"/>
      <c r="AM140" s="507" t="s">
        <v>598</v>
      </c>
      <c r="AN140" s="638" t="s">
        <v>432</v>
      </c>
    </row>
    <row r="141" spans="1:40" ht="23.25" thickBot="1" x14ac:dyDescent="0.25">
      <c r="A141" s="10"/>
      <c r="B141" s="206"/>
      <c r="C141" s="210"/>
      <c r="D141" s="368" t="s">
        <v>254</v>
      </c>
      <c r="E141" s="86"/>
      <c r="F141" s="87"/>
      <c r="G141" s="378">
        <v>0</v>
      </c>
      <c r="H141" s="288">
        <f>G141</f>
        <v>0</v>
      </c>
      <c r="I141" s="288">
        <f>H141</f>
        <v>0</v>
      </c>
      <c r="J141" s="288">
        <v>0.25</v>
      </c>
      <c r="K141" s="293">
        <f>J141</f>
        <v>0.25</v>
      </c>
      <c r="L141" s="292">
        <v>0.5</v>
      </c>
      <c r="M141" s="288">
        <f>L141</f>
        <v>0.5</v>
      </c>
      <c r="N141" s="288">
        <v>0.75</v>
      </c>
      <c r="O141" s="295">
        <f>N141</f>
        <v>0.75</v>
      </c>
      <c r="P141" s="292">
        <v>0.75</v>
      </c>
      <c r="Q141" s="288">
        <f t="shared" ref="Q141:R144" si="147">P141</f>
        <v>0.75</v>
      </c>
      <c r="R141" s="288">
        <f t="shared" si="147"/>
        <v>0.75</v>
      </c>
      <c r="S141" s="288">
        <v>1</v>
      </c>
      <c r="T141" s="288">
        <f t="shared" ref="T141:AA144" si="148">S141</f>
        <v>1</v>
      </c>
      <c r="U141" s="288">
        <f t="shared" si="148"/>
        <v>1</v>
      </c>
      <c r="V141" s="288">
        <f t="shared" si="148"/>
        <v>1</v>
      </c>
      <c r="W141" s="288">
        <f t="shared" si="148"/>
        <v>1</v>
      </c>
      <c r="X141" s="288">
        <f t="shared" si="148"/>
        <v>1</v>
      </c>
      <c r="Y141" s="288">
        <f t="shared" si="148"/>
        <v>1</v>
      </c>
      <c r="Z141" s="288">
        <f t="shared" si="148"/>
        <v>1</v>
      </c>
      <c r="AA141" s="288">
        <f t="shared" si="148"/>
        <v>1</v>
      </c>
      <c r="AB141" s="288">
        <f t="shared" si="142"/>
        <v>1</v>
      </c>
      <c r="AC141" s="288">
        <f t="shared" si="143"/>
        <v>1</v>
      </c>
      <c r="AD141" s="288">
        <f t="shared" si="144"/>
        <v>1</v>
      </c>
      <c r="AE141" s="288">
        <f t="shared" si="145"/>
        <v>1</v>
      </c>
      <c r="AF141" s="616"/>
      <c r="AG141" s="616" t="s">
        <v>599</v>
      </c>
      <c r="AH141" s="616" t="s">
        <v>599</v>
      </c>
      <c r="AI141" s="508" t="s">
        <v>451</v>
      </c>
      <c r="AJ141" s="637">
        <v>250000</v>
      </c>
      <c r="AK141" s="638" t="s">
        <v>440</v>
      </c>
      <c r="AL141" s="638" t="s">
        <v>465</v>
      </c>
      <c r="AM141" s="507" t="s">
        <v>600</v>
      </c>
      <c r="AN141" s="638" t="s">
        <v>432</v>
      </c>
    </row>
    <row r="142" spans="1:40" ht="60.75" customHeight="1" thickBot="1" x14ac:dyDescent="0.25">
      <c r="A142" s="10"/>
      <c r="B142" s="206"/>
      <c r="C142" s="210"/>
      <c r="D142" s="364" t="s">
        <v>255</v>
      </c>
      <c r="E142" s="82"/>
      <c r="F142" s="83"/>
      <c r="G142" s="378">
        <v>0</v>
      </c>
      <c r="H142" s="288">
        <v>0.5</v>
      </c>
      <c r="I142" s="288">
        <f>H142</f>
        <v>0.5</v>
      </c>
      <c r="J142" s="288">
        <v>0.75</v>
      </c>
      <c r="K142" s="293">
        <v>1</v>
      </c>
      <c r="L142" s="288">
        <f>K142</f>
        <v>1</v>
      </c>
      <c r="M142" s="288">
        <f>L142</f>
        <v>1</v>
      </c>
      <c r="N142" s="288">
        <f>M142</f>
        <v>1</v>
      </c>
      <c r="O142" s="288">
        <f>N142</f>
        <v>1</v>
      </c>
      <c r="P142" s="288">
        <f>O142</f>
        <v>1</v>
      </c>
      <c r="Q142" s="288">
        <f t="shared" si="147"/>
        <v>1</v>
      </c>
      <c r="R142" s="288">
        <f t="shared" si="147"/>
        <v>1</v>
      </c>
      <c r="S142" s="288">
        <f>R142</f>
        <v>1</v>
      </c>
      <c r="T142" s="288">
        <f t="shared" si="148"/>
        <v>1</v>
      </c>
      <c r="U142" s="288">
        <f t="shared" si="148"/>
        <v>1</v>
      </c>
      <c r="V142" s="288">
        <f t="shared" si="148"/>
        <v>1</v>
      </c>
      <c r="W142" s="288">
        <f t="shared" si="148"/>
        <v>1</v>
      </c>
      <c r="X142" s="288">
        <f t="shared" si="148"/>
        <v>1</v>
      </c>
      <c r="Y142" s="288">
        <f t="shared" si="148"/>
        <v>1</v>
      </c>
      <c r="Z142" s="288">
        <f t="shared" si="148"/>
        <v>1</v>
      </c>
      <c r="AA142" s="288">
        <f t="shared" si="148"/>
        <v>1</v>
      </c>
      <c r="AB142" s="288">
        <f t="shared" si="142"/>
        <v>1</v>
      </c>
      <c r="AC142" s="288">
        <f t="shared" si="143"/>
        <v>1</v>
      </c>
      <c r="AD142" s="288">
        <f t="shared" si="144"/>
        <v>1</v>
      </c>
      <c r="AE142" s="288">
        <f t="shared" si="145"/>
        <v>1</v>
      </c>
      <c r="AF142" s="732"/>
      <c r="AG142" s="616" t="s">
        <v>601</v>
      </c>
      <c r="AH142" s="640" t="s">
        <v>602</v>
      </c>
      <c r="AI142" s="508" t="s">
        <v>431</v>
      </c>
      <c r="AJ142" s="601"/>
      <c r="AK142" s="601"/>
      <c r="AL142" s="601"/>
      <c r="AM142" s="507" t="s">
        <v>603</v>
      </c>
      <c r="AN142" s="638" t="s">
        <v>432</v>
      </c>
    </row>
    <row r="143" spans="1:40" ht="135.75" thickBot="1" x14ac:dyDescent="0.25">
      <c r="A143" s="10"/>
      <c r="B143" s="206"/>
      <c r="C143" s="211"/>
      <c r="D143" s="368" t="s">
        <v>256</v>
      </c>
      <c r="E143" s="86"/>
      <c r="F143" s="87"/>
      <c r="G143" s="378">
        <v>0</v>
      </c>
      <c r="H143" s="288">
        <v>0.25</v>
      </c>
      <c r="I143" s="288">
        <f>H143</f>
        <v>0.25</v>
      </c>
      <c r="J143" s="288">
        <v>0.5</v>
      </c>
      <c r="K143" s="293">
        <f>J143</f>
        <v>0.5</v>
      </c>
      <c r="L143" s="292">
        <f>K143</f>
        <v>0.5</v>
      </c>
      <c r="M143" s="288">
        <f>L143</f>
        <v>0.5</v>
      </c>
      <c r="N143" s="288">
        <v>0.75</v>
      </c>
      <c r="O143" s="295">
        <f>N143</f>
        <v>0.75</v>
      </c>
      <c r="P143" s="292">
        <v>1</v>
      </c>
      <c r="Q143" s="288">
        <f t="shared" si="147"/>
        <v>1</v>
      </c>
      <c r="R143" s="288">
        <f t="shared" si="147"/>
        <v>1</v>
      </c>
      <c r="S143" s="288">
        <f>R143</f>
        <v>1</v>
      </c>
      <c r="T143" s="288">
        <f t="shared" si="148"/>
        <v>1</v>
      </c>
      <c r="U143" s="288">
        <f t="shared" si="148"/>
        <v>1</v>
      </c>
      <c r="V143" s="288">
        <f t="shared" si="148"/>
        <v>1</v>
      </c>
      <c r="W143" s="288">
        <f t="shared" si="148"/>
        <v>1</v>
      </c>
      <c r="X143" s="288">
        <f t="shared" si="148"/>
        <v>1</v>
      </c>
      <c r="Y143" s="288">
        <f t="shared" si="148"/>
        <v>1</v>
      </c>
      <c r="Z143" s="288">
        <f t="shared" si="148"/>
        <v>1</v>
      </c>
      <c r="AA143" s="288">
        <f t="shared" si="148"/>
        <v>1</v>
      </c>
      <c r="AB143" s="288">
        <f t="shared" si="142"/>
        <v>1</v>
      </c>
      <c r="AC143" s="288">
        <f t="shared" si="143"/>
        <v>1</v>
      </c>
      <c r="AD143" s="288">
        <f t="shared" si="144"/>
        <v>1</v>
      </c>
      <c r="AE143" s="288">
        <f t="shared" si="145"/>
        <v>1</v>
      </c>
      <c r="AF143" s="729"/>
      <c r="AG143" s="616" t="s">
        <v>604</v>
      </c>
      <c r="AH143" s="601"/>
      <c r="AI143" s="508" t="s">
        <v>431</v>
      </c>
      <c r="AJ143" s="601"/>
      <c r="AK143" s="601"/>
      <c r="AL143" s="601"/>
      <c r="AM143" s="507" t="s">
        <v>663</v>
      </c>
      <c r="AN143" s="638" t="s">
        <v>432</v>
      </c>
    </row>
    <row r="144" spans="1:40" s="269" customFormat="1" ht="23.25" thickBot="1" x14ac:dyDescent="0.25">
      <c r="A144" s="268"/>
      <c r="B144" s="206"/>
      <c r="C144" s="211"/>
      <c r="D144" s="366" t="s">
        <v>257</v>
      </c>
      <c r="E144" s="82"/>
      <c r="F144" s="83"/>
      <c r="G144" s="286">
        <v>0.5</v>
      </c>
      <c r="H144" s="288">
        <f>G144</f>
        <v>0.5</v>
      </c>
      <c r="I144" s="288">
        <f>H144</f>
        <v>0.5</v>
      </c>
      <c r="J144" s="288">
        <f>I144</f>
        <v>0.5</v>
      </c>
      <c r="K144" s="293">
        <f>J144</f>
        <v>0.5</v>
      </c>
      <c r="L144" s="292">
        <v>1</v>
      </c>
      <c r="M144" s="288">
        <f>L144</f>
        <v>1</v>
      </c>
      <c r="N144" s="288">
        <f>M144</f>
        <v>1</v>
      </c>
      <c r="O144" s="288">
        <f>N144</f>
        <v>1</v>
      </c>
      <c r="P144" s="288">
        <f>O144</f>
        <v>1</v>
      </c>
      <c r="Q144" s="288">
        <f t="shared" si="147"/>
        <v>1</v>
      </c>
      <c r="R144" s="288">
        <f t="shared" si="147"/>
        <v>1</v>
      </c>
      <c r="S144" s="288">
        <f>R144</f>
        <v>1</v>
      </c>
      <c r="T144" s="288">
        <f t="shared" si="148"/>
        <v>1</v>
      </c>
      <c r="U144" s="288">
        <f t="shared" si="148"/>
        <v>1</v>
      </c>
      <c r="V144" s="288">
        <f t="shared" si="148"/>
        <v>1</v>
      </c>
      <c r="W144" s="288">
        <f t="shared" si="148"/>
        <v>1</v>
      </c>
      <c r="X144" s="288">
        <f t="shared" si="148"/>
        <v>1</v>
      </c>
      <c r="Y144" s="288">
        <f t="shared" si="148"/>
        <v>1</v>
      </c>
      <c r="Z144" s="288">
        <f t="shared" si="148"/>
        <v>1</v>
      </c>
      <c r="AA144" s="288">
        <f t="shared" si="148"/>
        <v>1</v>
      </c>
      <c r="AB144" s="288">
        <f t="shared" si="142"/>
        <v>1</v>
      </c>
      <c r="AC144" s="288">
        <f t="shared" si="143"/>
        <v>1</v>
      </c>
      <c r="AD144" s="288">
        <f t="shared" si="144"/>
        <v>1</v>
      </c>
      <c r="AE144" s="288">
        <f t="shared" si="145"/>
        <v>1</v>
      </c>
      <c r="AF144" s="729"/>
      <c r="AG144" s="616" t="s">
        <v>605</v>
      </c>
      <c r="AH144" s="601"/>
      <c r="AI144" s="508" t="s">
        <v>431</v>
      </c>
      <c r="AJ144" s="637">
        <v>250000</v>
      </c>
      <c r="AK144" s="638" t="s">
        <v>152</v>
      </c>
      <c r="AL144" s="638" t="s">
        <v>434</v>
      </c>
      <c r="AM144" s="507" t="s">
        <v>606</v>
      </c>
      <c r="AN144" s="638" t="s">
        <v>432</v>
      </c>
    </row>
    <row r="145" spans="1:40" ht="12" thickBot="1" x14ac:dyDescent="0.25">
      <c r="A145" s="10"/>
      <c r="B145" s="206"/>
      <c r="C145" s="211"/>
      <c r="D145" s="386" t="s">
        <v>345</v>
      </c>
      <c r="E145" s="157"/>
      <c r="F145" s="158"/>
      <c r="G145" s="159"/>
      <c r="H145" s="159"/>
      <c r="I145" s="160"/>
      <c r="J145" s="160"/>
      <c r="K145" s="161"/>
      <c r="L145" s="142"/>
      <c r="M145" s="143"/>
      <c r="N145" s="143"/>
      <c r="O145" s="144"/>
      <c r="P145" s="143"/>
      <c r="Q145" s="145"/>
      <c r="R145" s="145"/>
      <c r="S145" s="146"/>
      <c r="T145" s="143"/>
      <c r="U145" s="145"/>
      <c r="V145" s="145"/>
      <c r="W145" s="146"/>
      <c r="X145" s="143"/>
      <c r="Y145" s="145"/>
      <c r="Z145" s="145"/>
      <c r="AA145" s="146"/>
      <c r="AB145" s="143"/>
      <c r="AC145" s="145"/>
      <c r="AD145" s="145"/>
      <c r="AE145" s="146"/>
      <c r="AF145" s="641"/>
      <c r="AG145" s="641"/>
      <c r="AH145" s="642"/>
      <c r="AI145" s="145"/>
      <c r="AJ145" s="145"/>
      <c r="AK145" s="146"/>
      <c r="AL145" s="145"/>
      <c r="AM145" s="643"/>
      <c r="AN145" s="145"/>
    </row>
    <row r="146" spans="1:40" ht="304.5" customHeight="1" thickBot="1" x14ac:dyDescent="0.25">
      <c r="A146" s="10"/>
      <c r="B146" s="205" t="s">
        <v>51</v>
      </c>
      <c r="C146" s="209"/>
      <c r="D146" s="117" t="s">
        <v>52</v>
      </c>
      <c r="E146" s="99"/>
      <c r="F146" s="100"/>
      <c r="G146" s="104"/>
      <c r="H146" s="111"/>
      <c r="I146" s="108"/>
      <c r="J146" s="108"/>
      <c r="K146" s="429"/>
      <c r="L146" s="107"/>
      <c r="M146" s="108"/>
      <c r="N146" s="108"/>
      <c r="O146" s="110"/>
      <c r="P146" s="432"/>
      <c r="Q146" s="108"/>
      <c r="R146" s="108"/>
      <c r="S146" s="357"/>
      <c r="T146" s="108"/>
      <c r="U146" s="108"/>
      <c r="V146" s="108"/>
      <c r="W146" s="108"/>
      <c r="X146" s="108"/>
      <c r="Y146" s="108"/>
      <c r="Z146" s="108"/>
      <c r="AA146" s="108"/>
      <c r="AB146" s="108"/>
      <c r="AC146" s="108"/>
      <c r="AD146" s="108"/>
      <c r="AE146" s="108"/>
      <c r="AF146" s="662"/>
      <c r="AG146" s="662" t="s">
        <v>607</v>
      </c>
      <c r="AH146" s="656"/>
      <c r="AI146" s="108"/>
      <c r="AJ146" s="108"/>
      <c r="AK146" s="109"/>
      <c r="AL146" s="108"/>
      <c r="AM146" s="657"/>
      <c r="AN146" s="108"/>
    </row>
    <row r="147" spans="1:40" ht="12" thickBot="1" x14ac:dyDescent="0.25">
      <c r="A147" s="10"/>
      <c r="B147" s="206"/>
      <c r="C147" s="210"/>
      <c r="D147" s="162" t="s">
        <v>122</v>
      </c>
      <c r="E147" s="89"/>
      <c r="F147" s="90"/>
      <c r="G147" s="406">
        <f t="shared" ref="G147:S147" si="149">IFERROR(SUM(G148:G152)/COUNT(G148:G152),0)</f>
        <v>0.1</v>
      </c>
      <c r="H147" s="407">
        <f t="shared" si="149"/>
        <v>0.15</v>
      </c>
      <c r="I147" s="407">
        <f t="shared" si="149"/>
        <v>0.25</v>
      </c>
      <c r="J147" s="407">
        <f t="shared" si="149"/>
        <v>0.3</v>
      </c>
      <c r="K147" s="407">
        <f t="shared" si="149"/>
        <v>0.4</v>
      </c>
      <c r="L147" s="408">
        <f t="shared" si="149"/>
        <v>0.65</v>
      </c>
      <c r="M147" s="407">
        <f t="shared" si="149"/>
        <v>0.65</v>
      </c>
      <c r="N147" s="407">
        <f t="shared" si="149"/>
        <v>0.8</v>
      </c>
      <c r="O147" s="409">
        <f t="shared" si="149"/>
        <v>0.85</v>
      </c>
      <c r="P147" s="407">
        <f t="shared" si="149"/>
        <v>1</v>
      </c>
      <c r="Q147" s="407">
        <f t="shared" si="149"/>
        <v>1</v>
      </c>
      <c r="R147" s="407">
        <f t="shared" si="149"/>
        <v>1</v>
      </c>
      <c r="S147" s="409">
        <f t="shared" si="149"/>
        <v>1</v>
      </c>
      <c r="T147" s="407">
        <f t="shared" ref="T147:AE147" si="150">IFERROR(SUM(T148:T152)/COUNT(T148:T152),0)</f>
        <v>1</v>
      </c>
      <c r="U147" s="407">
        <f t="shared" si="150"/>
        <v>1</v>
      </c>
      <c r="V147" s="407">
        <f t="shared" si="150"/>
        <v>1</v>
      </c>
      <c r="W147" s="409">
        <f t="shared" si="150"/>
        <v>1</v>
      </c>
      <c r="X147" s="407">
        <f t="shared" si="150"/>
        <v>1</v>
      </c>
      <c r="Y147" s="407">
        <f t="shared" si="150"/>
        <v>1</v>
      </c>
      <c r="Z147" s="407">
        <f t="shared" si="150"/>
        <v>1</v>
      </c>
      <c r="AA147" s="409">
        <f t="shared" si="150"/>
        <v>1</v>
      </c>
      <c r="AB147" s="407">
        <f t="shared" si="150"/>
        <v>1</v>
      </c>
      <c r="AC147" s="407">
        <f t="shared" si="150"/>
        <v>1</v>
      </c>
      <c r="AD147" s="407">
        <f t="shared" si="150"/>
        <v>1</v>
      </c>
      <c r="AE147" s="409">
        <f t="shared" si="150"/>
        <v>1</v>
      </c>
      <c r="AF147" s="738"/>
      <c r="AG147" s="663"/>
      <c r="AH147" s="659"/>
      <c r="AI147" s="660"/>
      <c r="AJ147" s="660"/>
      <c r="AK147" s="660"/>
      <c r="AL147" s="660"/>
      <c r="AM147" s="661"/>
      <c r="AN147" s="660"/>
    </row>
    <row r="148" spans="1:40" ht="34.5" thickBot="1" x14ac:dyDescent="0.25">
      <c r="A148" s="10"/>
      <c r="B148" s="206"/>
      <c r="C148" s="210"/>
      <c r="D148" s="369" t="s">
        <v>258</v>
      </c>
      <c r="E148" s="82"/>
      <c r="F148" s="83"/>
      <c r="G148" s="378">
        <v>0.5</v>
      </c>
      <c r="H148" s="288">
        <f>G148</f>
        <v>0.5</v>
      </c>
      <c r="I148" s="288">
        <v>0.75</v>
      </c>
      <c r="J148" s="288">
        <f>I148</f>
        <v>0.75</v>
      </c>
      <c r="K148" s="293">
        <v>1</v>
      </c>
      <c r="L148" s="292">
        <f t="shared" ref="L148:AE148" si="151">K148</f>
        <v>1</v>
      </c>
      <c r="M148" s="292">
        <f t="shared" si="151"/>
        <v>1</v>
      </c>
      <c r="N148" s="292">
        <f t="shared" si="151"/>
        <v>1</v>
      </c>
      <c r="O148" s="292">
        <f t="shared" si="151"/>
        <v>1</v>
      </c>
      <c r="P148" s="292">
        <f t="shared" si="151"/>
        <v>1</v>
      </c>
      <c r="Q148" s="292">
        <f t="shared" si="151"/>
        <v>1</v>
      </c>
      <c r="R148" s="292">
        <f t="shared" si="151"/>
        <v>1</v>
      </c>
      <c r="S148" s="292">
        <f t="shared" si="151"/>
        <v>1</v>
      </c>
      <c r="T148" s="292">
        <f t="shared" si="151"/>
        <v>1</v>
      </c>
      <c r="U148" s="292">
        <f t="shared" si="151"/>
        <v>1</v>
      </c>
      <c r="V148" s="292">
        <f t="shared" si="151"/>
        <v>1</v>
      </c>
      <c r="W148" s="292">
        <f t="shared" si="151"/>
        <v>1</v>
      </c>
      <c r="X148" s="292">
        <f t="shared" si="151"/>
        <v>1</v>
      </c>
      <c r="Y148" s="292">
        <f t="shared" si="151"/>
        <v>1</v>
      </c>
      <c r="Z148" s="292">
        <f t="shared" si="151"/>
        <v>1</v>
      </c>
      <c r="AA148" s="292">
        <f t="shared" si="151"/>
        <v>1</v>
      </c>
      <c r="AB148" s="292">
        <f t="shared" si="151"/>
        <v>1</v>
      </c>
      <c r="AC148" s="292">
        <f t="shared" si="151"/>
        <v>1</v>
      </c>
      <c r="AD148" s="292">
        <f t="shared" si="151"/>
        <v>1</v>
      </c>
      <c r="AE148" s="292">
        <f t="shared" si="151"/>
        <v>1</v>
      </c>
      <c r="AF148" s="729"/>
      <c r="AG148" s="616" t="s">
        <v>608</v>
      </c>
      <c r="AH148" s="601"/>
      <c r="AI148" s="508" t="s">
        <v>431</v>
      </c>
      <c r="AJ148" s="601"/>
      <c r="AK148" s="601"/>
      <c r="AL148" s="601"/>
      <c r="AM148" s="507" t="s">
        <v>609</v>
      </c>
      <c r="AN148" s="638" t="s">
        <v>432</v>
      </c>
    </row>
    <row r="149" spans="1:40" ht="45.75" thickBot="1" x14ac:dyDescent="0.25">
      <c r="A149" s="10"/>
      <c r="B149" s="206"/>
      <c r="C149" s="210"/>
      <c r="D149" s="369" t="s">
        <v>259</v>
      </c>
      <c r="E149" s="82"/>
      <c r="F149" s="83"/>
      <c r="G149" s="378">
        <v>0</v>
      </c>
      <c r="H149" s="288">
        <f>G149</f>
        <v>0</v>
      </c>
      <c r="I149" s="288">
        <f>H149</f>
        <v>0</v>
      </c>
      <c r="J149" s="288">
        <f>I149</f>
        <v>0</v>
      </c>
      <c r="K149" s="293">
        <f>J149</f>
        <v>0</v>
      </c>
      <c r="L149" s="292">
        <v>0.5</v>
      </c>
      <c r="M149" s="288">
        <f>L149</f>
        <v>0.5</v>
      </c>
      <c r="N149" s="288">
        <v>0.75</v>
      </c>
      <c r="O149" s="295">
        <f>N149</f>
        <v>0.75</v>
      </c>
      <c r="P149" s="292">
        <v>1</v>
      </c>
      <c r="Q149" s="292">
        <f t="shared" ref="Q149:S152" si="152">P149</f>
        <v>1</v>
      </c>
      <c r="R149" s="292">
        <f t="shared" si="152"/>
        <v>1</v>
      </c>
      <c r="S149" s="292">
        <f t="shared" si="152"/>
        <v>1</v>
      </c>
      <c r="T149" s="292">
        <v>1</v>
      </c>
      <c r="U149" s="292">
        <f t="shared" ref="U149:W152" si="153">T149</f>
        <v>1</v>
      </c>
      <c r="V149" s="292">
        <f t="shared" si="153"/>
        <v>1</v>
      </c>
      <c r="W149" s="292">
        <f t="shared" si="153"/>
        <v>1</v>
      </c>
      <c r="X149" s="292">
        <v>1</v>
      </c>
      <c r="Y149" s="292">
        <f t="shared" ref="Y149:AA152" si="154">X149</f>
        <v>1</v>
      </c>
      <c r="Z149" s="292">
        <f t="shared" si="154"/>
        <v>1</v>
      </c>
      <c r="AA149" s="292">
        <f t="shared" si="154"/>
        <v>1</v>
      </c>
      <c r="AB149" s="292">
        <v>1</v>
      </c>
      <c r="AC149" s="292">
        <f t="shared" ref="AC149:AE152" si="155">AB149</f>
        <v>1</v>
      </c>
      <c r="AD149" s="292">
        <f t="shared" si="155"/>
        <v>1</v>
      </c>
      <c r="AE149" s="292">
        <f t="shared" si="155"/>
        <v>1</v>
      </c>
      <c r="AF149" s="729"/>
      <c r="AG149" s="616" t="s">
        <v>664</v>
      </c>
      <c r="AH149" s="601"/>
      <c r="AI149" s="512" t="s">
        <v>431</v>
      </c>
      <c r="AJ149" s="601"/>
      <c r="AK149" s="601"/>
      <c r="AL149" s="601"/>
      <c r="AM149" s="507" t="s">
        <v>565</v>
      </c>
      <c r="AN149" s="638" t="s">
        <v>432</v>
      </c>
    </row>
    <row r="150" spans="1:40" ht="57" thickBot="1" x14ac:dyDescent="0.25">
      <c r="A150" s="10"/>
      <c r="B150" s="206"/>
      <c r="C150" s="210"/>
      <c r="D150" s="369" t="s">
        <v>260</v>
      </c>
      <c r="E150" s="82"/>
      <c r="F150" s="83"/>
      <c r="G150" s="378">
        <v>0</v>
      </c>
      <c r="H150" s="288">
        <f>G150</f>
        <v>0</v>
      </c>
      <c r="I150" s="288">
        <f>H150</f>
        <v>0</v>
      </c>
      <c r="J150" s="288">
        <f>I150</f>
        <v>0</v>
      </c>
      <c r="K150" s="293">
        <f>J150</f>
        <v>0</v>
      </c>
      <c r="L150" s="292">
        <v>0.5</v>
      </c>
      <c r="M150" s="288">
        <f>L150</f>
        <v>0.5</v>
      </c>
      <c r="N150" s="288">
        <v>0.75</v>
      </c>
      <c r="O150" s="295">
        <f>N150</f>
        <v>0.75</v>
      </c>
      <c r="P150" s="292">
        <v>1</v>
      </c>
      <c r="Q150" s="292">
        <f t="shared" si="152"/>
        <v>1</v>
      </c>
      <c r="R150" s="292">
        <f t="shared" si="152"/>
        <v>1</v>
      </c>
      <c r="S150" s="292">
        <f t="shared" si="152"/>
        <v>1</v>
      </c>
      <c r="T150" s="292">
        <v>1</v>
      </c>
      <c r="U150" s="292">
        <f t="shared" si="153"/>
        <v>1</v>
      </c>
      <c r="V150" s="292">
        <f t="shared" si="153"/>
        <v>1</v>
      </c>
      <c r="W150" s="292">
        <f t="shared" si="153"/>
        <v>1</v>
      </c>
      <c r="X150" s="292">
        <v>1</v>
      </c>
      <c r="Y150" s="292">
        <f t="shared" si="154"/>
        <v>1</v>
      </c>
      <c r="Z150" s="292">
        <f t="shared" si="154"/>
        <v>1</v>
      </c>
      <c r="AA150" s="292">
        <f t="shared" si="154"/>
        <v>1</v>
      </c>
      <c r="AB150" s="292">
        <v>1</v>
      </c>
      <c r="AC150" s="292">
        <f t="shared" si="155"/>
        <v>1</v>
      </c>
      <c r="AD150" s="292">
        <f t="shared" si="155"/>
        <v>1</v>
      </c>
      <c r="AE150" s="292">
        <f t="shared" si="155"/>
        <v>1</v>
      </c>
      <c r="AF150" s="732"/>
      <c r="AG150" s="616" t="s">
        <v>601</v>
      </c>
      <c r="AH150" s="640" t="s">
        <v>610</v>
      </c>
      <c r="AI150" s="508"/>
      <c r="AJ150" s="601"/>
      <c r="AK150" s="601"/>
      <c r="AL150" s="601"/>
      <c r="AM150" s="507" t="s">
        <v>665</v>
      </c>
      <c r="AN150" s="638" t="s">
        <v>432</v>
      </c>
    </row>
    <row r="151" spans="1:40" ht="79.5" thickBot="1" x14ac:dyDescent="0.25">
      <c r="A151" s="10"/>
      <c r="B151" s="206"/>
      <c r="C151" s="210"/>
      <c r="D151" s="366" t="s">
        <v>261</v>
      </c>
      <c r="E151" s="82"/>
      <c r="F151" s="83"/>
      <c r="G151" s="378">
        <v>0</v>
      </c>
      <c r="H151" s="288">
        <v>0.25</v>
      </c>
      <c r="I151" s="288">
        <v>0.5</v>
      </c>
      <c r="J151" s="288">
        <v>0.75</v>
      </c>
      <c r="K151" s="293">
        <v>1</v>
      </c>
      <c r="L151" s="288">
        <f>K151</f>
        <v>1</v>
      </c>
      <c r="M151" s="288">
        <f>L151</f>
        <v>1</v>
      </c>
      <c r="N151" s="288">
        <f>M151</f>
        <v>1</v>
      </c>
      <c r="O151" s="288">
        <f>N151</f>
        <v>1</v>
      </c>
      <c r="P151" s="288">
        <f>O151</f>
        <v>1</v>
      </c>
      <c r="Q151" s="288">
        <f t="shared" si="152"/>
        <v>1</v>
      </c>
      <c r="R151" s="288">
        <f t="shared" si="152"/>
        <v>1</v>
      </c>
      <c r="S151" s="292">
        <f t="shared" si="152"/>
        <v>1</v>
      </c>
      <c r="T151" s="292">
        <f>S151</f>
        <v>1</v>
      </c>
      <c r="U151" s="292">
        <f t="shared" si="153"/>
        <v>1</v>
      </c>
      <c r="V151" s="292">
        <f t="shared" si="153"/>
        <v>1</v>
      </c>
      <c r="W151" s="292">
        <f t="shared" si="153"/>
        <v>1</v>
      </c>
      <c r="X151" s="292">
        <f>W151</f>
        <v>1</v>
      </c>
      <c r="Y151" s="292">
        <f t="shared" si="154"/>
        <v>1</v>
      </c>
      <c r="Z151" s="292">
        <f t="shared" si="154"/>
        <v>1</v>
      </c>
      <c r="AA151" s="292">
        <f t="shared" si="154"/>
        <v>1</v>
      </c>
      <c r="AB151" s="292">
        <f>AA151</f>
        <v>1</v>
      </c>
      <c r="AC151" s="292">
        <f t="shared" si="155"/>
        <v>1</v>
      </c>
      <c r="AD151" s="292">
        <f t="shared" si="155"/>
        <v>1</v>
      </c>
      <c r="AE151" s="292">
        <f t="shared" si="155"/>
        <v>1</v>
      </c>
      <c r="AF151" s="729"/>
      <c r="AG151" s="616" t="s">
        <v>611</v>
      </c>
      <c r="AH151" s="601"/>
      <c r="AI151" s="508" t="s">
        <v>431</v>
      </c>
      <c r="AJ151" s="601"/>
      <c r="AK151" s="601"/>
      <c r="AL151" s="601"/>
      <c r="AM151" s="507" t="s">
        <v>575</v>
      </c>
      <c r="AN151" s="638" t="s">
        <v>432</v>
      </c>
    </row>
    <row r="152" spans="1:40" ht="57" thickBot="1" x14ac:dyDescent="0.25">
      <c r="A152" s="10"/>
      <c r="B152" s="206"/>
      <c r="C152" s="210"/>
      <c r="D152" s="366" t="s">
        <v>262</v>
      </c>
      <c r="E152" s="127"/>
      <c r="F152" s="128"/>
      <c r="G152" s="378">
        <v>0</v>
      </c>
      <c r="H152" s="288">
        <v>0</v>
      </c>
      <c r="I152" s="288">
        <v>0</v>
      </c>
      <c r="J152" s="288">
        <v>0</v>
      </c>
      <c r="K152" s="293">
        <v>0</v>
      </c>
      <c r="L152" s="292">
        <v>0.25</v>
      </c>
      <c r="M152" s="288">
        <f>L152</f>
        <v>0.25</v>
      </c>
      <c r="N152" s="288">
        <v>0.5</v>
      </c>
      <c r="O152" s="295">
        <v>0.75</v>
      </c>
      <c r="P152" s="288">
        <v>1</v>
      </c>
      <c r="Q152" s="292">
        <f t="shared" si="152"/>
        <v>1</v>
      </c>
      <c r="R152" s="292">
        <f t="shared" si="152"/>
        <v>1</v>
      </c>
      <c r="S152" s="292">
        <f t="shared" si="152"/>
        <v>1</v>
      </c>
      <c r="T152" s="288">
        <v>1</v>
      </c>
      <c r="U152" s="292">
        <f t="shared" si="153"/>
        <v>1</v>
      </c>
      <c r="V152" s="292">
        <f t="shared" si="153"/>
        <v>1</v>
      </c>
      <c r="W152" s="292">
        <f t="shared" si="153"/>
        <v>1</v>
      </c>
      <c r="X152" s="288">
        <v>1</v>
      </c>
      <c r="Y152" s="292">
        <f t="shared" si="154"/>
        <v>1</v>
      </c>
      <c r="Z152" s="292">
        <f t="shared" si="154"/>
        <v>1</v>
      </c>
      <c r="AA152" s="292">
        <f t="shared" si="154"/>
        <v>1</v>
      </c>
      <c r="AB152" s="288">
        <v>1</v>
      </c>
      <c r="AC152" s="292">
        <f t="shared" si="155"/>
        <v>1</v>
      </c>
      <c r="AD152" s="292">
        <f t="shared" si="155"/>
        <v>1</v>
      </c>
      <c r="AE152" s="292">
        <f t="shared" si="155"/>
        <v>1</v>
      </c>
      <c r="AF152" s="729"/>
      <c r="AG152" s="616" t="s">
        <v>612</v>
      </c>
      <c r="AH152" s="601"/>
      <c r="AI152" s="508" t="s">
        <v>431</v>
      </c>
      <c r="AJ152" s="601"/>
      <c r="AK152" s="601"/>
      <c r="AL152" s="601"/>
      <c r="AM152" s="507" t="s">
        <v>577</v>
      </c>
      <c r="AN152" s="638" t="s">
        <v>432</v>
      </c>
    </row>
    <row r="153" spans="1:40" ht="12" thickBot="1" x14ac:dyDescent="0.25">
      <c r="A153" s="10"/>
      <c r="B153" s="206"/>
      <c r="C153" s="211"/>
      <c r="D153" s="386" t="s">
        <v>205</v>
      </c>
      <c r="E153" s="157"/>
      <c r="F153" s="158"/>
      <c r="G153" s="159"/>
      <c r="H153" s="159"/>
      <c r="I153" s="160"/>
      <c r="J153" s="160"/>
      <c r="K153" s="161"/>
      <c r="L153" s="142"/>
      <c r="M153" s="143"/>
      <c r="N153" s="143"/>
      <c r="O153" s="144"/>
      <c r="P153" s="143"/>
      <c r="Q153" s="145"/>
      <c r="R153" s="145"/>
      <c r="S153" s="146"/>
      <c r="T153" s="143"/>
      <c r="U153" s="145"/>
      <c r="V153" s="145"/>
      <c r="W153" s="146"/>
      <c r="X153" s="143"/>
      <c r="Y153" s="145"/>
      <c r="Z153" s="145"/>
      <c r="AA153" s="146"/>
      <c r="AB153" s="143"/>
      <c r="AC153" s="145"/>
      <c r="AD153" s="145"/>
      <c r="AE153" s="146"/>
      <c r="AF153" s="641"/>
      <c r="AG153" s="641"/>
      <c r="AH153" s="642"/>
      <c r="AI153" s="145"/>
      <c r="AJ153" s="145"/>
      <c r="AK153" s="146"/>
      <c r="AL153" s="145"/>
      <c r="AM153" s="643"/>
      <c r="AN153" s="145"/>
    </row>
    <row r="154" spans="1:40" ht="213.75" customHeight="1" thickBot="1" x14ac:dyDescent="0.25">
      <c r="A154" s="10"/>
      <c r="B154" s="205" t="s">
        <v>53</v>
      </c>
      <c r="C154" s="209"/>
      <c r="D154" s="117" t="s">
        <v>54</v>
      </c>
      <c r="E154" s="99"/>
      <c r="F154" s="100"/>
      <c r="G154" s="104"/>
      <c r="H154" s="111"/>
      <c r="I154" s="108"/>
      <c r="J154" s="108"/>
      <c r="K154" s="112"/>
      <c r="L154" s="107"/>
      <c r="M154" s="108"/>
      <c r="N154" s="108"/>
      <c r="O154" s="110"/>
      <c r="P154" s="432"/>
      <c r="Q154" s="108"/>
      <c r="R154" s="108"/>
      <c r="S154" s="357"/>
      <c r="T154" s="108"/>
      <c r="U154" s="108"/>
      <c r="V154" s="108"/>
      <c r="W154" s="108"/>
      <c r="X154" s="108"/>
      <c r="Y154" s="108"/>
      <c r="Z154" s="108"/>
      <c r="AA154" s="108"/>
      <c r="AB154" s="108"/>
      <c r="AC154" s="108"/>
      <c r="AD154" s="108"/>
      <c r="AE154" s="108"/>
      <c r="AF154" s="662"/>
      <c r="AG154" s="662" t="s">
        <v>613</v>
      </c>
      <c r="AH154" s="656" t="s">
        <v>614</v>
      </c>
      <c r="AI154" s="108"/>
      <c r="AJ154" s="108"/>
      <c r="AK154" s="109"/>
      <c r="AL154" s="108"/>
      <c r="AM154" s="657"/>
      <c r="AN154" s="108"/>
    </row>
    <row r="155" spans="1:40" x14ac:dyDescent="0.2">
      <c r="A155" s="10"/>
      <c r="B155" s="206"/>
      <c r="C155" s="212"/>
      <c r="D155" s="118" t="s">
        <v>122</v>
      </c>
      <c r="E155" s="89"/>
      <c r="F155" s="90"/>
      <c r="G155" s="406">
        <f t="shared" ref="G155:S155" si="156">IFERROR(SUM(G156:G157)/COUNT(G156:G157),0)</f>
        <v>0.21666666666666667</v>
      </c>
      <c r="H155" s="407">
        <f t="shared" si="156"/>
        <v>0.30416666666666664</v>
      </c>
      <c r="I155" s="407">
        <f t="shared" si="156"/>
        <v>0.375</v>
      </c>
      <c r="J155" s="407">
        <f t="shared" si="156"/>
        <v>0.46250000000000002</v>
      </c>
      <c r="K155" s="407">
        <f t="shared" si="156"/>
        <v>0.5541666666666667</v>
      </c>
      <c r="L155" s="408">
        <f t="shared" si="156"/>
        <v>0.7416666666666667</v>
      </c>
      <c r="M155" s="407">
        <f t="shared" si="156"/>
        <v>0.7416666666666667</v>
      </c>
      <c r="N155" s="407">
        <f t="shared" si="156"/>
        <v>0.85833333333333339</v>
      </c>
      <c r="O155" s="409">
        <f t="shared" si="156"/>
        <v>0.8833333333333333</v>
      </c>
      <c r="P155" s="407">
        <f t="shared" si="156"/>
        <v>0.97916666666666674</v>
      </c>
      <c r="Q155" s="407">
        <f t="shared" si="156"/>
        <v>0.97916666666666674</v>
      </c>
      <c r="R155" s="407">
        <f t="shared" si="156"/>
        <v>0.97916666666666674</v>
      </c>
      <c r="S155" s="409">
        <f t="shared" si="156"/>
        <v>0.97916666666666674</v>
      </c>
      <c r="T155" s="407">
        <f t="shared" ref="T155:AE155" si="157">IFERROR(SUM(T156:T157)/COUNT(T156:T157),0)</f>
        <v>1</v>
      </c>
      <c r="U155" s="407">
        <f t="shared" si="157"/>
        <v>1</v>
      </c>
      <c r="V155" s="407">
        <f t="shared" si="157"/>
        <v>1</v>
      </c>
      <c r="W155" s="409">
        <f t="shared" si="157"/>
        <v>1</v>
      </c>
      <c r="X155" s="407">
        <f t="shared" si="157"/>
        <v>1</v>
      </c>
      <c r="Y155" s="407">
        <f t="shared" si="157"/>
        <v>1</v>
      </c>
      <c r="Z155" s="407">
        <f t="shared" si="157"/>
        <v>1</v>
      </c>
      <c r="AA155" s="409">
        <f t="shared" si="157"/>
        <v>1</v>
      </c>
      <c r="AB155" s="407">
        <f t="shared" si="157"/>
        <v>1</v>
      </c>
      <c r="AC155" s="407">
        <f t="shared" si="157"/>
        <v>1</v>
      </c>
      <c r="AD155" s="407">
        <f t="shared" si="157"/>
        <v>1</v>
      </c>
      <c r="AE155" s="409">
        <f t="shared" si="157"/>
        <v>1</v>
      </c>
      <c r="AF155" s="739"/>
      <c r="AG155" s="664">
        <f>IFERROR(SUM(AG156:AG157)/COUNT(AG156:AG157),0)</f>
        <v>0</v>
      </c>
      <c r="AH155" s="659"/>
      <c r="AI155" s="660"/>
      <c r="AJ155" s="660"/>
      <c r="AK155" s="660"/>
      <c r="AL155" s="660"/>
      <c r="AM155" s="661"/>
      <c r="AN155" s="660"/>
    </row>
    <row r="156" spans="1:40" ht="177.75" customHeight="1" thickBot="1" x14ac:dyDescent="0.25">
      <c r="A156" s="10"/>
      <c r="B156" s="206"/>
      <c r="C156" s="210"/>
      <c r="D156" s="456" t="s">
        <v>272</v>
      </c>
      <c r="E156" s="91"/>
      <c r="F156" s="92"/>
      <c r="G156" s="286">
        <f t="shared" ref="G156:P156" si="158">G138</f>
        <v>0.33333333333333331</v>
      </c>
      <c r="H156" s="288">
        <f t="shared" si="158"/>
        <v>0.45833333333333331</v>
      </c>
      <c r="I156" s="288">
        <f t="shared" si="158"/>
        <v>0.5</v>
      </c>
      <c r="J156" s="288">
        <f t="shared" si="158"/>
        <v>0.625</v>
      </c>
      <c r="K156" s="293">
        <f t="shared" si="158"/>
        <v>0.70833333333333337</v>
      </c>
      <c r="L156" s="292">
        <f t="shared" si="158"/>
        <v>0.83333333333333337</v>
      </c>
      <c r="M156" s="288">
        <f t="shared" si="158"/>
        <v>0.83333333333333337</v>
      </c>
      <c r="N156" s="288">
        <f t="shared" si="158"/>
        <v>0.91666666666666663</v>
      </c>
      <c r="O156" s="295">
        <f t="shared" si="158"/>
        <v>0.91666666666666663</v>
      </c>
      <c r="P156" s="292">
        <f t="shared" si="158"/>
        <v>0.95833333333333337</v>
      </c>
      <c r="Q156" s="292">
        <f t="shared" ref="Q156:S157" si="159">P156</f>
        <v>0.95833333333333337</v>
      </c>
      <c r="R156" s="292">
        <f t="shared" si="159"/>
        <v>0.95833333333333337</v>
      </c>
      <c r="S156" s="292">
        <f t="shared" si="159"/>
        <v>0.95833333333333337</v>
      </c>
      <c r="T156" s="292">
        <f>T138</f>
        <v>1</v>
      </c>
      <c r="U156" s="292">
        <f t="shared" ref="U156:W157" si="160">T156</f>
        <v>1</v>
      </c>
      <c r="V156" s="292">
        <f t="shared" si="160"/>
        <v>1</v>
      </c>
      <c r="W156" s="292">
        <f t="shared" si="160"/>
        <v>1</v>
      </c>
      <c r="X156" s="292">
        <f>X138</f>
        <v>1</v>
      </c>
      <c r="Y156" s="292">
        <f t="shared" ref="Y156:AA157" si="161">X156</f>
        <v>1</v>
      </c>
      <c r="Z156" s="292">
        <f t="shared" si="161"/>
        <v>1</v>
      </c>
      <c r="AA156" s="292">
        <f t="shared" si="161"/>
        <v>1</v>
      </c>
      <c r="AB156" s="292">
        <f>AB138</f>
        <v>1</v>
      </c>
      <c r="AC156" s="292">
        <f t="shared" ref="AC156:AE157" si="162">AB156</f>
        <v>1</v>
      </c>
      <c r="AD156" s="292">
        <f t="shared" si="162"/>
        <v>1</v>
      </c>
      <c r="AE156" s="292">
        <f t="shared" si="162"/>
        <v>1</v>
      </c>
      <c r="AF156" s="732"/>
      <c r="AG156" s="665" t="s">
        <v>666</v>
      </c>
      <c r="AH156" s="640" t="s">
        <v>602</v>
      </c>
      <c r="AI156" s="508" t="s">
        <v>431</v>
      </c>
      <c r="AJ156" s="601"/>
      <c r="AK156" s="601"/>
      <c r="AL156" s="601"/>
      <c r="AM156" s="507" t="s">
        <v>272</v>
      </c>
      <c r="AN156" s="638" t="s">
        <v>432</v>
      </c>
    </row>
    <row r="157" spans="1:40" ht="179.25" customHeight="1" thickBot="1" x14ac:dyDescent="0.25">
      <c r="A157" s="10"/>
      <c r="B157" s="206"/>
      <c r="C157" s="210"/>
      <c r="D157" s="368" t="s">
        <v>273</v>
      </c>
      <c r="E157" s="116"/>
      <c r="F157" s="93"/>
      <c r="G157" s="286">
        <f t="shared" ref="G157:P157" si="163">G147</f>
        <v>0.1</v>
      </c>
      <c r="H157" s="288">
        <f t="shared" si="163"/>
        <v>0.15</v>
      </c>
      <c r="I157" s="288">
        <f t="shared" si="163"/>
        <v>0.25</v>
      </c>
      <c r="J157" s="288">
        <f t="shared" si="163"/>
        <v>0.3</v>
      </c>
      <c r="K157" s="293">
        <f t="shared" si="163"/>
        <v>0.4</v>
      </c>
      <c r="L157" s="292">
        <f t="shared" si="163"/>
        <v>0.65</v>
      </c>
      <c r="M157" s="288">
        <f t="shared" si="163"/>
        <v>0.65</v>
      </c>
      <c r="N157" s="288">
        <f t="shared" si="163"/>
        <v>0.8</v>
      </c>
      <c r="O157" s="295">
        <f t="shared" si="163"/>
        <v>0.85</v>
      </c>
      <c r="P157" s="292">
        <f t="shared" si="163"/>
        <v>1</v>
      </c>
      <c r="Q157" s="292">
        <f t="shared" si="159"/>
        <v>1</v>
      </c>
      <c r="R157" s="292">
        <f t="shared" si="159"/>
        <v>1</v>
      </c>
      <c r="S157" s="292">
        <f t="shared" si="159"/>
        <v>1</v>
      </c>
      <c r="T157" s="292">
        <f>S157</f>
        <v>1</v>
      </c>
      <c r="U157" s="292">
        <f t="shared" si="160"/>
        <v>1</v>
      </c>
      <c r="V157" s="292">
        <f t="shared" si="160"/>
        <v>1</v>
      </c>
      <c r="W157" s="292">
        <f t="shared" si="160"/>
        <v>1</v>
      </c>
      <c r="X157" s="292">
        <f>W157</f>
        <v>1</v>
      </c>
      <c r="Y157" s="292">
        <f t="shared" si="161"/>
        <v>1</v>
      </c>
      <c r="Z157" s="292">
        <f t="shared" si="161"/>
        <v>1</v>
      </c>
      <c r="AA157" s="292">
        <f t="shared" si="161"/>
        <v>1</v>
      </c>
      <c r="AB157" s="292">
        <f>AA157</f>
        <v>1</v>
      </c>
      <c r="AC157" s="292">
        <f t="shared" si="162"/>
        <v>1</v>
      </c>
      <c r="AD157" s="292">
        <f t="shared" si="162"/>
        <v>1</v>
      </c>
      <c r="AE157" s="292">
        <f t="shared" si="162"/>
        <v>1</v>
      </c>
      <c r="AF157" s="732"/>
      <c r="AG157" s="665" t="s">
        <v>666</v>
      </c>
      <c r="AH157" s="640" t="s">
        <v>610</v>
      </c>
      <c r="AI157" s="508" t="s">
        <v>431</v>
      </c>
      <c r="AJ157" s="601"/>
      <c r="AK157" s="601"/>
      <c r="AL157" s="601"/>
      <c r="AM157" s="507" t="s">
        <v>273</v>
      </c>
      <c r="AN157" s="638" t="s">
        <v>432</v>
      </c>
    </row>
    <row r="158" spans="1:40" ht="12" thickBot="1" x14ac:dyDescent="0.25">
      <c r="A158" s="10"/>
      <c r="B158" s="206"/>
      <c r="C158" s="210"/>
      <c r="D158" s="513" t="s">
        <v>205</v>
      </c>
      <c r="E158" s="150"/>
      <c r="F158" s="83"/>
      <c r="G158" s="159"/>
      <c r="H158" s="159"/>
      <c r="I158" s="160"/>
      <c r="J158" s="160"/>
      <c r="K158" s="161"/>
      <c r="L158" s="142"/>
      <c r="M158" s="143"/>
      <c r="N158" s="143"/>
      <c r="O158" s="144"/>
      <c r="P158" s="143"/>
      <c r="Q158" s="145"/>
      <c r="R158" s="145"/>
      <c r="S158" s="146"/>
      <c r="T158" s="143"/>
      <c r="U158" s="145"/>
      <c r="V158" s="145"/>
      <c r="W158" s="146"/>
      <c r="X158" s="143"/>
      <c r="Y158" s="145"/>
      <c r="Z158" s="145"/>
      <c r="AA158" s="146"/>
      <c r="AB158" s="143"/>
      <c r="AC158" s="145"/>
      <c r="AD158" s="145"/>
      <c r="AE158" s="146"/>
      <c r="AF158" s="641"/>
      <c r="AG158" s="641"/>
      <c r="AH158" s="642"/>
      <c r="AI158" s="145"/>
      <c r="AJ158" s="145"/>
      <c r="AK158" s="146"/>
      <c r="AL158" s="145"/>
      <c r="AM158" s="643"/>
      <c r="AN158" s="145"/>
    </row>
    <row r="159" spans="1:40" ht="294" customHeight="1" thickBot="1" x14ac:dyDescent="0.25">
      <c r="A159" s="10"/>
      <c r="B159" s="205" t="s">
        <v>55</v>
      </c>
      <c r="C159" s="209"/>
      <c r="D159" s="117" t="s">
        <v>56</v>
      </c>
      <c r="E159" s="99"/>
      <c r="F159" s="100"/>
      <c r="G159" s="111"/>
      <c r="H159" s="111"/>
      <c r="I159" s="108"/>
      <c r="J159" s="108"/>
      <c r="K159" s="112"/>
      <c r="L159" s="429"/>
      <c r="M159" s="108"/>
      <c r="N159" s="108"/>
      <c r="O159" s="110"/>
      <c r="P159" s="108"/>
      <c r="Q159" s="108"/>
      <c r="R159" s="108"/>
      <c r="S159" s="387"/>
      <c r="T159" s="108"/>
      <c r="U159" s="108"/>
      <c r="V159" s="108"/>
      <c r="W159" s="108"/>
      <c r="X159" s="108"/>
      <c r="Y159" s="108"/>
      <c r="Z159" s="108"/>
      <c r="AA159" s="108"/>
      <c r="AB159" s="108"/>
      <c r="AC159" s="108"/>
      <c r="AD159" s="108"/>
      <c r="AE159" s="108"/>
      <c r="AF159" s="662"/>
      <c r="AG159" s="662" t="s">
        <v>615</v>
      </c>
      <c r="AH159" s="656"/>
      <c r="AI159" s="108"/>
      <c r="AJ159" s="108"/>
      <c r="AK159" s="109"/>
      <c r="AL159" s="108"/>
      <c r="AM159" s="657"/>
      <c r="AN159" s="108"/>
    </row>
    <row r="160" spans="1:40" ht="12" thickBot="1" x14ac:dyDescent="0.25">
      <c r="A160" s="10"/>
      <c r="B160" s="206"/>
      <c r="C160" s="210"/>
      <c r="D160" s="118" t="s">
        <v>122</v>
      </c>
      <c r="E160" s="89"/>
      <c r="F160" s="90"/>
      <c r="G160" s="406">
        <f t="shared" ref="G160:AE160" si="164">IFERROR(SUM(G161:G167)/COUNT(G161:G167),0)</f>
        <v>0</v>
      </c>
      <c r="H160" s="407">
        <f t="shared" si="164"/>
        <v>9.285714285714286E-2</v>
      </c>
      <c r="I160" s="407">
        <f t="shared" si="164"/>
        <v>0.19999999999999998</v>
      </c>
      <c r="J160" s="407">
        <f t="shared" si="164"/>
        <v>0.41428571428571426</v>
      </c>
      <c r="K160" s="407">
        <f t="shared" si="164"/>
        <v>0.4642857142857143</v>
      </c>
      <c r="L160" s="408">
        <f t="shared" si="164"/>
        <v>0.5714285714285714</v>
      </c>
      <c r="M160" s="407">
        <f t="shared" si="164"/>
        <v>0.5714285714285714</v>
      </c>
      <c r="N160" s="407">
        <f t="shared" si="164"/>
        <v>0.6785714285714286</v>
      </c>
      <c r="O160" s="409">
        <f t="shared" si="164"/>
        <v>0.6785714285714286</v>
      </c>
      <c r="P160" s="407">
        <f t="shared" si="164"/>
        <v>0.8928571428571429</v>
      </c>
      <c r="Q160" s="407">
        <f t="shared" si="164"/>
        <v>0.9285714285714286</v>
      </c>
      <c r="R160" s="407">
        <f t="shared" si="164"/>
        <v>0.9285714285714286</v>
      </c>
      <c r="S160" s="409">
        <f t="shared" si="164"/>
        <v>0.9642857142857143</v>
      </c>
      <c r="T160" s="407">
        <f t="shared" si="164"/>
        <v>0.9642857142857143</v>
      </c>
      <c r="U160" s="407">
        <f t="shared" si="164"/>
        <v>0.9642857142857143</v>
      </c>
      <c r="V160" s="407">
        <f t="shared" si="164"/>
        <v>0.9642857142857143</v>
      </c>
      <c r="W160" s="409">
        <f t="shared" si="164"/>
        <v>0.9642857142857143</v>
      </c>
      <c r="X160" s="407">
        <f t="shared" si="164"/>
        <v>1</v>
      </c>
      <c r="Y160" s="407">
        <f t="shared" si="164"/>
        <v>1</v>
      </c>
      <c r="Z160" s="407">
        <f t="shared" si="164"/>
        <v>1</v>
      </c>
      <c r="AA160" s="409">
        <f t="shared" si="164"/>
        <v>1</v>
      </c>
      <c r="AB160" s="407">
        <f t="shared" si="164"/>
        <v>1</v>
      </c>
      <c r="AC160" s="407">
        <f t="shared" si="164"/>
        <v>1</v>
      </c>
      <c r="AD160" s="407">
        <f t="shared" si="164"/>
        <v>1</v>
      </c>
      <c r="AE160" s="409">
        <f t="shared" si="164"/>
        <v>1</v>
      </c>
      <c r="AF160" s="738"/>
      <c r="AG160" s="663"/>
      <c r="AH160" s="659"/>
      <c r="AI160" s="660"/>
      <c r="AJ160" s="660"/>
      <c r="AK160" s="660"/>
      <c r="AL160" s="660"/>
      <c r="AM160" s="661"/>
      <c r="AN160" s="660"/>
    </row>
    <row r="161" spans="1:40" ht="79.5" thickBot="1" x14ac:dyDescent="0.25">
      <c r="A161" s="10"/>
      <c r="B161" s="206"/>
      <c r="C161" s="210"/>
      <c r="D161" s="364" t="s">
        <v>263</v>
      </c>
      <c r="E161" s="91"/>
      <c r="F161" s="92"/>
      <c r="G161" s="378">
        <f t="shared" ref="G161:J162" si="165">G108</f>
        <v>0</v>
      </c>
      <c r="H161" s="288">
        <f t="shared" si="165"/>
        <v>0</v>
      </c>
      <c r="I161" s="288">
        <f t="shared" si="165"/>
        <v>0</v>
      </c>
      <c r="J161" s="288">
        <f t="shared" si="165"/>
        <v>1</v>
      </c>
      <c r="K161" s="292">
        <f t="shared" ref="K161:AA161" si="166">J161</f>
        <v>1</v>
      </c>
      <c r="L161" s="292">
        <f t="shared" si="166"/>
        <v>1</v>
      </c>
      <c r="M161" s="292">
        <f t="shared" si="166"/>
        <v>1</v>
      </c>
      <c r="N161" s="292">
        <f t="shared" si="166"/>
        <v>1</v>
      </c>
      <c r="O161" s="292">
        <f t="shared" si="166"/>
        <v>1</v>
      </c>
      <c r="P161" s="292">
        <f t="shared" si="166"/>
        <v>1</v>
      </c>
      <c r="Q161" s="292">
        <f t="shared" si="166"/>
        <v>1</v>
      </c>
      <c r="R161" s="292">
        <f t="shared" si="166"/>
        <v>1</v>
      </c>
      <c r="S161" s="292">
        <f t="shared" si="166"/>
        <v>1</v>
      </c>
      <c r="T161" s="292">
        <f t="shared" si="166"/>
        <v>1</v>
      </c>
      <c r="U161" s="292">
        <f t="shared" si="166"/>
        <v>1</v>
      </c>
      <c r="V161" s="292">
        <f t="shared" si="166"/>
        <v>1</v>
      </c>
      <c r="W161" s="292">
        <f t="shared" si="166"/>
        <v>1</v>
      </c>
      <c r="X161" s="292">
        <f t="shared" si="166"/>
        <v>1</v>
      </c>
      <c r="Y161" s="292">
        <f t="shared" si="166"/>
        <v>1</v>
      </c>
      <c r="Z161" s="292">
        <f t="shared" si="166"/>
        <v>1</v>
      </c>
      <c r="AA161" s="292">
        <f t="shared" si="166"/>
        <v>1</v>
      </c>
      <c r="AB161" s="292">
        <f t="shared" ref="AB161:AB167" si="167">AA161</f>
        <v>1</v>
      </c>
      <c r="AC161" s="292">
        <f t="shared" ref="AC161:AC167" si="168">AB161</f>
        <v>1</v>
      </c>
      <c r="AD161" s="292">
        <f t="shared" ref="AD161:AD167" si="169">AC161</f>
        <v>1</v>
      </c>
      <c r="AE161" s="292">
        <f t="shared" ref="AE161:AE167" si="170">AD161</f>
        <v>1</v>
      </c>
      <c r="AF161" s="729"/>
      <c r="AG161" s="616" t="s">
        <v>655</v>
      </c>
      <c r="AH161" s="601"/>
      <c r="AI161" s="512" t="s">
        <v>431</v>
      </c>
      <c r="AJ161" s="601"/>
      <c r="AK161" s="601"/>
      <c r="AL161" s="601"/>
      <c r="AM161" s="507" t="s">
        <v>558</v>
      </c>
      <c r="AN161" s="635" t="s">
        <v>432</v>
      </c>
    </row>
    <row r="162" spans="1:40" ht="102" thickBot="1" x14ac:dyDescent="0.25">
      <c r="A162" s="10"/>
      <c r="B162" s="206"/>
      <c r="C162" s="210"/>
      <c r="D162" s="364" t="s">
        <v>264</v>
      </c>
      <c r="E162" s="91"/>
      <c r="F162" s="315"/>
      <c r="G162" s="378">
        <f t="shared" si="165"/>
        <v>0</v>
      </c>
      <c r="H162" s="288">
        <f t="shared" si="165"/>
        <v>0.4</v>
      </c>
      <c r="I162" s="288">
        <f t="shared" si="165"/>
        <v>0.4</v>
      </c>
      <c r="J162" s="288">
        <f t="shared" si="165"/>
        <v>0.4</v>
      </c>
      <c r="K162" s="293">
        <f t="shared" ref="K162:P162" si="171">K109</f>
        <v>0.5</v>
      </c>
      <c r="L162" s="292">
        <f t="shared" si="171"/>
        <v>0.5</v>
      </c>
      <c r="M162" s="293">
        <f t="shared" si="171"/>
        <v>0.5</v>
      </c>
      <c r="N162" s="288">
        <f t="shared" si="171"/>
        <v>0.75</v>
      </c>
      <c r="O162" s="295">
        <f t="shared" si="171"/>
        <v>0.75</v>
      </c>
      <c r="P162" s="292">
        <f t="shared" si="171"/>
        <v>1</v>
      </c>
      <c r="Q162" s="292">
        <f t="shared" ref="Q162:AA162" si="172">P162</f>
        <v>1</v>
      </c>
      <c r="R162" s="292">
        <f t="shared" si="172"/>
        <v>1</v>
      </c>
      <c r="S162" s="292">
        <f t="shared" si="172"/>
        <v>1</v>
      </c>
      <c r="T162" s="292">
        <f t="shared" si="172"/>
        <v>1</v>
      </c>
      <c r="U162" s="292">
        <f t="shared" si="172"/>
        <v>1</v>
      </c>
      <c r="V162" s="292">
        <f t="shared" si="172"/>
        <v>1</v>
      </c>
      <c r="W162" s="292">
        <f t="shared" si="172"/>
        <v>1</v>
      </c>
      <c r="X162" s="292">
        <f t="shared" si="172"/>
        <v>1</v>
      </c>
      <c r="Y162" s="292">
        <f t="shared" si="172"/>
        <v>1</v>
      </c>
      <c r="Z162" s="292">
        <f t="shared" si="172"/>
        <v>1</v>
      </c>
      <c r="AA162" s="292">
        <f t="shared" si="172"/>
        <v>1</v>
      </c>
      <c r="AB162" s="292">
        <f t="shared" si="167"/>
        <v>1</v>
      </c>
      <c r="AC162" s="292">
        <f t="shared" si="168"/>
        <v>1</v>
      </c>
      <c r="AD162" s="292">
        <f t="shared" si="169"/>
        <v>1</v>
      </c>
      <c r="AE162" s="292">
        <f t="shared" si="170"/>
        <v>1</v>
      </c>
      <c r="AF162" s="732"/>
      <c r="AG162" s="616" t="s">
        <v>656</v>
      </c>
      <c r="AH162" s="636" t="s">
        <v>657</v>
      </c>
      <c r="AI162" s="512" t="s">
        <v>431</v>
      </c>
      <c r="AJ162" s="601" t="s">
        <v>493</v>
      </c>
      <c r="AK162" s="601" t="s">
        <v>493</v>
      </c>
      <c r="AL162" s="601" t="s">
        <v>493</v>
      </c>
      <c r="AM162" s="507" t="s">
        <v>559</v>
      </c>
      <c r="AN162" s="638" t="s">
        <v>432</v>
      </c>
    </row>
    <row r="163" spans="1:40" ht="57" thickBot="1" x14ac:dyDescent="0.25">
      <c r="A163" s="10"/>
      <c r="B163" s="206"/>
      <c r="C163" s="210"/>
      <c r="D163" s="364" t="s">
        <v>265</v>
      </c>
      <c r="E163" s="91"/>
      <c r="F163" s="315"/>
      <c r="G163" s="378">
        <f t="shared" ref="G163:L164" si="173">G111</f>
        <v>0</v>
      </c>
      <c r="H163" s="288">
        <f t="shared" si="173"/>
        <v>0</v>
      </c>
      <c r="I163" s="288">
        <f t="shared" si="173"/>
        <v>0.5</v>
      </c>
      <c r="J163" s="288">
        <f t="shared" si="173"/>
        <v>0.75</v>
      </c>
      <c r="K163" s="293">
        <f t="shared" si="173"/>
        <v>0.75</v>
      </c>
      <c r="L163" s="292">
        <v>0.75</v>
      </c>
      <c r="M163" s="292">
        <f t="shared" ref="M163:W163" si="174">L163</f>
        <v>0.75</v>
      </c>
      <c r="N163" s="292">
        <f t="shared" si="174"/>
        <v>0.75</v>
      </c>
      <c r="O163" s="292">
        <f t="shared" si="174"/>
        <v>0.75</v>
      </c>
      <c r="P163" s="292">
        <f t="shared" si="174"/>
        <v>0.75</v>
      </c>
      <c r="Q163" s="292">
        <f t="shared" si="174"/>
        <v>0.75</v>
      </c>
      <c r="R163" s="292">
        <f t="shared" si="174"/>
        <v>0.75</v>
      </c>
      <c r="S163" s="292">
        <f t="shared" si="174"/>
        <v>0.75</v>
      </c>
      <c r="T163" s="292">
        <f t="shared" si="174"/>
        <v>0.75</v>
      </c>
      <c r="U163" s="292">
        <f t="shared" si="174"/>
        <v>0.75</v>
      </c>
      <c r="V163" s="292">
        <f t="shared" si="174"/>
        <v>0.75</v>
      </c>
      <c r="W163" s="292">
        <f t="shared" si="174"/>
        <v>0.75</v>
      </c>
      <c r="X163" s="292">
        <v>1</v>
      </c>
      <c r="Y163" s="292">
        <f t="shared" ref="Y163:AA167" si="175">X163</f>
        <v>1</v>
      </c>
      <c r="Z163" s="292">
        <f t="shared" si="175"/>
        <v>1</v>
      </c>
      <c r="AA163" s="292">
        <f t="shared" si="175"/>
        <v>1</v>
      </c>
      <c r="AB163" s="292">
        <f t="shared" si="167"/>
        <v>1</v>
      </c>
      <c r="AC163" s="292">
        <f t="shared" si="168"/>
        <v>1</v>
      </c>
      <c r="AD163" s="292">
        <f t="shared" si="169"/>
        <v>1</v>
      </c>
      <c r="AE163" s="292">
        <f t="shared" si="170"/>
        <v>1</v>
      </c>
      <c r="AF163" s="732"/>
      <c r="AG163" s="616" t="s">
        <v>667</v>
      </c>
      <c r="AH163" s="636" t="s">
        <v>657</v>
      </c>
      <c r="AI163" s="512" t="s">
        <v>431</v>
      </c>
      <c r="AJ163" s="601" t="s">
        <v>493</v>
      </c>
      <c r="AK163" s="601" t="s">
        <v>493</v>
      </c>
      <c r="AL163" s="601" t="s">
        <v>493</v>
      </c>
      <c r="AM163" s="507" t="s">
        <v>559</v>
      </c>
      <c r="AN163" s="638" t="s">
        <v>432</v>
      </c>
    </row>
    <row r="164" spans="1:40" ht="57" thickBot="1" x14ac:dyDescent="0.25">
      <c r="A164" s="10"/>
      <c r="B164" s="206"/>
      <c r="C164" s="210"/>
      <c r="D164" s="364" t="s">
        <v>266</v>
      </c>
      <c r="E164" s="91"/>
      <c r="F164" s="315"/>
      <c r="G164" s="378">
        <f t="shared" si="173"/>
        <v>0</v>
      </c>
      <c r="H164" s="288">
        <f t="shared" si="173"/>
        <v>0</v>
      </c>
      <c r="I164" s="288">
        <f t="shared" si="173"/>
        <v>0</v>
      </c>
      <c r="J164" s="288">
        <f t="shared" si="173"/>
        <v>0</v>
      </c>
      <c r="K164" s="293">
        <f t="shared" si="173"/>
        <v>0</v>
      </c>
      <c r="L164" s="292">
        <f t="shared" si="173"/>
        <v>0.5</v>
      </c>
      <c r="M164" s="292">
        <f>L164</f>
        <v>0.5</v>
      </c>
      <c r="N164" s="292">
        <v>0.75</v>
      </c>
      <c r="O164" s="292">
        <f>N164</f>
        <v>0.75</v>
      </c>
      <c r="P164" s="292">
        <v>1</v>
      </c>
      <c r="Q164" s="292">
        <f t="shared" ref="Q164:X166" si="176">P164</f>
        <v>1</v>
      </c>
      <c r="R164" s="292">
        <f t="shared" si="176"/>
        <v>1</v>
      </c>
      <c r="S164" s="292">
        <f t="shared" si="176"/>
        <v>1</v>
      </c>
      <c r="T164" s="292">
        <f t="shared" si="176"/>
        <v>1</v>
      </c>
      <c r="U164" s="292">
        <f t="shared" si="176"/>
        <v>1</v>
      </c>
      <c r="V164" s="292">
        <f t="shared" si="176"/>
        <v>1</v>
      </c>
      <c r="W164" s="292">
        <f t="shared" si="176"/>
        <v>1</v>
      </c>
      <c r="X164" s="292">
        <f t="shared" si="176"/>
        <v>1</v>
      </c>
      <c r="Y164" s="292">
        <f t="shared" si="175"/>
        <v>1</v>
      </c>
      <c r="Z164" s="292">
        <f t="shared" si="175"/>
        <v>1</v>
      </c>
      <c r="AA164" s="292">
        <f t="shared" si="175"/>
        <v>1</v>
      </c>
      <c r="AB164" s="292">
        <f t="shared" si="167"/>
        <v>1</v>
      </c>
      <c r="AC164" s="292">
        <f t="shared" si="168"/>
        <v>1</v>
      </c>
      <c r="AD164" s="292">
        <f t="shared" si="169"/>
        <v>1</v>
      </c>
      <c r="AE164" s="292">
        <f t="shared" si="170"/>
        <v>1</v>
      </c>
      <c r="AF164" s="732"/>
      <c r="AG164" s="616" t="s">
        <v>563</v>
      </c>
      <c r="AH164" s="636" t="s">
        <v>657</v>
      </c>
      <c r="AI164" s="512" t="s">
        <v>431</v>
      </c>
      <c r="AJ164" s="601" t="s">
        <v>493</v>
      </c>
      <c r="AK164" s="601" t="s">
        <v>493</v>
      </c>
      <c r="AL164" s="601" t="s">
        <v>493</v>
      </c>
      <c r="AM164" s="507" t="s">
        <v>559</v>
      </c>
      <c r="AN164" s="638" t="s">
        <v>432</v>
      </c>
    </row>
    <row r="165" spans="1:40" ht="34.5" thickBot="1" x14ac:dyDescent="0.25">
      <c r="A165" s="40"/>
      <c r="B165" s="206"/>
      <c r="C165" s="210"/>
      <c r="D165" s="368" t="s">
        <v>267</v>
      </c>
      <c r="E165" s="116"/>
      <c r="F165" s="93"/>
      <c r="G165" s="378">
        <f>G119</f>
        <v>0</v>
      </c>
      <c r="H165" s="288">
        <f>H119</f>
        <v>0.25</v>
      </c>
      <c r="I165" s="288">
        <f>I119</f>
        <v>0.5</v>
      </c>
      <c r="J165" s="288">
        <f>J119</f>
        <v>0.75</v>
      </c>
      <c r="K165" s="293">
        <f>K119</f>
        <v>1</v>
      </c>
      <c r="L165" s="292">
        <f>K165</f>
        <v>1</v>
      </c>
      <c r="M165" s="292">
        <f>L165</f>
        <v>1</v>
      </c>
      <c r="N165" s="292">
        <f>M165</f>
        <v>1</v>
      </c>
      <c r="O165" s="292">
        <f>N165</f>
        <v>1</v>
      </c>
      <c r="P165" s="292">
        <f>O165</f>
        <v>1</v>
      </c>
      <c r="Q165" s="292">
        <f t="shared" si="176"/>
        <v>1</v>
      </c>
      <c r="R165" s="292">
        <f t="shared" si="176"/>
        <v>1</v>
      </c>
      <c r="S165" s="292">
        <f t="shared" si="176"/>
        <v>1</v>
      </c>
      <c r="T165" s="292">
        <f t="shared" si="176"/>
        <v>1</v>
      </c>
      <c r="U165" s="292">
        <f t="shared" si="176"/>
        <v>1</v>
      </c>
      <c r="V165" s="292">
        <f t="shared" si="176"/>
        <v>1</v>
      </c>
      <c r="W165" s="292">
        <f t="shared" si="176"/>
        <v>1</v>
      </c>
      <c r="X165" s="292">
        <f t="shared" si="176"/>
        <v>1</v>
      </c>
      <c r="Y165" s="292">
        <f t="shared" si="175"/>
        <v>1</v>
      </c>
      <c r="Z165" s="292">
        <f t="shared" si="175"/>
        <v>1</v>
      </c>
      <c r="AA165" s="292">
        <f t="shared" si="175"/>
        <v>1</v>
      </c>
      <c r="AB165" s="292">
        <f t="shared" si="167"/>
        <v>1</v>
      </c>
      <c r="AC165" s="292">
        <f t="shared" si="168"/>
        <v>1</v>
      </c>
      <c r="AD165" s="292">
        <f t="shared" si="169"/>
        <v>1</v>
      </c>
      <c r="AE165" s="292">
        <f t="shared" si="170"/>
        <v>1</v>
      </c>
      <c r="AF165" s="729"/>
      <c r="AG165" s="616" t="s">
        <v>616</v>
      </c>
      <c r="AH165" s="601"/>
      <c r="AI165" s="508" t="s">
        <v>431</v>
      </c>
      <c r="AJ165" s="601"/>
      <c r="AK165" s="601"/>
      <c r="AL165" s="601"/>
      <c r="AM165" s="507" t="s">
        <v>617</v>
      </c>
      <c r="AN165" s="638" t="s">
        <v>432</v>
      </c>
    </row>
    <row r="166" spans="1:40" ht="23.25" thickBot="1" x14ac:dyDescent="0.25">
      <c r="A166" s="40"/>
      <c r="B166" s="206"/>
      <c r="C166" s="210"/>
      <c r="D166" s="364" t="s">
        <v>268</v>
      </c>
      <c r="E166" s="82"/>
      <c r="F166" s="83"/>
      <c r="G166" s="378">
        <f t="shared" ref="G166:P166" si="177">G125</f>
        <v>0</v>
      </c>
      <c r="H166" s="288">
        <f t="shared" si="177"/>
        <v>0</v>
      </c>
      <c r="I166" s="288">
        <f t="shared" si="177"/>
        <v>0</v>
      </c>
      <c r="J166" s="288">
        <f t="shared" si="177"/>
        <v>0</v>
      </c>
      <c r="K166" s="293">
        <f t="shared" si="177"/>
        <v>0</v>
      </c>
      <c r="L166" s="292">
        <f t="shared" si="177"/>
        <v>0</v>
      </c>
      <c r="M166" s="288">
        <f t="shared" si="177"/>
        <v>0</v>
      </c>
      <c r="N166" s="288">
        <f t="shared" si="177"/>
        <v>0</v>
      </c>
      <c r="O166" s="295">
        <f t="shared" si="177"/>
        <v>0</v>
      </c>
      <c r="P166" s="292">
        <f t="shared" si="177"/>
        <v>1</v>
      </c>
      <c r="Q166" s="292">
        <f t="shared" si="176"/>
        <v>1</v>
      </c>
      <c r="R166" s="292">
        <f t="shared" si="176"/>
        <v>1</v>
      </c>
      <c r="S166" s="292">
        <f t="shared" si="176"/>
        <v>1</v>
      </c>
      <c r="T166" s="292">
        <f t="shared" si="176"/>
        <v>1</v>
      </c>
      <c r="U166" s="292">
        <f t="shared" si="176"/>
        <v>1</v>
      </c>
      <c r="V166" s="292">
        <f t="shared" si="176"/>
        <v>1</v>
      </c>
      <c r="W166" s="292">
        <f t="shared" si="176"/>
        <v>1</v>
      </c>
      <c r="X166" s="292">
        <f t="shared" si="176"/>
        <v>1</v>
      </c>
      <c r="Y166" s="292">
        <f t="shared" si="175"/>
        <v>1</v>
      </c>
      <c r="Z166" s="292">
        <f t="shared" si="175"/>
        <v>1</v>
      </c>
      <c r="AA166" s="292">
        <f t="shared" si="175"/>
        <v>1</v>
      </c>
      <c r="AB166" s="292">
        <f t="shared" si="167"/>
        <v>1</v>
      </c>
      <c r="AC166" s="292">
        <f t="shared" si="168"/>
        <v>1</v>
      </c>
      <c r="AD166" s="292">
        <f t="shared" si="169"/>
        <v>1</v>
      </c>
      <c r="AE166" s="292">
        <f t="shared" si="170"/>
        <v>1</v>
      </c>
      <c r="AF166" s="732"/>
      <c r="AG166" s="616" t="s">
        <v>618</v>
      </c>
      <c r="AH166" s="640" t="s">
        <v>582</v>
      </c>
      <c r="AI166" s="508" t="s">
        <v>431</v>
      </c>
      <c r="AJ166" s="601" t="s">
        <v>493</v>
      </c>
      <c r="AK166" s="601" t="s">
        <v>493</v>
      </c>
      <c r="AL166" s="601" t="s">
        <v>493</v>
      </c>
      <c r="AM166" s="507" t="s">
        <v>583</v>
      </c>
      <c r="AN166" s="638" t="s">
        <v>432</v>
      </c>
    </row>
    <row r="167" spans="1:40" ht="23.25" thickBot="1" x14ac:dyDescent="0.25">
      <c r="A167" s="40"/>
      <c r="B167" s="206"/>
      <c r="C167" s="210"/>
      <c r="D167" s="433" t="s">
        <v>269</v>
      </c>
      <c r="E167" s="17"/>
      <c r="F167" s="20"/>
      <c r="G167" s="378">
        <v>0</v>
      </c>
      <c r="H167" s="288">
        <f t="shared" ref="H167:R167" si="178">G167</f>
        <v>0</v>
      </c>
      <c r="I167" s="288">
        <f t="shared" si="178"/>
        <v>0</v>
      </c>
      <c r="J167" s="288">
        <f t="shared" si="178"/>
        <v>0</v>
      </c>
      <c r="K167" s="293">
        <f t="shared" si="178"/>
        <v>0</v>
      </c>
      <c r="L167" s="292">
        <v>0.25</v>
      </c>
      <c r="M167" s="288">
        <f t="shared" si="178"/>
        <v>0.25</v>
      </c>
      <c r="N167" s="288">
        <v>0.5</v>
      </c>
      <c r="O167" s="295">
        <f t="shared" si="178"/>
        <v>0.5</v>
      </c>
      <c r="P167" s="292">
        <f t="shared" si="178"/>
        <v>0.5</v>
      </c>
      <c r="Q167" s="288">
        <v>0.75</v>
      </c>
      <c r="R167" s="288">
        <f t="shared" si="178"/>
        <v>0.75</v>
      </c>
      <c r="S167" s="295">
        <v>1</v>
      </c>
      <c r="T167" s="292">
        <f>S167</f>
        <v>1</v>
      </c>
      <c r="U167" s="292">
        <f>T167</f>
        <v>1</v>
      </c>
      <c r="V167" s="292">
        <f>U167</f>
        <v>1</v>
      </c>
      <c r="W167" s="292">
        <f>V167</f>
        <v>1</v>
      </c>
      <c r="X167" s="292">
        <f>W167</f>
        <v>1</v>
      </c>
      <c r="Y167" s="292">
        <f t="shared" si="175"/>
        <v>1</v>
      </c>
      <c r="Z167" s="292">
        <f t="shared" si="175"/>
        <v>1</v>
      </c>
      <c r="AA167" s="292">
        <f t="shared" si="175"/>
        <v>1</v>
      </c>
      <c r="AB167" s="292">
        <f t="shared" si="167"/>
        <v>1</v>
      </c>
      <c r="AC167" s="292">
        <f t="shared" si="168"/>
        <v>1</v>
      </c>
      <c r="AD167" s="292">
        <f t="shared" si="169"/>
        <v>1</v>
      </c>
      <c r="AE167" s="292">
        <f t="shared" si="170"/>
        <v>1</v>
      </c>
      <c r="AF167" s="729"/>
      <c r="AG167" s="616" t="s">
        <v>619</v>
      </c>
      <c r="AH167" s="601"/>
      <c r="AI167" s="508" t="s">
        <v>431</v>
      </c>
      <c r="AJ167" s="637">
        <v>100000</v>
      </c>
      <c r="AK167" s="638" t="s">
        <v>152</v>
      </c>
      <c r="AL167" s="638" t="s">
        <v>434</v>
      </c>
      <c r="AM167" s="507" t="s">
        <v>620</v>
      </c>
      <c r="AN167" s="638" t="s">
        <v>432</v>
      </c>
    </row>
    <row r="168" spans="1:40" ht="12" thickBot="1" x14ac:dyDescent="0.25">
      <c r="A168" s="10"/>
      <c r="B168" s="206"/>
      <c r="C168" s="210"/>
      <c r="D168" s="513" t="s">
        <v>205</v>
      </c>
      <c r="E168" s="150"/>
      <c r="F168" s="83"/>
      <c r="G168" s="159"/>
      <c r="H168" s="159"/>
      <c r="I168" s="160"/>
      <c r="J168" s="160"/>
      <c r="K168" s="161"/>
      <c r="L168" s="142"/>
      <c r="M168" s="143"/>
      <c r="N168" s="143"/>
      <c r="O168" s="144"/>
      <c r="P168" s="143"/>
      <c r="Q168" s="145"/>
      <c r="R168" s="145"/>
      <c r="S168" s="146"/>
      <c r="T168" s="143"/>
      <c r="U168" s="145"/>
      <c r="V168" s="145"/>
      <c r="W168" s="146"/>
      <c r="X168" s="143"/>
      <c r="Y168" s="145"/>
      <c r="Z168" s="145"/>
      <c r="AA168" s="146"/>
      <c r="AB168" s="143"/>
      <c r="AC168" s="145"/>
      <c r="AD168" s="145"/>
      <c r="AE168" s="146"/>
      <c r="AF168" s="641"/>
      <c r="AG168" s="641"/>
      <c r="AH168" s="642"/>
      <c r="AI168" s="145"/>
      <c r="AJ168" s="145"/>
      <c r="AK168" s="146"/>
      <c r="AL168" s="145"/>
      <c r="AM168" s="643"/>
      <c r="AN168" s="145"/>
    </row>
    <row r="169" spans="1:40" ht="214.5" thickBot="1" x14ac:dyDescent="0.25">
      <c r="A169" s="10"/>
      <c r="B169" s="205" t="s">
        <v>57</v>
      </c>
      <c r="C169" s="209"/>
      <c r="D169" s="117" t="s">
        <v>58</v>
      </c>
      <c r="E169" s="99"/>
      <c r="F169" s="100"/>
      <c r="G169" s="111"/>
      <c r="H169" s="111"/>
      <c r="I169" s="108"/>
      <c r="J169" s="108"/>
      <c r="K169" s="112"/>
      <c r="L169" s="107"/>
      <c r="M169" s="108"/>
      <c r="N169" s="108"/>
      <c r="O169" s="110"/>
      <c r="P169" s="432"/>
      <c r="Q169" s="108"/>
      <c r="R169" s="108"/>
      <c r="S169" s="110"/>
      <c r="T169" s="110"/>
      <c r="U169" s="110"/>
      <c r="V169" s="110"/>
      <c r="W169" s="110"/>
      <c r="X169" s="110"/>
      <c r="Y169" s="110"/>
      <c r="Z169" s="110"/>
      <c r="AA169" s="110"/>
      <c r="AB169" s="110"/>
      <c r="AC169" s="110"/>
      <c r="AD169" s="110"/>
      <c r="AE169" s="110"/>
      <c r="AF169" s="655"/>
      <c r="AG169" s="655" t="s">
        <v>621</v>
      </c>
      <c r="AH169" s="656"/>
      <c r="AI169" s="108"/>
      <c r="AJ169" s="108"/>
      <c r="AK169" s="109"/>
      <c r="AL169" s="108"/>
      <c r="AM169" s="657"/>
      <c r="AN169" s="108"/>
    </row>
    <row r="170" spans="1:40" ht="12" thickBot="1" x14ac:dyDescent="0.25">
      <c r="A170" s="40"/>
      <c r="B170" s="206"/>
      <c r="C170" s="212"/>
      <c r="D170" s="118" t="s">
        <v>122</v>
      </c>
      <c r="E170" s="89"/>
      <c r="F170" s="90"/>
      <c r="G170" s="406">
        <f t="shared" ref="G170:AE170" si="179">IFERROR(SUM(G171:G171)/COUNT(G171:G171),0)</f>
        <v>0.25</v>
      </c>
      <c r="H170" s="407">
        <f t="shared" si="179"/>
        <v>0.25</v>
      </c>
      <c r="I170" s="407">
        <f t="shared" si="179"/>
        <v>0.25</v>
      </c>
      <c r="J170" s="407">
        <f t="shared" si="179"/>
        <v>0.25</v>
      </c>
      <c r="K170" s="407">
        <f t="shared" si="179"/>
        <v>0.25</v>
      </c>
      <c r="L170" s="408">
        <f t="shared" si="179"/>
        <v>0.5</v>
      </c>
      <c r="M170" s="407">
        <f t="shared" si="179"/>
        <v>0.5</v>
      </c>
      <c r="N170" s="407">
        <f t="shared" si="179"/>
        <v>0.5</v>
      </c>
      <c r="O170" s="409">
        <f t="shared" si="179"/>
        <v>0.5</v>
      </c>
      <c r="P170" s="407">
        <f t="shared" si="179"/>
        <v>1</v>
      </c>
      <c r="Q170" s="407">
        <f t="shared" si="179"/>
        <v>1</v>
      </c>
      <c r="R170" s="407">
        <f t="shared" si="179"/>
        <v>1</v>
      </c>
      <c r="S170" s="409">
        <f t="shared" si="179"/>
        <v>1</v>
      </c>
      <c r="T170" s="407">
        <f t="shared" si="179"/>
        <v>1</v>
      </c>
      <c r="U170" s="407">
        <f t="shared" si="179"/>
        <v>1</v>
      </c>
      <c r="V170" s="407">
        <f t="shared" si="179"/>
        <v>1</v>
      </c>
      <c r="W170" s="409">
        <f t="shared" si="179"/>
        <v>1</v>
      </c>
      <c r="X170" s="407">
        <f t="shared" si="179"/>
        <v>1</v>
      </c>
      <c r="Y170" s="407">
        <f t="shared" si="179"/>
        <v>1</v>
      </c>
      <c r="Z170" s="407">
        <f t="shared" si="179"/>
        <v>1</v>
      </c>
      <c r="AA170" s="409">
        <f t="shared" si="179"/>
        <v>1</v>
      </c>
      <c r="AB170" s="407">
        <f t="shared" si="179"/>
        <v>1</v>
      </c>
      <c r="AC170" s="407">
        <f t="shared" si="179"/>
        <v>1</v>
      </c>
      <c r="AD170" s="407">
        <f t="shared" si="179"/>
        <v>1</v>
      </c>
      <c r="AE170" s="409">
        <f t="shared" si="179"/>
        <v>1</v>
      </c>
      <c r="AF170" s="737"/>
      <c r="AG170" s="658"/>
      <c r="AH170" s="659"/>
      <c r="AI170" s="660"/>
      <c r="AJ170" s="660"/>
      <c r="AK170" s="660"/>
      <c r="AL170" s="660"/>
      <c r="AM170" s="661"/>
      <c r="AN170" s="660"/>
    </row>
    <row r="171" spans="1:40" ht="90.75" thickBot="1" x14ac:dyDescent="0.25">
      <c r="A171" s="40"/>
      <c r="B171" s="206"/>
      <c r="C171" s="210"/>
      <c r="D171" s="368" t="s">
        <v>270</v>
      </c>
      <c r="E171" s="91"/>
      <c r="F171" s="92"/>
      <c r="G171" s="286">
        <v>0.25</v>
      </c>
      <c r="H171" s="288">
        <f>G171</f>
        <v>0.25</v>
      </c>
      <c r="I171" s="288">
        <f>H171</f>
        <v>0.25</v>
      </c>
      <c r="J171" s="288">
        <f>I171</f>
        <v>0.25</v>
      </c>
      <c r="K171" s="293">
        <v>0.25</v>
      </c>
      <c r="L171" s="292">
        <v>0.5</v>
      </c>
      <c r="M171" s="288">
        <v>0.5</v>
      </c>
      <c r="N171" s="288">
        <v>0.5</v>
      </c>
      <c r="O171" s="295">
        <v>0.5</v>
      </c>
      <c r="P171" s="292">
        <v>1</v>
      </c>
      <c r="Q171" s="292">
        <f>P171</f>
        <v>1</v>
      </c>
      <c r="R171" s="292">
        <f>Q171</f>
        <v>1</v>
      </c>
      <c r="S171" s="292">
        <f>R171</f>
        <v>1</v>
      </c>
      <c r="T171" s="292">
        <v>1</v>
      </c>
      <c r="U171" s="292">
        <f>T171</f>
        <v>1</v>
      </c>
      <c r="V171" s="292">
        <f>U171</f>
        <v>1</v>
      </c>
      <c r="W171" s="292">
        <f>V171</f>
        <v>1</v>
      </c>
      <c r="X171" s="292">
        <v>1</v>
      </c>
      <c r="Y171" s="292">
        <f>X171</f>
        <v>1</v>
      </c>
      <c r="Z171" s="292">
        <f>Y171</f>
        <v>1</v>
      </c>
      <c r="AA171" s="292">
        <f>Z171</f>
        <v>1</v>
      </c>
      <c r="AB171" s="292">
        <v>1</v>
      </c>
      <c r="AC171" s="292">
        <f>AB171</f>
        <v>1</v>
      </c>
      <c r="AD171" s="292">
        <f>AC171</f>
        <v>1</v>
      </c>
      <c r="AE171" s="292">
        <f>AD171</f>
        <v>1</v>
      </c>
      <c r="AF171" s="729"/>
      <c r="AG171" s="616" t="s">
        <v>622</v>
      </c>
      <c r="AH171" s="601"/>
      <c r="AI171" s="508" t="s">
        <v>431</v>
      </c>
      <c r="AJ171" s="604">
        <v>350000</v>
      </c>
      <c r="AK171" s="505" t="s">
        <v>479</v>
      </c>
      <c r="AL171" s="505" t="s">
        <v>442</v>
      </c>
      <c r="AM171" s="507" t="s">
        <v>623</v>
      </c>
      <c r="AN171" s="638" t="s">
        <v>432</v>
      </c>
    </row>
    <row r="172" spans="1:40" ht="22.5" x14ac:dyDescent="0.2">
      <c r="A172" s="40"/>
      <c r="B172" s="206"/>
      <c r="C172" s="210"/>
      <c r="D172" s="514" t="s">
        <v>275</v>
      </c>
      <c r="E172" s="17"/>
      <c r="F172" s="20"/>
      <c r="G172" s="159"/>
      <c r="H172" s="159"/>
      <c r="I172" s="160"/>
      <c r="J172" s="160"/>
      <c r="K172" s="161"/>
      <c r="L172" s="142"/>
      <c r="M172" s="143"/>
      <c r="N172" s="143"/>
      <c r="O172" s="144"/>
      <c r="P172" s="143"/>
      <c r="Q172" s="145"/>
      <c r="R172" s="145"/>
      <c r="S172" s="146"/>
      <c r="T172" s="143"/>
      <c r="U172" s="145"/>
      <c r="V172" s="145"/>
      <c r="W172" s="146"/>
      <c r="X172" s="143"/>
      <c r="Y172" s="145"/>
      <c r="Z172" s="145"/>
      <c r="AA172" s="146"/>
      <c r="AB172" s="143"/>
      <c r="AC172" s="145"/>
      <c r="AD172" s="145"/>
      <c r="AE172" s="146"/>
      <c r="AF172" s="641"/>
      <c r="AG172" s="641"/>
      <c r="AH172" s="642"/>
      <c r="AI172" s="145"/>
      <c r="AJ172" s="145"/>
      <c r="AK172" s="146"/>
      <c r="AL172" s="145"/>
      <c r="AM172" s="145"/>
      <c r="AN172" s="145"/>
    </row>
  </sheetData>
  <mergeCells count="17">
    <mergeCell ref="T7:W7"/>
    <mergeCell ref="X5:AA5"/>
    <mergeCell ref="X7:AA7"/>
    <mergeCell ref="AB5:AE5"/>
    <mergeCell ref="AB7:AE7"/>
    <mergeCell ref="B1:D3"/>
    <mergeCell ref="B30:D30"/>
    <mergeCell ref="H7:K7"/>
    <mergeCell ref="L7:O7"/>
    <mergeCell ref="P7:S7"/>
    <mergeCell ref="AK5:AM5"/>
    <mergeCell ref="B4:G4"/>
    <mergeCell ref="H5:K5"/>
    <mergeCell ref="L5:O5"/>
    <mergeCell ref="P5:S5"/>
    <mergeCell ref="AF5:AJ5"/>
    <mergeCell ref="T5:W5"/>
  </mergeCells>
  <conditionalFormatting sqref="H10:S16">
    <cfRule type="cellIs" dxfId="7650" priority="3750" operator="equal">
      <formula>1</formula>
    </cfRule>
    <cfRule type="cellIs" dxfId="7649" priority="3751" operator="between">
      <formula>0.01</formula>
      <formula>0.99</formula>
    </cfRule>
  </conditionalFormatting>
  <conditionalFormatting sqref="H10 H66:H67 H131:H134 H148:H152 H156:H157 H171 I112:P114 I109:P109 I167:S167 I120:O120 I119:K119 I139:S140 I161:J161 I163:L164 I165:K165 I166:P166 I162:P162 I141:AA144 Q114:R114 I111:L111">
    <cfRule type="expression" dxfId="7648" priority="3749" stopIfTrue="1">
      <formula>G10=1</formula>
    </cfRule>
  </conditionalFormatting>
  <conditionalFormatting sqref="I10:S10">
    <cfRule type="expression" dxfId="7647" priority="3747" stopIfTrue="1">
      <formula>H10=1</formula>
    </cfRule>
  </conditionalFormatting>
  <conditionalFormatting sqref="I11:S16">
    <cfRule type="expression" dxfId="7646" priority="3745" stopIfTrue="1">
      <formula>H11=1</formula>
    </cfRule>
  </conditionalFormatting>
  <conditionalFormatting sqref="H11:H16">
    <cfRule type="expression" dxfId="7645" priority="3746" stopIfTrue="1">
      <formula>G11=1</formula>
    </cfRule>
  </conditionalFormatting>
  <conditionalFormatting sqref="H20:S20">
    <cfRule type="cellIs" dxfId="7644" priority="3743" operator="equal">
      <formula>1</formula>
    </cfRule>
    <cfRule type="cellIs" dxfId="7643" priority="3744" operator="between">
      <formula>0.01</formula>
      <formula>0.99</formula>
    </cfRule>
  </conditionalFormatting>
  <conditionalFormatting sqref="H20">
    <cfRule type="expression" dxfId="7642" priority="3742" stopIfTrue="1">
      <formula>G20=1</formula>
    </cfRule>
  </conditionalFormatting>
  <conditionalFormatting sqref="I20:S20">
    <cfRule type="expression" dxfId="7641" priority="3741" stopIfTrue="1">
      <formula>H20=1</formula>
    </cfRule>
  </conditionalFormatting>
  <conditionalFormatting sqref="H21:S25">
    <cfRule type="cellIs" dxfId="7640" priority="3739" operator="equal">
      <formula>1</formula>
    </cfRule>
    <cfRule type="cellIs" dxfId="7639" priority="3740" operator="between">
      <formula>0.01</formula>
      <formula>0.99</formula>
    </cfRule>
  </conditionalFormatting>
  <conditionalFormatting sqref="H21:H25">
    <cfRule type="expression" dxfId="7638" priority="3738" stopIfTrue="1">
      <formula>G21=1</formula>
    </cfRule>
  </conditionalFormatting>
  <conditionalFormatting sqref="I21:S25">
    <cfRule type="expression" dxfId="7637" priority="3737" stopIfTrue="1">
      <formula>H21=1</formula>
    </cfRule>
  </conditionalFormatting>
  <conditionalFormatting sqref="H26:S28">
    <cfRule type="cellIs" dxfId="7636" priority="3735" operator="equal">
      <formula>1</formula>
    </cfRule>
    <cfRule type="cellIs" dxfId="7635" priority="3736" operator="between">
      <formula>0.01</formula>
      <formula>0.99</formula>
    </cfRule>
  </conditionalFormatting>
  <conditionalFormatting sqref="H26:H28">
    <cfRule type="expression" dxfId="7634" priority="3734" stopIfTrue="1">
      <formula>G26=1</formula>
    </cfRule>
  </conditionalFormatting>
  <conditionalFormatting sqref="I26:S28">
    <cfRule type="expression" dxfId="7633" priority="3733" stopIfTrue="1">
      <formula>H26=1</formula>
    </cfRule>
  </conditionalFormatting>
  <conditionalFormatting sqref="S129 AF96:AF97 AF105:AF106 AF116:AF117 AF122:AF123 AF129:AF130 AF169:AF170">
    <cfRule type="cellIs" dxfId="7632" priority="2293" stopIfTrue="1" operator="equal">
      <formula>1</formula>
    </cfRule>
  </conditionalFormatting>
  <conditionalFormatting sqref="H158:O158">
    <cfRule type="cellIs" dxfId="7631" priority="2255" stopIfTrue="1" operator="equal">
      <formula>1</formula>
    </cfRule>
  </conditionalFormatting>
  <conditionalFormatting sqref="H172:O172">
    <cfRule type="cellIs" dxfId="7630" priority="2245" stopIfTrue="1" operator="equal">
      <formula>1</formula>
    </cfRule>
  </conditionalFormatting>
  <conditionalFormatting sqref="P153">
    <cfRule type="cellIs" dxfId="7629" priority="2335" stopIfTrue="1" operator="equal">
      <formula>1</formula>
    </cfRule>
  </conditionalFormatting>
  <conditionalFormatting sqref="G145">
    <cfRule type="cellIs" dxfId="7628" priority="2237" stopIfTrue="1" operator="equal">
      <formula>1</formula>
    </cfRule>
  </conditionalFormatting>
  <conditionalFormatting sqref="H168:O168">
    <cfRule type="cellIs" dxfId="7627" priority="2250" stopIfTrue="1" operator="equal">
      <formula>1</formula>
    </cfRule>
  </conditionalFormatting>
  <conditionalFormatting sqref="H121:O121">
    <cfRule type="cellIs" dxfId="7626" priority="2225" stopIfTrue="1" operator="equal">
      <formula>1</formula>
    </cfRule>
  </conditionalFormatting>
  <conditionalFormatting sqref="Q153 AF31 AF41:AF42 AF44:AF49 AF51:AF54 AF56:AF65 AF67:AF70 AF98:AF104 AF107:AF115 AF118:AF121 AF124:AF128 AF131:AF135 AF171:AF172 AF72:AF94 AF156:AF168 AF137:AF154">
    <cfRule type="cellIs" dxfId="7625" priority="2334" operator="equal">
      <formula>1</formula>
    </cfRule>
  </conditionalFormatting>
  <conditionalFormatting sqref="H129:K129 M129:O129 Q129">
    <cfRule type="cellIs" dxfId="7624" priority="2294" stopIfTrue="1" operator="equal">
      <formula>1</formula>
    </cfRule>
  </conditionalFormatting>
  <conditionalFormatting sqref="H145:O145">
    <cfRule type="cellIs" dxfId="7623" priority="2240" stopIfTrue="1" operator="equal">
      <formula>1</formula>
    </cfRule>
  </conditionalFormatting>
  <conditionalFormatting sqref="H135:O135">
    <cfRule type="cellIs" dxfId="7622" priority="2235" stopIfTrue="1" operator="equal">
      <formula>1</formula>
    </cfRule>
  </conditionalFormatting>
  <conditionalFormatting sqref="H35:H39">
    <cfRule type="expression" dxfId="7621" priority="2174" stopIfTrue="1">
      <formula>G35=1</formula>
    </cfRule>
  </conditionalFormatting>
  <conditionalFormatting sqref="H44:S49 H51:S54">
    <cfRule type="cellIs" dxfId="7620" priority="2171" operator="equal">
      <formula>1</formula>
    </cfRule>
    <cfRule type="cellIs" dxfId="7619" priority="2172" operator="between">
      <formula>0.01</formula>
      <formula>0.99</formula>
    </cfRule>
  </conditionalFormatting>
  <conditionalFormatting sqref="H44:H49 H51:H54">
    <cfRule type="expression" dxfId="7618" priority="2170" stopIfTrue="1">
      <formula>G44=1</formula>
    </cfRule>
  </conditionalFormatting>
  <conditionalFormatting sqref="I44:S49 I51:S54">
    <cfRule type="expression" dxfId="7617" priority="2169" stopIfTrue="1">
      <formula>H44=1</formula>
    </cfRule>
  </conditionalFormatting>
  <conditionalFormatting sqref="H87:S88 H90:S93">
    <cfRule type="cellIs" dxfId="7616" priority="2151" operator="equal">
      <formula>1</formula>
    </cfRule>
    <cfRule type="cellIs" dxfId="7615" priority="2152" operator="between">
      <formula>0.01</formula>
      <formula>0.99</formula>
    </cfRule>
  </conditionalFormatting>
  <conditionalFormatting sqref="H87:H88 H90:H93">
    <cfRule type="expression" dxfId="7614" priority="2150" stopIfTrue="1">
      <formula>G87=1</formula>
    </cfRule>
  </conditionalFormatting>
  <conditionalFormatting sqref="I87:S88 I90:S93">
    <cfRule type="expression" dxfId="7613" priority="2149" stopIfTrue="1">
      <formula>H87=1</formula>
    </cfRule>
  </conditionalFormatting>
  <conditionalFormatting sqref="I98:S103">
    <cfRule type="expression" dxfId="7612" priority="2145" stopIfTrue="1">
      <formula>H98=1</formula>
    </cfRule>
  </conditionalFormatting>
  <conditionalFormatting sqref="H56">
    <cfRule type="cellIs" dxfId="7611" priority="2433" stopIfTrue="1" operator="equal">
      <formula>1</formula>
    </cfRule>
  </conditionalFormatting>
  <conditionalFormatting sqref="Q154:R154 I96:O96 L137:N137 H154:N154 H31 E59 H146:J146 Q96:R96 L146:N146">
    <cfRule type="cellIs" dxfId="7610" priority="2447" stopIfTrue="1" operator="equal">
      <formula>1</formula>
    </cfRule>
  </conditionalFormatting>
  <conditionalFormatting sqref="O146 O154">
    <cfRule type="cellIs" dxfId="7609" priority="2444" stopIfTrue="1" operator="equal">
      <formula>1</formula>
    </cfRule>
  </conditionalFormatting>
  <conditionalFormatting sqref="P159:R159 H159:K159 M159:N159">
    <cfRule type="cellIs" dxfId="7608" priority="2439" stopIfTrue="1" operator="equal">
      <formula>1</formula>
    </cfRule>
  </conditionalFormatting>
  <conditionalFormatting sqref="P31">
    <cfRule type="cellIs" dxfId="7607" priority="2434" operator="equal">
      <formula>1</formula>
    </cfRule>
  </conditionalFormatting>
  <conditionalFormatting sqref="I41:M41 O41 S41">
    <cfRule type="cellIs" dxfId="7606" priority="2399" operator="equal">
      <formula>1</formula>
    </cfRule>
  </conditionalFormatting>
  <conditionalFormatting sqref="Q137">
    <cfRule type="cellIs" dxfId="7605" priority="2436" stopIfTrue="1" operator="equal">
      <formula>1</formula>
    </cfRule>
  </conditionalFormatting>
  <conditionalFormatting sqref="I56:O56 R56:AA56">
    <cfRule type="cellIs" dxfId="7604" priority="2432" operator="equal">
      <formula>1</formula>
    </cfRule>
  </conditionalFormatting>
  <conditionalFormatting sqref="Q69">
    <cfRule type="cellIs" dxfId="7603" priority="2426" operator="equal">
      <formula>1</formula>
    </cfRule>
  </conditionalFormatting>
  <conditionalFormatting sqref="Q78">
    <cfRule type="cellIs" dxfId="7602" priority="2423" operator="equal">
      <formula>1</formula>
    </cfRule>
  </conditionalFormatting>
  <conditionalFormatting sqref="Q85">
    <cfRule type="cellIs" dxfId="7601" priority="2420" operator="equal">
      <formula>1</formula>
    </cfRule>
  </conditionalFormatting>
  <conditionalFormatting sqref="S96:AA96">
    <cfRule type="cellIs" dxfId="7600" priority="2415" stopIfTrue="1" operator="equal">
      <formula>1</formula>
    </cfRule>
  </conditionalFormatting>
  <conditionalFormatting sqref="Q169:R169 H169:K169 M169:N169">
    <cfRule type="cellIs" dxfId="7599" priority="2413" stopIfTrue="1" operator="equal">
      <formula>1</formula>
    </cfRule>
  </conditionalFormatting>
  <conditionalFormatting sqref="O169">
    <cfRule type="cellIs" dxfId="7598" priority="2412" stopIfTrue="1" operator="equal">
      <formula>1</formula>
    </cfRule>
  </conditionalFormatting>
  <conditionalFormatting sqref="S169:AA169">
    <cfRule type="cellIs" dxfId="7597" priority="2407" stopIfTrue="1" operator="equal">
      <formula>1</formula>
    </cfRule>
  </conditionalFormatting>
  <conditionalFormatting sqref="R146">
    <cfRule type="cellIs" dxfId="7596" priority="2404" stopIfTrue="1" operator="equal">
      <formula>1</formula>
    </cfRule>
  </conditionalFormatting>
  <conditionalFormatting sqref="H153:O153">
    <cfRule type="cellIs" dxfId="7595" priority="2336" stopIfTrue="1" operator="equal">
      <formula>1</formula>
    </cfRule>
  </conditionalFormatting>
  <conditionalFormatting sqref="G169 G159">
    <cfRule type="cellIs" dxfId="7594" priority="2314" stopIfTrue="1" operator="equal">
      <formula>1</formula>
    </cfRule>
  </conditionalFormatting>
  <conditionalFormatting sqref="P128">
    <cfRule type="cellIs" dxfId="7593" priority="2229" stopIfTrue="1" operator="equal">
      <formula>1</formula>
    </cfRule>
  </conditionalFormatting>
  <conditionalFormatting sqref="P172">
    <cfRule type="cellIs" dxfId="7592" priority="2244" stopIfTrue="1" operator="equal">
      <formula>1</formula>
    </cfRule>
  </conditionalFormatting>
  <conditionalFormatting sqref="P158">
    <cfRule type="cellIs" dxfId="7591" priority="2254" stopIfTrue="1" operator="equal">
      <formula>1</formula>
    </cfRule>
  </conditionalFormatting>
  <conditionalFormatting sqref="H128:O128">
    <cfRule type="cellIs" dxfId="7590" priority="2230" stopIfTrue="1" operator="equal">
      <formula>1</formula>
    </cfRule>
  </conditionalFormatting>
  <conditionalFormatting sqref="H115:O115">
    <cfRule type="cellIs" dxfId="7589" priority="2220" stopIfTrue="1" operator="equal">
      <formula>1</formula>
    </cfRule>
  </conditionalFormatting>
  <conditionalFormatting sqref="H104:O104">
    <cfRule type="cellIs" dxfId="7588" priority="2215" stopIfTrue="1" operator="equal">
      <formula>1</formula>
    </cfRule>
  </conditionalFormatting>
  <conditionalFormatting sqref="H37:S39 H36:J36 M36:S36 H35:I35">
    <cfRule type="cellIs" dxfId="7587" priority="2175" operator="equal">
      <formula>1</formula>
    </cfRule>
    <cfRule type="cellIs" dxfId="7586" priority="2176" operator="between">
      <formula>0.01</formula>
      <formula>0.99</formula>
    </cfRule>
  </conditionalFormatting>
  <conditionalFormatting sqref="I37:S39 I36:J36 M36:S36 I35">
    <cfRule type="expression" dxfId="7585" priority="2173" stopIfTrue="1">
      <formula>H35=1</formula>
    </cfRule>
  </conditionalFormatting>
  <conditionalFormatting sqref="H66:L67 P67">
    <cfRule type="cellIs" dxfId="7584" priority="2163" operator="equal">
      <formula>1</formula>
    </cfRule>
    <cfRule type="cellIs" dxfId="7583" priority="2164" operator="between">
      <formula>0.01</formula>
      <formula>0.99</formula>
    </cfRule>
  </conditionalFormatting>
  <conditionalFormatting sqref="I66:L67 P67">
    <cfRule type="expression" dxfId="7582" priority="2161" stopIfTrue="1">
      <formula>H66=1</formula>
    </cfRule>
  </conditionalFormatting>
  <conditionalFormatting sqref="H72:S73 H75:S76 H74:AA74">
    <cfRule type="cellIs" dxfId="7581" priority="2159" operator="equal">
      <formula>1</formula>
    </cfRule>
    <cfRule type="cellIs" dxfId="7580" priority="2160" operator="between">
      <formula>0.01</formula>
      <formula>0.99</formula>
    </cfRule>
  </conditionalFormatting>
  <conditionalFormatting sqref="H72:H76">
    <cfRule type="expression" dxfId="7579" priority="2158" stopIfTrue="1">
      <formula>G72=1</formula>
    </cfRule>
  </conditionalFormatting>
  <conditionalFormatting sqref="I72:S73 I75:S76 I74:AA74">
    <cfRule type="expression" dxfId="7578" priority="2157" stopIfTrue="1">
      <formula>H72=1</formula>
    </cfRule>
  </conditionalFormatting>
  <conditionalFormatting sqref="H98:S103">
    <cfRule type="cellIs" dxfId="7577" priority="2147" operator="equal">
      <formula>1</formula>
    </cfRule>
    <cfRule type="cellIs" dxfId="7576" priority="2148" operator="between">
      <formula>0.01</formula>
      <formula>0.99</formula>
    </cfRule>
  </conditionalFormatting>
  <conditionalFormatting sqref="H98:H103">
    <cfRule type="expression" dxfId="7575" priority="2146" stopIfTrue="1">
      <formula>G98=1</formula>
    </cfRule>
  </conditionalFormatting>
  <conditionalFormatting sqref="F59 I31:K31 M31:O31 R31:S31">
    <cfRule type="cellIs" dxfId="7574" priority="2446" operator="equal">
      <formula>1</formula>
    </cfRule>
  </conditionalFormatting>
  <conditionalFormatting sqref="H137:J137">
    <cfRule type="cellIs" dxfId="7573" priority="2445" operator="equal">
      <formula>1</formula>
    </cfRule>
  </conditionalFormatting>
  <conditionalFormatting sqref="O137">
    <cfRule type="cellIs" dxfId="7572" priority="2443" operator="equal">
      <formula>1</formula>
    </cfRule>
  </conditionalFormatting>
  <conditionalFormatting sqref="O159">
    <cfRule type="cellIs" dxfId="7571" priority="2438" stopIfTrue="1" operator="equal">
      <formula>1</formula>
    </cfRule>
  </conditionalFormatting>
  <conditionalFormatting sqref="Q146">
    <cfRule type="cellIs" dxfId="7570" priority="2435" stopIfTrue="1" operator="equal">
      <formula>1</formula>
    </cfRule>
  </conditionalFormatting>
  <conditionalFormatting sqref="I63:O63 R63:AA63">
    <cfRule type="cellIs" dxfId="7569" priority="2430" operator="equal">
      <formula>1</formula>
    </cfRule>
  </conditionalFormatting>
  <conditionalFormatting sqref="I69:O69 R69:AA69">
    <cfRule type="cellIs" dxfId="7568" priority="2427" operator="equal">
      <formula>1</formula>
    </cfRule>
  </conditionalFormatting>
  <conditionalFormatting sqref="R78:S78 I78:K78 M78:N78">
    <cfRule type="cellIs" dxfId="7567" priority="2424" operator="equal">
      <formula>1</formula>
    </cfRule>
  </conditionalFormatting>
  <conditionalFormatting sqref="H85">
    <cfRule type="cellIs" dxfId="7566" priority="2422" stopIfTrue="1" operator="equal">
      <formula>1</formula>
    </cfRule>
  </conditionalFormatting>
  <conditionalFormatting sqref="I85:O85 R85:AA85">
    <cfRule type="cellIs" dxfId="7565" priority="2421" operator="equal">
      <formula>1</formula>
    </cfRule>
  </conditionalFormatting>
  <conditionalFormatting sqref="L169">
    <cfRule type="cellIs" dxfId="7564" priority="2414" stopIfTrue="1" operator="equal">
      <formula>1</formula>
    </cfRule>
  </conditionalFormatting>
  <conditionalFormatting sqref="P41">
    <cfRule type="cellIs" dxfId="7563" priority="2398" operator="equal">
      <formula>1</formula>
    </cfRule>
  </conditionalFormatting>
  <conditionalFormatting sqref="R153:S153">
    <cfRule type="cellIs" dxfId="7562" priority="2337" operator="equal">
      <formula>1</formula>
    </cfRule>
  </conditionalFormatting>
  <conditionalFormatting sqref="G154 G146 G137">
    <cfRule type="cellIs" dxfId="7561" priority="2315" operator="equal">
      <formula>1</formula>
    </cfRule>
  </conditionalFormatting>
  <conditionalFormatting sqref="R41">
    <cfRule type="cellIs" dxfId="7560" priority="2312" operator="equal">
      <formula>1</formula>
    </cfRule>
  </conditionalFormatting>
  <conditionalFormatting sqref="I105:O105 Q105:R105">
    <cfRule type="cellIs" dxfId="7559" priority="2303" stopIfTrue="1" operator="equal">
      <formula>1</formula>
    </cfRule>
  </conditionalFormatting>
  <conditionalFormatting sqref="S105:AA105">
    <cfRule type="cellIs" dxfId="7558" priority="2302" stopIfTrue="1" operator="equal">
      <formula>1</formula>
    </cfRule>
  </conditionalFormatting>
  <conditionalFormatting sqref="I116:O116 Q116:R116">
    <cfRule type="cellIs" dxfId="7557" priority="2300" stopIfTrue="1" operator="equal">
      <formula>1</formula>
    </cfRule>
  </conditionalFormatting>
  <conditionalFormatting sqref="H122:O122 Q122:R122">
    <cfRule type="cellIs" dxfId="7556" priority="2297" stopIfTrue="1" operator="equal">
      <formula>1</formula>
    </cfRule>
  </conditionalFormatting>
  <conditionalFormatting sqref="S122:AA122">
    <cfRule type="cellIs" dxfId="7555" priority="2296" stopIfTrue="1" operator="equal">
      <formula>1</formula>
    </cfRule>
  </conditionalFormatting>
  <conditionalFormatting sqref="P145">
    <cfRule type="cellIs" dxfId="7554" priority="2239" stopIfTrue="1" operator="equal">
      <formula>1</formula>
    </cfRule>
  </conditionalFormatting>
  <conditionalFormatting sqref="G158">
    <cfRule type="cellIs" dxfId="7553" priority="2252" stopIfTrue="1" operator="equal">
      <formula>1</formula>
    </cfRule>
  </conditionalFormatting>
  <conditionalFormatting sqref="G153">
    <cfRule type="cellIs" dxfId="7552" priority="2257" stopIfTrue="1" operator="equal">
      <formula>1</formula>
    </cfRule>
  </conditionalFormatting>
  <conditionalFormatting sqref="Q158">
    <cfRule type="cellIs" dxfId="7551" priority="2253" operator="equal">
      <formula>1</formula>
    </cfRule>
  </conditionalFormatting>
  <conditionalFormatting sqref="R158:S158">
    <cfRule type="cellIs" dxfId="7550" priority="2256" operator="equal">
      <formula>1</formula>
    </cfRule>
  </conditionalFormatting>
  <conditionalFormatting sqref="P168">
    <cfRule type="cellIs" dxfId="7549" priority="2249" stopIfTrue="1" operator="equal">
      <formula>1</formula>
    </cfRule>
  </conditionalFormatting>
  <conditionalFormatting sqref="Q168">
    <cfRule type="cellIs" dxfId="7548" priority="2248" operator="equal">
      <formula>1</formula>
    </cfRule>
  </conditionalFormatting>
  <conditionalFormatting sqref="R168:S168">
    <cfRule type="cellIs" dxfId="7547" priority="2251" operator="equal">
      <formula>1</formula>
    </cfRule>
  </conditionalFormatting>
  <conditionalFormatting sqref="G168">
    <cfRule type="cellIs" dxfId="7546" priority="2247" stopIfTrue="1" operator="equal">
      <formula>1</formula>
    </cfRule>
  </conditionalFormatting>
  <conditionalFormatting sqref="Q172">
    <cfRule type="cellIs" dxfId="7545" priority="2243" operator="equal">
      <formula>1</formula>
    </cfRule>
  </conditionalFormatting>
  <conditionalFormatting sqref="R172:S172">
    <cfRule type="cellIs" dxfId="7544" priority="2246" operator="equal">
      <formula>1</formula>
    </cfRule>
  </conditionalFormatting>
  <conditionalFormatting sqref="G172">
    <cfRule type="cellIs" dxfId="7543" priority="2242" stopIfTrue="1" operator="equal">
      <formula>1</formula>
    </cfRule>
  </conditionalFormatting>
  <conditionalFormatting sqref="Q145">
    <cfRule type="cellIs" dxfId="7542" priority="2238" operator="equal">
      <formula>1</formula>
    </cfRule>
  </conditionalFormatting>
  <conditionalFormatting sqref="R145:S145">
    <cfRule type="cellIs" dxfId="7541" priority="2241" operator="equal">
      <formula>1</formula>
    </cfRule>
  </conditionalFormatting>
  <conditionalFormatting sqref="P135">
    <cfRule type="cellIs" dxfId="7540" priority="2234" stopIfTrue="1" operator="equal">
      <formula>1</formula>
    </cfRule>
  </conditionalFormatting>
  <conditionalFormatting sqref="Q135">
    <cfRule type="cellIs" dxfId="7539" priority="2233" operator="equal">
      <formula>1</formula>
    </cfRule>
  </conditionalFormatting>
  <conditionalFormatting sqref="R135:S135">
    <cfRule type="cellIs" dxfId="7538" priority="2236" operator="equal">
      <formula>1</formula>
    </cfRule>
  </conditionalFormatting>
  <conditionalFormatting sqref="G135">
    <cfRule type="cellIs" dxfId="7537" priority="2232" stopIfTrue="1" operator="equal">
      <formula>1</formula>
    </cfRule>
  </conditionalFormatting>
  <conditionalFormatting sqref="Q128">
    <cfRule type="cellIs" dxfId="7536" priority="2228" operator="equal">
      <formula>1</formula>
    </cfRule>
  </conditionalFormatting>
  <conditionalFormatting sqref="R128:S128">
    <cfRule type="cellIs" dxfId="7535" priority="2231" operator="equal">
      <formula>1</formula>
    </cfRule>
  </conditionalFormatting>
  <conditionalFormatting sqref="G128">
    <cfRule type="cellIs" dxfId="7534" priority="2227" stopIfTrue="1" operator="equal">
      <formula>1</formula>
    </cfRule>
  </conditionalFormatting>
  <conditionalFormatting sqref="P121">
    <cfRule type="cellIs" dxfId="7533" priority="2224" stopIfTrue="1" operator="equal">
      <formula>1</formula>
    </cfRule>
  </conditionalFormatting>
  <conditionalFormatting sqref="Q121">
    <cfRule type="cellIs" dxfId="7532" priority="2223" operator="equal">
      <formula>1</formula>
    </cfRule>
  </conditionalFormatting>
  <conditionalFormatting sqref="R121:S121">
    <cfRule type="cellIs" dxfId="7531" priority="2226" operator="equal">
      <formula>1</formula>
    </cfRule>
  </conditionalFormatting>
  <conditionalFormatting sqref="G121">
    <cfRule type="cellIs" dxfId="7530" priority="2222" stopIfTrue="1" operator="equal">
      <formula>1</formula>
    </cfRule>
  </conditionalFormatting>
  <conditionalFormatting sqref="P115">
    <cfRule type="cellIs" dxfId="7529" priority="2219" stopIfTrue="1" operator="equal">
      <formula>1</formula>
    </cfRule>
  </conditionalFormatting>
  <conditionalFormatting sqref="Q115">
    <cfRule type="cellIs" dxfId="7528" priority="2218" operator="equal">
      <formula>1</formula>
    </cfRule>
  </conditionalFormatting>
  <conditionalFormatting sqref="R115:S115">
    <cfRule type="cellIs" dxfId="7527" priority="2221" operator="equal">
      <formula>1</formula>
    </cfRule>
  </conditionalFormatting>
  <conditionalFormatting sqref="G115">
    <cfRule type="cellIs" dxfId="7526" priority="2217" stopIfTrue="1" operator="equal">
      <formula>1</formula>
    </cfRule>
  </conditionalFormatting>
  <conditionalFormatting sqref="P104">
    <cfRule type="cellIs" dxfId="7525" priority="2214" stopIfTrue="1" operator="equal">
      <formula>1</formula>
    </cfRule>
  </conditionalFormatting>
  <conditionalFormatting sqref="Q104">
    <cfRule type="cellIs" dxfId="7524" priority="2213" operator="equal">
      <formula>1</formula>
    </cfRule>
  </conditionalFormatting>
  <conditionalFormatting sqref="R104:S104">
    <cfRule type="cellIs" dxfId="7523" priority="2216" operator="equal">
      <formula>1</formula>
    </cfRule>
  </conditionalFormatting>
  <conditionalFormatting sqref="G104">
    <cfRule type="cellIs" dxfId="7522" priority="2212" stopIfTrue="1" operator="equal">
      <formula>1</formula>
    </cfRule>
  </conditionalFormatting>
  <conditionalFormatting sqref="P94">
    <cfRule type="cellIs" dxfId="7521" priority="2209" stopIfTrue="1" operator="equal">
      <formula>1</formula>
    </cfRule>
  </conditionalFormatting>
  <conditionalFormatting sqref="Q94">
    <cfRule type="cellIs" dxfId="7520" priority="2208" operator="equal">
      <formula>1</formula>
    </cfRule>
  </conditionalFormatting>
  <conditionalFormatting sqref="H94:O94">
    <cfRule type="cellIs" dxfId="7519" priority="2210" stopIfTrue="1" operator="equal">
      <formula>1</formula>
    </cfRule>
  </conditionalFormatting>
  <conditionalFormatting sqref="R94:S94">
    <cfRule type="cellIs" dxfId="7518" priority="2211" operator="equal">
      <formula>1</formula>
    </cfRule>
  </conditionalFormatting>
  <conditionalFormatting sqref="G94">
    <cfRule type="cellIs" dxfId="7517" priority="2207" stopIfTrue="1" operator="equal">
      <formula>1</formula>
    </cfRule>
  </conditionalFormatting>
  <conditionalFormatting sqref="P84">
    <cfRule type="cellIs" dxfId="7516" priority="2204" stopIfTrue="1" operator="equal">
      <formula>1</formula>
    </cfRule>
  </conditionalFormatting>
  <conditionalFormatting sqref="Q84">
    <cfRule type="cellIs" dxfId="7515" priority="2203" operator="equal">
      <formula>1</formula>
    </cfRule>
  </conditionalFormatting>
  <conditionalFormatting sqref="H84:O84">
    <cfRule type="cellIs" dxfId="7514" priority="2205" stopIfTrue="1" operator="equal">
      <formula>1</formula>
    </cfRule>
  </conditionalFormatting>
  <conditionalFormatting sqref="R84:S84">
    <cfRule type="cellIs" dxfId="7513" priority="2206" operator="equal">
      <formula>1</formula>
    </cfRule>
  </conditionalFormatting>
  <conditionalFormatting sqref="G84">
    <cfRule type="cellIs" dxfId="7512" priority="2202" stopIfTrue="1" operator="equal">
      <formula>1</formula>
    </cfRule>
  </conditionalFormatting>
  <conditionalFormatting sqref="P77">
    <cfRule type="cellIs" dxfId="7511" priority="2199" stopIfTrue="1" operator="equal">
      <formula>1</formula>
    </cfRule>
  </conditionalFormatting>
  <conditionalFormatting sqref="Q77">
    <cfRule type="cellIs" dxfId="7510" priority="2198" operator="equal">
      <formula>1</formula>
    </cfRule>
  </conditionalFormatting>
  <conditionalFormatting sqref="H77:O77">
    <cfRule type="cellIs" dxfId="7509" priority="2200" stopIfTrue="1" operator="equal">
      <formula>1</formula>
    </cfRule>
  </conditionalFormatting>
  <conditionalFormatting sqref="R77:S77">
    <cfRule type="cellIs" dxfId="7508" priority="2201" operator="equal">
      <formula>1</formula>
    </cfRule>
  </conditionalFormatting>
  <conditionalFormatting sqref="G77">
    <cfRule type="cellIs" dxfId="7507" priority="2197" stopIfTrue="1" operator="equal">
      <formula>1</formula>
    </cfRule>
  </conditionalFormatting>
  <conditionalFormatting sqref="P68">
    <cfRule type="cellIs" dxfId="7506" priority="2194" stopIfTrue="1" operator="equal">
      <formula>1</formula>
    </cfRule>
  </conditionalFormatting>
  <conditionalFormatting sqref="Q68">
    <cfRule type="cellIs" dxfId="7505" priority="2193" operator="equal">
      <formula>1</formula>
    </cfRule>
  </conditionalFormatting>
  <conditionalFormatting sqref="H68:O68">
    <cfRule type="cellIs" dxfId="7504" priority="2195" stopIfTrue="1" operator="equal">
      <formula>1</formula>
    </cfRule>
  </conditionalFormatting>
  <conditionalFormatting sqref="R68:S68">
    <cfRule type="cellIs" dxfId="7503" priority="2196" operator="equal">
      <formula>1</formula>
    </cfRule>
  </conditionalFormatting>
  <conditionalFormatting sqref="G68">
    <cfRule type="cellIs" dxfId="7502" priority="2192" stopIfTrue="1" operator="equal">
      <formula>1</formula>
    </cfRule>
  </conditionalFormatting>
  <conditionalFormatting sqref="P62">
    <cfRule type="cellIs" dxfId="7501" priority="2189" stopIfTrue="1" operator="equal">
      <formula>1</formula>
    </cfRule>
  </conditionalFormatting>
  <conditionalFormatting sqref="Q62">
    <cfRule type="cellIs" dxfId="7500" priority="2188" operator="equal">
      <formula>1</formula>
    </cfRule>
  </conditionalFormatting>
  <conditionalFormatting sqref="H62:O62">
    <cfRule type="cellIs" dxfId="7499" priority="2190" stopIfTrue="1" operator="equal">
      <formula>1</formula>
    </cfRule>
  </conditionalFormatting>
  <conditionalFormatting sqref="R62:S62">
    <cfRule type="cellIs" dxfId="7498" priority="2191" operator="equal">
      <formula>1</formula>
    </cfRule>
  </conditionalFormatting>
  <conditionalFormatting sqref="G62">
    <cfRule type="cellIs" dxfId="7497" priority="2187" stopIfTrue="1" operator="equal">
      <formula>1</formula>
    </cfRule>
  </conditionalFormatting>
  <conditionalFormatting sqref="H114:S114 H107:AE108 Q109:AE109 H111:L111 H112:P113">
    <cfRule type="cellIs" dxfId="7496" priority="2143" operator="equal">
      <formula>1</formula>
    </cfRule>
    <cfRule type="cellIs" dxfId="7495" priority="2144" operator="between">
      <formula>0.01</formula>
      <formula>0.99</formula>
    </cfRule>
  </conditionalFormatting>
  <conditionalFormatting sqref="H107:H108 H111:H114">
    <cfRule type="expression" dxfId="7494" priority="2142" stopIfTrue="1">
      <formula>G107=1</formula>
    </cfRule>
  </conditionalFormatting>
  <conditionalFormatting sqref="Q114:S114 I107:AE108 Q109:AE109">
    <cfRule type="expression" dxfId="7493" priority="2141" stopIfTrue="1">
      <formula>H107=1</formula>
    </cfRule>
  </conditionalFormatting>
  <conditionalFormatting sqref="H133:K134 H132:L132 H131:S131 P133:S134">
    <cfRule type="cellIs" dxfId="7492" priority="2131" operator="equal">
      <formula>1</formula>
    </cfRule>
    <cfRule type="cellIs" dxfId="7491" priority="2132" operator="between">
      <formula>0.01</formula>
      <formula>0.99</formula>
    </cfRule>
  </conditionalFormatting>
  <conditionalFormatting sqref="I133:K134 I132:L132 I131:S131 P133:S134">
    <cfRule type="expression" dxfId="7490" priority="2129" stopIfTrue="1">
      <formula>H131=1</formula>
    </cfRule>
  </conditionalFormatting>
  <conditionalFormatting sqref="H139:S140 H141:AA144">
    <cfRule type="cellIs" dxfId="7489" priority="2127" operator="equal">
      <formula>1</formula>
    </cfRule>
    <cfRule type="cellIs" dxfId="7488" priority="2128" operator="between">
      <formula>0.01</formula>
      <formula>0.99</formula>
    </cfRule>
  </conditionalFormatting>
  <conditionalFormatting sqref="H139:H144 I139:S139">
    <cfRule type="expression" dxfId="7487" priority="2126" stopIfTrue="1">
      <formula>G139=1</formula>
    </cfRule>
  </conditionalFormatting>
  <conditionalFormatting sqref="H149:P150 H152:L152 H148:K148 H151:K151">
    <cfRule type="cellIs" dxfId="7486" priority="2123" operator="equal">
      <formula>1</formula>
    </cfRule>
    <cfRule type="cellIs" dxfId="7485" priority="2124" operator="between">
      <formula>0.01</formula>
      <formula>0.99</formula>
    </cfRule>
  </conditionalFormatting>
  <conditionalFormatting sqref="I149:P150 I152:L152 I148:K148 I151:K151">
    <cfRule type="expression" dxfId="7484" priority="2121" stopIfTrue="1">
      <formula>H148=1</formula>
    </cfRule>
  </conditionalFormatting>
  <conditionalFormatting sqref="H156:P157">
    <cfRule type="cellIs" dxfId="7483" priority="2119" operator="equal">
      <formula>1</formula>
    </cfRule>
    <cfRule type="cellIs" dxfId="7482" priority="2120" operator="between">
      <formula>0.01</formula>
      <formula>0.99</formula>
    </cfRule>
  </conditionalFormatting>
  <conditionalFormatting sqref="I156:P157">
    <cfRule type="expression" dxfId="7481" priority="2117" stopIfTrue="1">
      <formula>H156=1</formula>
    </cfRule>
  </conditionalFormatting>
  <conditionalFormatting sqref="H167:S167 H161:J161 H164:L164 H165:K165 H166:P166 H162:P162">
    <cfRule type="cellIs" dxfId="7480" priority="2115" operator="equal">
      <formula>1</formula>
    </cfRule>
    <cfRule type="cellIs" dxfId="7479" priority="2116" operator="between">
      <formula>0.01</formula>
      <formula>0.99</formula>
    </cfRule>
  </conditionalFormatting>
  <conditionalFormatting sqref="H161:H162 H164:H167">
    <cfRule type="expression" dxfId="7478" priority="2114" stopIfTrue="1">
      <formula>G161=1</formula>
    </cfRule>
  </conditionalFormatting>
  <conditionalFormatting sqref="H171:P171">
    <cfRule type="cellIs" dxfId="7477" priority="2111" operator="equal">
      <formula>1</formula>
    </cfRule>
    <cfRule type="cellIs" dxfId="7476" priority="2112" operator="between">
      <formula>0.01</formula>
      <formula>0.99</formula>
    </cfRule>
  </conditionalFormatting>
  <conditionalFormatting sqref="I171:P171">
    <cfRule type="expression" dxfId="7475" priority="2109" stopIfTrue="1">
      <formula>H171=1</formula>
    </cfRule>
  </conditionalFormatting>
  <conditionalFormatting sqref="H33:H34">
    <cfRule type="expression" dxfId="7474" priority="2039" stopIfTrue="1">
      <formula>G33=1</formula>
    </cfRule>
  </conditionalFormatting>
  <conditionalFormatting sqref="H33:J34 M33:S34">
    <cfRule type="cellIs" dxfId="7473" priority="2040" operator="equal">
      <formula>1</formula>
    </cfRule>
    <cfRule type="cellIs" dxfId="7472" priority="2041" operator="between">
      <formula>0.01</formula>
      <formula>0.99</formula>
    </cfRule>
  </conditionalFormatting>
  <conditionalFormatting sqref="I33:J34 M33:S34">
    <cfRule type="expression" dxfId="7471" priority="2038" stopIfTrue="1">
      <formula>H33=1</formula>
    </cfRule>
  </conditionalFormatting>
  <conditionalFormatting sqref="K33:L34 K36:L36">
    <cfRule type="cellIs" dxfId="7470" priority="2030" operator="equal">
      <formula>1</formula>
    </cfRule>
    <cfRule type="cellIs" dxfId="7469" priority="2031" operator="between">
      <formula>0.01</formula>
      <formula>0.99</formula>
    </cfRule>
  </conditionalFormatting>
  <conditionalFormatting sqref="K33:L34 K36:L36">
    <cfRule type="expression" dxfId="7468" priority="2029" stopIfTrue="1">
      <formula>J33=1</formula>
    </cfRule>
  </conditionalFormatting>
  <conditionalFormatting sqref="G20:G23 G33:G39 AF10:AF16 AF20:AF28 AF33:AF39 AF66">
    <cfRule type="cellIs" dxfId="7467" priority="1967" operator="equal">
      <formula>1</formula>
    </cfRule>
    <cfRule type="cellIs" dxfId="7466" priority="1968" operator="between">
      <formula>0.01</formula>
      <formula>0.99</formula>
    </cfRule>
  </conditionalFormatting>
  <conditionalFormatting sqref="G10:G16">
    <cfRule type="cellIs" dxfId="7465" priority="1964" operator="equal">
      <formula>1</formula>
    </cfRule>
    <cfRule type="cellIs" dxfId="7464" priority="1965" operator="between">
      <formula>0.01</formula>
      <formula>0.99</formula>
    </cfRule>
  </conditionalFormatting>
  <conditionalFormatting sqref="G44:G49 G51:G54">
    <cfRule type="cellIs" dxfId="7463" priority="1960" operator="equal">
      <formula>1</formula>
    </cfRule>
    <cfRule type="cellIs" dxfId="7462" priority="1961" operator="between">
      <formula>0.01</formula>
      <formula>0.99</formula>
    </cfRule>
  </conditionalFormatting>
  <conditionalFormatting sqref="G65:G67">
    <cfRule type="cellIs" dxfId="7461" priority="1956" operator="equal">
      <formula>1</formula>
    </cfRule>
    <cfRule type="cellIs" dxfId="7460" priority="1957" operator="between">
      <formula>0.01</formula>
      <formula>0.99</formula>
    </cfRule>
  </conditionalFormatting>
  <conditionalFormatting sqref="G71:G76">
    <cfRule type="cellIs" dxfId="7459" priority="1952" operator="equal">
      <formula>1</formula>
    </cfRule>
    <cfRule type="cellIs" dxfId="7458" priority="1953" operator="between">
      <formula>0.01</formula>
      <formula>0.99</formula>
    </cfRule>
  </conditionalFormatting>
  <conditionalFormatting sqref="G80:G83">
    <cfRule type="cellIs" dxfId="7457" priority="1950" operator="equal">
      <formula>1</formula>
    </cfRule>
    <cfRule type="cellIs" dxfId="7456" priority="1951" operator="between">
      <formula>0.01</formula>
      <formula>0.99</formula>
    </cfRule>
  </conditionalFormatting>
  <conditionalFormatting sqref="G87:G88 G90:G93">
    <cfRule type="cellIs" dxfId="7455" priority="1948" operator="equal">
      <formula>1</formula>
    </cfRule>
    <cfRule type="cellIs" dxfId="7454" priority="1949" operator="between">
      <formula>0.01</formula>
      <formula>0.99</formula>
    </cfRule>
  </conditionalFormatting>
  <conditionalFormatting sqref="G98:G103">
    <cfRule type="cellIs" dxfId="7453" priority="1946" operator="equal">
      <formula>1</formula>
    </cfRule>
    <cfRule type="cellIs" dxfId="7452" priority="1947" operator="between">
      <formula>0.01</formula>
      <formula>0.99</formula>
    </cfRule>
  </conditionalFormatting>
  <conditionalFormatting sqref="G107:G108 G111:G114">
    <cfRule type="cellIs" dxfId="7451" priority="1944" operator="equal">
      <formula>1</formula>
    </cfRule>
    <cfRule type="cellIs" dxfId="7450" priority="1945" operator="between">
      <formula>0.01</formula>
      <formula>0.99</formula>
    </cfRule>
  </conditionalFormatting>
  <conditionalFormatting sqref="G139:G144">
    <cfRule type="cellIs" dxfId="7449" priority="1936" operator="equal">
      <formula>1</formula>
    </cfRule>
    <cfRule type="cellIs" dxfId="7448" priority="1937" operator="between">
      <formula>0.01</formula>
      <formula>0.99</formula>
    </cfRule>
  </conditionalFormatting>
  <conditionalFormatting sqref="G124:G127">
    <cfRule type="cellIs" dxfId="7447" priority="1940" operator="equal">
      <formula>1</formula>
    </cfRule>
    <cfRule type="cellIs" dxfId="7446" priority="1941" operator="between">
      <formula>0.01</formula>
      <formula>0.99</formula>
    </cfRule>
  </conditionalFormatting>
  <conditionalFormatting sqref="G131:G134">
    <cfRule type="cellIs" dxfId="7445" priority="1938" operator="equal">
      <formula>1</formula>
    </cfRule>
    <cfRule type="cellIs" dxfId="7444" priority="1939" operator="between">
      <formula>0.01</formula>
      <formula>0.99</formula>
    </cfRule>
  </conditionalFormatting>
  <conditionalFormatting sqref="G148:G152">
    <cfRule type="cellIs" dxfId="7443" priority="1934" operator="equal">
      <formula>1</formula>
    </cfRule>
    <cfRule type="cellIs" dxfId="7442" priority="1935" operator="between">
      <formula>0.01</formula>
      <formula>0.99</formula>
    </cfRule>
  </conditionalFormatting>
  <conditionalFormatting sqref="G156:G157">
    <cfRule type="cellIs" dxfId="7441" priority="1932" operator="equal">
      <formula>1</formula>
    </cfRule>
    <cfRule type="cellIs" dxfId="7440" priority="1933" operator="between">
      <formula>0.01</formula>
      <formula>0.99</formula>
    </cfRule>
  </conditionalFormatting>
  <conditionalFormatting sqref="G161:G162 G164:G167">
    <cfRule type="cellIs" dxfId="7439" priority="1930" operator="equal">
      <formula>1</formula>
    </cfRule>
    <cfRule type="cellIs" dxfId="7438" priority="1931" operator="between">
      <formula>0.01</formula>
      <formula>0.99</formula>
    </cfRule>
  </conditionalFormatting>
  <conditionalFormatting sqref="G171">
    <cfRule type="cellIs" dxfId="7437" priority="1928" operator="equal">
      <formula>1</formula>
    </cfRule>
    <cfRule type="cellIs" dxfId="7436" priority="1929" operator="between">
      <formula>0.01</formula>
      <formula>0.99</formula>
    </cfRule>
  </conditionalFormatting>
  <conditionalFormatting sqref="P69">
    <cfRule type="cellIs" dxfId="7435" priority="1926" operator="equal">
      <formula>1</formula>
    </cfRule>
  </conditionalFormatting>
  <conditionalFormatting sqref="Q31">
    <cfRule type="cellIs" dxfId="7434" priority="1924" operator="equal">
      <formula>1</formula>
    </cfRule>
  </conditionalFormatting>
  <conditionalFormatting sqref="P78">
    <cfRule type="cellIs" dxfId="7433" priority="1917" operator="equal">
      <formula>1</formula>
    </cfRule>
  </conditionalFormatting>
  <conditionalFormatting sqref="Q63">
    <cfRule type="cellIs" dxfId="7432" priority="1920" operator="equal">
      <formula>1</formula>
    </cfRule>
  </conditionalFormatting>
  <conditionalFormatting sqref="Q56">
    <cfRule type="cellIs" dxfId="7431" priority="1919" operator="equal">
      <formula>1</formula>
    </cfRule>
  </conditionalFormatting>
  <conditionalFormatting sqref="O78">
    <cfRule type="cellIs" dxfId="7430" priority="1918" operator="equal">
      <formula>1</formula>
    </cfRule>
  </conditionalFormatting>
  <conditionalFormatting sqref="P105">
    <cfRule type="cellIs" dxfId="7429" priority="1914" operator="equal">
      <formula>1</formula>
    </cfRule>
  </conditionalFormatting>
  <conditionalFormatting sqref="S116">
    <cfRule type="cellIs" dxfId="7428" priority="1907" operator="equal">
      <formula>1</formula>
    </cfRule>
  </conditionalFormatting>
  <conditionalFormatting sqref="S146">
    <cfRule type="cellIs" dxfId="7427" priority="1909" operator="equal">
      <formula>1</formula>
    </cfRule>
  </conditionalFormatting>
  <conditionalFormatting sqref="S154">
    <cfRule type="cellIs" dxfId="7426" priority="1908" operator="equal">
      <formula>1</formula>
    </cfRule>
  </conditionalFormatting>
  <conditionalFormatting sqref="R129">
    <cfRule type="cellIs" dxfId="7425" priority="1902" stopIfTrue="1" operator="equal">
      <formula>1</formula>
    </cfRule>
  </conditionalFormatting>
  <conditionalFormatting sqref="R137">
    <cfRule type="cellIs" dxfId="7424" priority="1901" operator="equal">
      <formula>1</formula>
    </cfRule>
  </conditionalFormatting>
  <conditionalFormatting sqref="S137:AA137">
    <cfRule type="cellIs" dxfId="7423" priority="1900" operator="equal">
      <formula>1</formula>
    </cfRule>
  </conditionalFormatting>
  <conditionalFormatting sqref="S159">
    <cfRule type="cellIs" dxfId="7422" priority="1899" operator="equal">
      <formula>1</formula>
    </cfRule>
  </conditionalFormatting>
  <conditionalFormatting sqref="H80:S83">
    <cfRule type="cellIs" dxfId="7421" priority="1895" operator="equal">
      <formula>1</formula>
    </cfRule>
    <cfRule type="cellIs" dxfId="7420" priority="1896" operator="between">
      <formula>0.01</formula>
      <formula>0.99</formula>
    </cfRule>
  </conditionalFormatting>
  <conditionalFormatting sqref="H80:H83">
    <cfRule type="expression" dxfId="7419" priority="1894" stopIfTrue="1">
      <formula>G80=1</formula>
    </cfRule>
  </conditionalFormatting>
  <conditionalFormatting sqref="I80:S83">
    <cfRule type="expression" dxfId="7418" priority="1893" stopIfTrue="1">
      <formula>H80=1</formula>
    </cfRule>
  </conditionalFormatting>
  <conditionalFormatting sqref="H89:S89">
    <cfRule type="cellIs" dxfId="7417" priority="1884" operator="equal">
      <formula>1</formula>
    </cfRule>
    <cfRule type="cellIs" dxfId="7416" priority="1885" operator="between">
      <formula>0.01</formula>
      <formula>0.99</formula>
    </cfRule>
  </conditionalFormatting>
  <conditionalFormatting sqref="H89">
    <cfRule type="expression" dxfId="7415" priority="1883" stopIfTrue="1">
      <formula>G89=1</formula>
    </cfRule>
  </conditionalFormatting>
  <conditionalFormatting sqref="I89:S89">
    <cfRule type="expression" dxfId="7414" priority="1882" stopIfTrue="1">
      <formula>H89=1</formula>
    </cfRule>
  </conditionalFormatting>
  <conditionalFormatting sqref="G89">
    <cfRule type="cellIs" dxfId="7413" priority="1880" operator="equal">
      <formula>1</formula>
    </cfRule>
    <cfRule type="cellIs" dxfId="7412" priority="1881" operator="between">
      <formula>0.01</formula>
      <formula>0.99</formula>
    </cfRule>
  </conditionalFormatting>
  <conditionalFormatting sqref="H109:P109">
    <cfRule type="cellIs" dxfId="7411" priority="1878" operator="equal">
      <formula>1</formula>
    </cfRule>
    <cfRule type="cellIs" dxfId="7410" priority="1879" operator="between">
      <formula>0.01</formula>
      <formula>0.99</formula>
    </cfRule>
  </conditionalFormatting>
  <conditionalFormatting sqref="H109">
    <cfRule type="expression" dxfId="7409" priority="1877" stopIfTrue="1">
      <formula>G109=1</formula>
    </cfRule>
  </conditionalFormatting>
  <conditionalFormatting sqref="G109:G110">
    <cfRule type="cellIs" dxfId="7408" priority="1874" operator="equal">
      <formula>1</formula>
    </cfRule>
    <cfRule type="cellIs" dxfId="7407" priority="1875" operator="between">
      <formula>0.01</formula>
      <formula>0.99</formula>
    </cfRule>
  </conditionalFormatting>
  <conditionalFormatting sqref="H163:L163">
    <cfRule type="cellIs" dxfId="7406" priority="1870" operator="equal">
      <formula>1</formula>
    </cfRule>
    <cfRule type="cellIs" dxfId="7405" priority="1871" operator="between">
      <formula>0.01</formula>
      <formula>0.99</formula>
    </cfRule>
  </conditionalFormatting>
  <conditionalFormatting sqref="H163">
    <cfRule type="expression" dxfId="7404" priority="1869" stopIfTrue="1">
      <formula>G163=1</formula>
    </cfRule>
  </conditionalFormatting>
  <conditionalFormatting sqref="G163">
    <cfRule type="cellIs" dxfId="7403" priority="1866" operator="equal">
      <formula>1</formula>
    </cfRule>
    <cfRule type="cellIs" dxfId="7402" priority="1867" operator="between">
      <formula>0.01</formula>
      <formula>0.99</formula>
    </cfRule>
  </conditionalFormatting>
  <conditionalFormatting sqref="G24:G28">
    <cfRule type="cellIs" dxfId="7401" priority="1864" operator="equal">
      <formula>1</formula>
    </cfRule>
    <cfRule type="cellIs" dxfId="7400" priority="1865" operator="between">
      <formula>0.01</formula>
      <formula>0.99</formula>
    </cfRule>
  </conditionalFormatting>
  <conditionalFormatting sqref="H110:L110">
    <cfRule type="cellIs" dxfId="7399" priority="1861" operator="equal">
      <formula>1</formula>
    </cfRule>
    <cfRule type="cellIs" dxfId="7398" priority="1862" operator="between">
      <formula>0.01</formula>
      <formula>0.99</formula>
    </cfRule>
  </conditionalFormatting>
  <conditionalFormatting sqref="H110">
    <cfRule type="expression" dxfId="7397" priority="1860" stopIfTrue="1">
      <formula>G110=1</formula>
    </cfRule>
  </conditionalFormatting>
  <conditionalFormatting sqref="I110:L110">
    <cfRule type="expression" dxfId="7396" priority="1859" stopIfTrue="1">
      <formula>H110=1</formula>
    </cfRule>
  </conditionalFormatting>
  <conditionalFormatting sqref="H116">
    <cfRule type="cellIs" dxfId="7395" priority="1858" stopIfTrue="1" operator="equal">
      <formula>1</formula>
    </cfRule>
  </conditionalFormatting>
  <conditionalFormatting sqref="H124:S124">
    <cfRule type="cellIs" dxfId="7394" priority="1856" operator="equal">
      <formula>1</formula>
    </cfRule>
    <cfRule type="cellIs" dxfId="7393" priority="1857" operator="between">
      <formula>0.01</formula>
      <formula>0.99</formula>
    </cfRule>
  </conditionalFormatting>
  <conditionalFormatting sqref="H124">
    <cfRule type="expression" dxfId="7392" priority="1855" stopIfTrue="1">
      <formula>G124=1</formula>
    </cfRule>
  </conditionalFormatting>
  <conditionalFormatting sqref="I124:S124">
    <cfRule type="expression" dxfId="7391" priority="1854" stopIfTrue="1">
      <formula>H124=1</formula>
    </cfRule>
  </conditionalFormatting>
  <conditionalFormatting sqref="H126:O126">
    <cfRule type="cellIs" dxfId="7390" priority="1852" operator="equal">
      <formula>1</formula>
    </cfRule>
    <cfRule type="cellIs" dxfId="7389" priority="1853" operator="between">
      <formula>0.01</formula>
      <formula>0.99</formula>
    </cfRule>
  </conditionalFormatting>
  <conditionalFormatting sqref="H126">
    <cfRule type="expression" dxfId="7388" priority="1851" stopIfTrue="1">
      <formula>G126=1</formula>
    </cfRule>
  </conditionalFormatting>
  <conditionalFormatting sqref="I126:O126">
    <cfRule type="expression" dxfId="7387" priority="1850" stopIfTrue="1">
      <formula>H126=1</formula>
    </cfRule>
  </conditionalFormatting>
  <conditionalFormatting sqref="H125:S125">
    <cfRule type="cellIs" dxfId="7386" priority="1848" operator="equal">
      <formula>1</formula>
    </cfRule>
    <cfRule type="cellIs" dxfId="7385" priority="1849" operator="between">
      <formula>0.01</formula>
      <formula>0.99</formula>
    </cfRule>
  </conditionalFormatting>
  <conditionalFormatting sqref="H125">
    <cfRule type="expression" dxfId="7384" priority="1847" stopIfTrue="1">
      <formula>G125=1</formula>
    </cfRule>
  </conditionalFormatting>
  <conditionalFormatting sqref="I125:S125">
    <cfRule type="expression" dxfId="7383" priority="1846" stopIfTrue="1">
      <formula>H125=1</formula>
    </cfRule>
  </conditionalFormatting>
  <conditionalFormatting sqref="H127:S127">
    <cfRule type="cellIs" dxfId="7382" priority="1844" operator="equal">
      <formula>1</formula>
    </cfRule>
    <cfRule type="cellIs" dxfId="7381" priority="1845" operator="between">
      <formula>0.01</formula>
      <formula>0.99</formula>
    </cfRule>
  </conditionalFormatting>
  <conditionalFormatting sqref="H127">
    <cfRule type="expression" dxfId="7380" priority="1843" stopIfTrue="1">
      <formula>G127=1</formula>
    </cfRule>
  </conditionalFormatting>
  <conditionalFormatting sqref="I127:S127">
    <cfRule type="expression" dxfId="7379" priority="1842" stopIfTrue="1">
      <formula>H127=1</formula>
    </cfRule>
  </conditionalFormatting>
  <conditionalFormatting sqref="L133:O133">
    <cfRule type="cellIs" dxfId="7378" priority="1840" operator="equal">
      <formula>1</formula>
    </cfRule>
    <cfRule type="cellIs" dxfId="7377" priority="1841" operator="between">
      <formula>0.01</formula>
      <formula>0.99</formula>
    </cfRule>
  </conditionalFormatting>
  <conditionalFormatting sqref="L133">
    <cfRule type="expression" dxfId="7376" priority="1839" stopIfTrue="1">
      <formula>K133=1</formula>
    </cfRule>
  </conditionalFormatting>
  <conditionalFormatting sqref="M133:O133">
    <cfRule type="expression" dxfId="7375" priority="1838" stopIfTrue="1">
      <formula>L133=1</formula>
    </cfRule>
  </conditionalFormatting>
  <conditionalFormatting sqref="L134:O134">
    <cfRule type="cellIs" dxfId="7374" priority="1836" operator="equal">
      <formula>1</formula>
    </cfRule>
    <cfRule type="cellIs" dxfId="7373" priority="1837" operator="between">
      <formula>0.01</formula>
      <formula>0.99</formula>
    </cfRule>
  </conditionalFormatting>
  <conditionalFormatting sqref="L134">
    <cfRule type="expression" dxfId="7372" priority="1835" stopIfTrue="1">
      <formula>K134=1</formula>
    </cfRule>
  </conditionalFormatting>
  <conditionalFormatting sqref="M134:O134">
    <cfRule type="expression" dxfId="7371" priority="1834" stopIfTrue="1">
      <formula>L134=1</formula>
    </cfRule>
  </conditionalFormatting>
  <conditionalFormatting sqref="H120:O120 H118 H119:K119">
    <cfRule type="cellIs" dxfId="7370" priority="1832" operator="equal">
      <formula>1</formula>
    </cfRule>
    <cfRule type="cellIs" dxfId="7369" priority="1833" operator="between">
      <formula>0.01</formula>
      <formula>0.99</formula>
    </cfRule>
  </conditionalFormatting>
  <conditionalFormatting sqref="H118:H120">
    <cfRule type="expression" dxfId="7368" priority="1831" stopIfTrue="1">
      <formula>G118=1</formula>
    </cfRule>
  </conditionalFormatting>
  <conditionalFormatting sqref="G118:G120">
    <cfRule type="cellIs" dxfId="7367" priority="1828" operator="equal">
      <formula>1</formula>
    </cfRule>
    <cfRule type="cellIs" dxfId="7366" priority="1829" operator="between">
      <formula>0.01</formula>
      <formula>0.99</formula>
    </cfRule>
  </conditionalFormatting>
  <conditionalFormatting sqref="H58:S61">
    <cfRule type="cellIs" dxfId="7365" priority="1825" operator="equal">
      <formula>1</formula>
    </cfRule>
    <cfRule type="cellIs" dxfId="7364" priority="1826" operator="between">
      <formula>0.01</formula>
      <formula>0.99</formula>
    </cfRule>
  </conditionalFormatting>
  <conditionalFormatting sqref="H58:H61">
    <cfRule type="expression" dxfId="7363" priority="1824" stopIfTrue="1">
      <formula>G58=1</formula>
    </cfRule>
  </conditionalFormatting>
  <conditionalFormatting sqref="I58:S61">
    <cfRule type="expression" dxfId="7362" priority="1823" stopIfTrue="1">
      <formula>H58=1</formula>
    </cfRule>
  </conditionalFormatting>
  <conditionalFormatting sqref="G58:G61">
    <cfRule type="cellIs" dxfId="7361" priority="1821" operator="equal">
      <formula>1</formula>
    </cfRule>
    <cfRule type="cellIs" dxfId="7360" priority="1822" operator="between">
      <formula>0.01</formula>
      <formula>0.99</formula>
    </cfRule>
  </conditionalFormatting>
  <conditionalFormatting sqref="K3">
    <cfRule type="cellIs" dxfId="7359" priority="1820" operator="equal">
      <formula>1</formula>
    </cfRule>
  </conditionalFormatting>
  <conditionalFormatting sqref="N41">
    <cfRule type="cellIs" dxfId="7358" priority="1819" operator="equal">
      <formula>1</formula>
    </cfRule>
  </conditionalFormatting>
  <conditionalFormatting sqref="I65:S65 M66:S66 M67:O67 Q67:S67">
    <cfRule type="expression" dxfId="7357" priority="1815" stopIfTrue="1">
      <formula>H65=1</formula>
    </cfRule>
  </conditionalFormatting>
  <conditionalFormatting sqref="H65:S65 M66:S66 M67:O67 Q67:S67">
    <cfRule type="cellIs" dxfId="7356" priority="1817" operator="equal">
      <formula>1</formula>
    </cfRule>
    <cfRule type="cellIs" dxfId="7355" priority="1818" operator="between">
      <formula>0.01</formula>
      <formula>0.99</formula>
    </cfRule>
  </conditionalFormatting>
  <conditionalFormatting sqref="H65">
    <cfRule type="expression" dxfId="7354" priority="1816" stopIfTrue="1">
      <formula>G65=1</formula>
    </cfRule>
  </conditionalFormatting>
  <conditionalFormatting sqref="M132:O132">
    <cfRule type="cellIs" dxfId="7353" priority="1804" operator="equal">
      <formula>1</formula>
    </cfRule>
    <cfRule type="cellIs" dxfId="7352" priority="1805" operator="between">
      <formula>0.01</formula>
      <formula>0.99</formula>
    </cfRule>
  </conditionalFormatting>
  <conditionalFormatting sqref="M132:O132">
    <cfRule type="expression" dxfId="7351" priority="1803" stopIfTrue="1">
      <formula>L132=1</formula>
    </cfRule>
  </conditionalFormatting>
  <conditionalFormatting sqref="P132:S132">
    <cfRule type="expression" dxfId="7350" priority="1806" stopIfTrue="1">
      <formula>O132=1</formula>
    </cfRule>
  </conditionalFormatting>
  <conditionalFormatting sqref="P132:S132">
    <cfRule type="cellIs" dxfId="7349" priority="1807" operator="equal">
      <formula>1</formula>
    </cfRule>
    <cfRule type="cellIs" dxfId="7348" priority="1808" operator="between">
      <formula>0.01</formula>
      <formula>0.99</formula>
    </cfRule>
  </conditionalFormatting>
  <conditionalFormatting sqref="M152:P152">
    <cfRule type="expression" dxfId="7347" priority="1797" stopIfTrue="1">
      <formula>L152=1</formula>
    </cfRule>
  </conditionalFormatting>
  <conditionalFormatting sqref="M152:P152">
    <cfRule type="cellIs" dxfId="7346" priority="1798" operator="equal">
      <formula>1</formula>
    </cfRule>
    <cfRule type="cellIs" dxfId="7345" priority="1799" operator="between">
      <formula>0.01</formula>
      <formula>0.99</formula>
    </cfRule>
  </conditionalFormatting>
  <conditionalFormatting sqref="J35 M35:S35">
    <cfRule type="cellIs" dxfId="7344" priority="1789" operator="equal">
      <formula>1</formula>
    </cfRule>
    <cfRule type="cellIs" dxfId="7343" priority="1790" operator="between">
      <formula>0.01</formula>
      <formula>0.99</formula>
    </cfRule>
  </conditionalFormatting>
  <conditionalFormatting sqref="J35 M35:S35">
    <cfRule type="expression" dxfId="7342" priority="1788" stopIfTrue="1">
      <formula>I35=1</formula>
    </cfRule>
  </conditionalFormatting>
  <conditionalFormatting sqref="K35:L35">
    <cfRule type="cellIs" dxfId="7341" priority="1786" operator="equal">
      <formula>1</formula>
    </cfRule>
    <cfRule type="cellIs" dxfId="7340" priority="1787" operator="between">
      <formula>0.01</formula>
      <formula>0.99</formula>
    </cfRule>
  </conditionalFormatting>
  <conditionalFormatting sqref="K35:L35">
    <cfRule type="expression" dxfId="7339" priority="1785" stopIfTrue="1">
      <formula>J35=1</formula>
    </cfRule>
  </conditionalFormatting>
  <conditionalFormatting sqref="L148:S148 Q149:S150 S151:AA151">
    <cfRule type="cellIs" dxfId="7338" priority="1780" operator="equal">
      <formula>1</formula>
    </cfRule>
    <cfRule type="cellIs" dxfId="7337" priority="1781" operator="between">
      <formula>0.01</formula>
      <formula>0.99</formula>
    </cfRule>
  </conditionalFormatting>
  <conditionalFormatting sqref="L148:S148 Q149:S150 S151:AA151">
    <cfRule type="expression" dxfId="7336" priority="1779" stopIfTrue="1">
      <formula>K148=1</formula>
    </cfRule>
  </conditionalFormatting>
  <conditionalFormatting sqref="I118:S118 L119:S119 P120:S120">
    <cfRule type="cellIs" dxfId="7335" priority="1535" operator="equal">
      <formula>1</formula>
    </cfRule>
    <cfRule type="cellIs" dxfId="7334" priority="1536" operator="between">
      <formula>0.01</formula>
      <formula>0.99</formula>
    </cfRule>
  </conditionalFormatting>
  <conditionalFormatting sqref="I118:S118 L119:S119 P120:S120">
    <cfRule type="expression" dxfId="7333" priority="1534" stopIfTrue="1">
      <formula>H118=1</formula>
    </cfRule>
  </conditionalFormatting>
  <conditionalFormatting sqref="P126:S126">
    <cfRule type="expression" dxfId="7332" priority="1510" stopIfTrue="1">
      <formula>O126=1</formula>
    </cfRule>
  </conditionalFormatting>
  <conditionalFormatting sqref="P126:S126">
    <cfRule type="cellIs" dxfId="7331" priority="1511" operator="equal">
      <formula>1</formula>
    </cfRule>
    <cfRule type="cellIs" dxfId="7330" priority="1512" operator="between">
      <formula>0.01</formula>
      <formula>0.99</formula>
    </cfRule>
  </conditionalFormatting>
  <conditionalFormatting sqref="L140:S140 Q141:AA144">
    <cfRule type="expression" dxfId="7329" priority="1491" stopIfTrue="1">
      <formula>K140=1</formula>
    </cfRule>
  </conditionalFormatting>
  <conditionalFormatting sqref="L142:P142">
    <cfRule type="expression" dxfId="7328" priority="1490" stopIfTrue="1">
      <formula>K142=1</formula>
    </cfRule>
  </conditionalFormatting>
  <conditionalFormatting sqref="M144:P144">
    <cfRule type="expression" dxfId="7327" priority="1489" stopIfTrue="1">
      <formula>L144=1</formula>
    </cfRule>
  </conditionalFormatting>
  <conditionalFormatting sqref="Q152:S152">
    <cfRule type="cellIs" dxfId="7326" priority="1478" operator="equal">
      <formula>1</formula>
    </cfRule>
    <cfRule type="cellIs" dxfId="7325" priority="1479" operator="between">
      <formula>0.01</formula>
      <formula>0.99</formula>
    </cfRule>
  </conditionalFormatting>
  <conditionalFormatting sqref="Q152:S152">
    <cfRule type="expression" dxfId="7324" priority="1477" stopIfTrue="1">
      <formula>P152=1</formula>
    </cfRule>
  </conditionalFormatting>
  <conditionalFormatting sqref="Q156:S156 Q157:AA157">
    <cfRule type="cellIs" dxfId="7323" priority="1466" operator="equal">
      <formula>1</formula>
    </cfRule>
    <cfRule type="cellIs" dxfId="7322" priority="1467" operator="between">
      <formula>0.01</formula>
      <formula>0.99</formula>
    </cfRule>
  </conditionalFormatting>
  <conditionalFormatting sqref="Q156:S156 Q157:AA157">
    <cfRule type="expression" dxfId="7321" priority="1465" stopIfTrue="1">
      <formula>P156=1</formula>
    </cfRule>
  </conditionalFormatting>
  <conditionalFormatting sqref="K161:S161 Q162:AA166 T167:AA167">
    <cfRule type="cellIs" dxfId="7320" priority="1454" operator="equal">
      <formula>1</formula>
    </cfRule>
    <cfRule type="cellIs" dxfId="7319" priority="1455" operator="between">
      <formula>0.01</formula>
      <formula>0.99</formula>
    </cfRule>
  </conditionalFormatting>
  <conditionalFormatting sqref="K161:S161 Q162:AA166 T167:AA167">
    <cfRule type="expression" dxfId="7318" priority="1453" stopIfTrue="1">
      <formula>J161=1</formula>
    </cfRule>
  </conditionalFormatting>
  <conditionalFormatting sqref="M163:P164">
    <cfRule type="cellIs" dxfId="7317" priority="1451" operator="equal">
      <formula>1</formula>
    </cfRule>
    <cfRule type="cellIs" dxfId="7316" priority="1452" operator="between">
      <formula>0.01</formula>
      <formula>0.99</formula>
    </cfRule>
  </conditionalFormatting>
  <conditionalFormatting sqref="M163:P164">
    <cfRule type="expression" dxfId="7315" priority="1450" stopIfTrue="1">
      <formula>L163=1</formula>
    </cfRule>
  </conditionalFormatting>
  <conditionalFormatting sqref="L165:P165">
    <cfRule type="cellIs" dxfId="7314" priority="1448" operator="equal">
      <formula>1</formula>
    </cfRule>
    <cfRule type="cellIs" dxfId="7313" priority="1449" operator="between">
      <formula>0.01</formula>
      <formula>0.99</formula>
    </cfRule>
  </conditionalFormatting>
  <conditionalFormatting sqref="L165:P165">
    <cfRule type="expression" dxfId="7312" priority="1447" stopIfTrue="1">
      <formula>K165=1</formula>
    </cfRule>
  </conditionalFormatting>
  <conditionalFormatting sqref="Q171:S171">
    <cfRule type="cellIs" dxfId="7311" priority="1436" operator="equal">
      <formula>1</formula>
    </cfRule>
    <cfRule type="cellIs" dxfId="7310" priority="1437" operator="between">
      <formula>0.01</formula>
      <formula>0.99</formula>
    </cfRule>
  </conditionalFormatting>
  <conditionalFormatting sqref="Q171:S171">
    <cfRule type="expression" dxfId="7309" priority="1435" stopIfTrue="1">
      <formula>P171=1</formula>
    </cfRule>
  </conditionalFormatting>
  <conditionalFormatting sqref="T10:W16">
    <cfRule type="cellIs" dxfId="7308" priority="1407" operator="equal">
      <formula>1</formula>
    </cfRule>
    <cfRule type="cellIs" dxfId="7307" priority="1408" operator="between">
      <formula>0.01</formula>
      <formula>0.99</formula>
    </cfRule>
  </conditionalFormatting>
  <conditionalFormatting sqref="T139:W140">
    <cfRule type="expression" dxfId="7306" priority="1406" stopIfTrue="1">
      <formula>S139=1</formula>
    </cfRule>
  </conditionalFormatting>
  <conditionalFormatting sqref="T10:W10">
    <cfRule type="expression" dxfId="7305" priority="1405" stopIfTrue="1">
      <formula>S10=1</formula>
    </cfRule>
  </conditionalFormatting>
  <conditionalFormatting sqref="T11:W16">
    <cfRule type="expression" dxfId="7304" priority="1404" stopIfTrue="1">
      <formula>S11=1</formula>
    </cfRule>
  </conditionalFormatting>
  <conditionalFormatting sqref="T20:W20">
    <cfRule type="cellIs" dxfId="7303" priority="1402" operator="equal">
      <formula>1</formula>
    </cfRule>
    <cfRule type="cellIs" dxfId="7302" priority="1403" operator="between">
      <formula>0.01</formula>
      <formula>0.99</formula>
    </cfRule>
  </conditionalFormatting>
  <conditionalFormatting sqref="T20:W20">
    <cfRule type="expression" dxfId="7301" priority="1401" stopIfTrue="1">
      <formula>S20=1</formula>
    </cfRule>
  </conditionalFormatting>
  <conditionalFormatting sqref="T21:W25">
    <cfRule type="cellIs" dxfId="7300" priority="1399" operator="equal">
      <formula>1</formula>
    </cfRule>
    <cfRule type="cellIs" dxfId="7299" priority="1400" operator="between">
      <formula>0.01</formula>
      <formula>0.99</formula>
    </cfRule>
  </conditionalFormatting>
  <conditionalFormatting sqref="T21:W25">
    <cfRule type="expression" dxfId="7298" priority="1398" stopIfTrue="1">
      <formula>S21=1</formula>
    </cfRule>
  </conditionalFormatting>
  <conditionalFormatting sqref="T26:W28">
    <cfRule type="cellIs" dxfId="7297" priority="1396" operator="equal">
      <formula>1</formula>
    </cfRule>
    <cfRule type="cellIs" dxfId="7296" priority="1397" operator="between">
      <formula>0.01</formula>
      <formula>0.99</formula>
    </cfRule>
  </conditionalFormatting>
  <conditionalFormatting sqref="T26:W28">
    <cfRule type="expression" dxfId="7295" priority="1395" stopIfTrue="1">
      <formula>S26=1</formula>
    </cfRule>
  </conditionalFormatting>
  <conditionalFormatting sqref="W129">
    <cfRule type="cellIs" dxfId="7294" priority="1364" stopIfTrue="1" operator="equal">
      <formula>1</formula>
    </cfRule>
  </conditionalFormatting>
  <conditionalFormatting sqref="T153">
    <cfRule type="cellIs" dxfId="7293" priority="1373" stopIfTrue="1" operator="equal">
      <formula>1</formula>
    </cfRule>
  </conditionalFormatting>
  <conditionalFormatting sqref="U153">
    <cfRule type="cellIs" dxfId="7292" priority="1372" operator="equal">
      <formula>1</formula>
    </cfRule>
  </conditionalFormatting>
  <conditionalFormatting sqref="U129">
    <cfRule type="cellIs" dxfId="7291" priority="1365" stopIfTrue="1" operator="equal">
      <formula>1</formula>
    </cfRule>
  </conditionalFormatting>
  <conditionalFormatting sqref="T44:W49 T51:W54">
    <cfRule type="cellIs" dxfId="7290" priority="1317" operator="equal">
      <formula>1</formula>
    </cfRule>
    <cfRule type="cellIs" dxfId="7289" priority="1318" operator="between">
      <formula>0.01</formula>
      <formula>0.99</formula>
    </cfRule>
  </conditionalFormatting>
  <conditionalFormatting sqref="T44:W49 T51:W54">
    <cfRule type="expression" dxfId="7288" priority="1316" stopIfTrue="1">
      <formula>S44=1</formula>
    </cfRule>
  </conditionalFormatting>
  <conditionalFormatting sqref="T87:W88 T90:W93">
    <cfRule type="cellIs" dxfId="7287" priority="1308" operator="equal">
      <formula>1</formula>
    </cfRule>
    <cfRule type="cellIs" dxfId="7286" priority="1309" operator="between">
      <formula>0.01</formula>
      <formula>0.99</formula>
    </cfRule>
  </conditionalFormatting>
  <conditionalFormatting sqref="T87:W88 T90:W93">
    <cfRule type="expression" dxfId="7285" priority="1307" stopIfTrue="1">
      <formula>S87=1</formula>
    </cfRule>
  </conditionalFormatting>
  <conditionalFormatting sqref="T98:W103">
    <cfRule type="expression" dxfId="7284" priority="1304" stopIfTrue="1">
      <formula>S98=1</formula>
    </cfRule>
  </conditionalFormatting>
  <conditionalFormatting sqref="T159:AA159">
    <cfRule type="cellIs" dxfId="7283" priority="1392" stopIfTrue="1" operator="equal">
      <formula>1</formula>
    </cfRule>
  </conditionalFormatting>
  <conditionalFormatting sqref="T31:AA31">
    <cfRule type="cellIs" dxfId="7282" priority="1389" operator="equal">
      <formula>1</formula>
    </cfRule>
  </conditionalFormatting>
  <conditionalFormatting sqref="U78">
    <cfRule type="cellIs" dxfId="7281" priority="1383" operator="equal">
      <formula>1</formula>
    </cfRule>
  </conditionalFormatting>
  <conditionalFormatting sqref="T128">
    <cfRule type="cellIs" dxfId="7280" priority="1347" stopIfTrue="1" operator="equal">
      <formula>1</formula>
    </cfRule>
  </conditionalFormatting>
  <conditionalFormatting sqref="T172">
    <cfRule type="cellIs" dxfId="7279" priority="1356" stopIfTrue="1" operator="equal">
      <formula>1</formula>
    </cfRule>
  </conditionalFormatting>
  <conditionalFormatting sqref="T158">
    <cfRule type="cellIs" dxfId="7278" priority="1362" stopIfTrue="1" operator="equal">
      <formula>1</formula>
    </cfRule>
  </conditionalFormatting>
  <conditionalFormatting sqref="T36:W39">
    <cfRule type="cellIs" dxfId="7277" priority="1320" operator="equal">
      <formula>1</formula>
    </cfRule>
    <cfRule type="cellIs" dxfId="7276" priority="1321" operator="between">
      <formula>0.01</formula>
      <formula>0.99</formula>
    </cfRule>
  </conditionalFormatting>
  <conditionalFormatting sqref="T36:W39">
    <cfRule type="expression" dxfId="7275" priority="1319" stopIfTrue="1">
      <formula>S36=1</formula>
    </cfRule>
  </conditionalFormatting>
  <conditionalFormatting sqref="T67">
    <cfRule type="cellIs" dxfId="7274" priority="1314" operator="equal">
      <formula>1</formula>
    </cfRule>
    <cfRule type="cellIs" dxfId="7273" priority="1315" operator="between">
      <formula>0.01</formula>
      <formula>0.99</formula>
    </cfRule>
  </conditionalFormatting>
  <conditionalFormatting sqref="T67">
    <cfRule type="expression" dxfId="7272" priority="1313" stopIfTrue="1">
      <formula>S67=1</formula>
    </cfRule>
  </conditionalFormatting>
  <conditionalFormatting sqref="T72:W73 T75:W76">
    <cfRule type="cellIs" dxfId="7271" priority="1311" operator="equal">
      <formula>1</formula>
    </cfRule>
    <cfRule type="cellIs" dxfId="7270" priority="1312" operator="between">
      <formula>0.01</formula>
      <formula>0.99</formula>
    </cfRule>
  </conditionalFormatting>
  <conditionalFormatting sqref="T72:W73 T75:W76">
    <cfRule type="expression" dxfId="7269" priority="1310" stopIfTrue="1">
      <formula>S72=1</formula>
    </cfRule>
  </conditionalFormatting>
  <conditionalFormatting sqref="T98:W103">
    <cfRule type="cellIs" dxfId="7268" priority="1305" operator="equal">
      <formula>1</formula>
    </cfRule>
    <cfRule type="cellIs" dxfId="7267" priority="1306" operator="between">
      <formula>0.01</formula>
      <formula>0.99</formula>
    </cfRule>
  </conditionalFormatting>
  <conditionalFormatting sqref="V78:W78">
    <cfRule type="cellIs" dxfId="7266" priority="1384" operator="equal">
      <formula>1</formula>
    </cfRule>
  </conditionalFormatting>
  <conditionalFormatting sqref="T41:AA41">
    <cfRule type="cellIs" dxfId="7265" priority="1375" operator="equal">
      <formula>1</formula>
    </cfRule>
  </conditionalFormatting>
  <conditionalFormatting sqref="V153:W153">
    <cfRule type="cellIs" dxfId="7264" priority="1374" operator="equal">
      <formula>1</formula>
    </cfRule>
  </conditionalFormatting>
  <conditionalFormatting sqref="T145">
    <cfRule type="cellIs" dxfId="7263" priority="1353" stopIfTrue="1" operator="equal">
      <formula>1</formula>
    </cfRule>
  </conditionalFormatting>
  <conditionalFormatting sqref="U158">
    <cfRule type="cellIs" dxfId="7262" priority="1361" operator="equal">
      <formula>1</formula>
    </cfRule>
  </conditionalFormatting>
  <conditionalFormatting sqref="V158:W158">
    <cfRule type="cellIs" dxfId="7261" priority="1363" operator="equal">
      <formula>1</formula>
    </cfRule>
  </conditionalFormatting>
  <conditionalFormatting sqref="T168">
    <cfRule type="cellIs" dxfId="7260" priority="1359" stopIfTrue="1" operator="equal">
      <formula>1</formula>
    </cfRule>
  </conditionalFormatting>
  <conditionalFormatting sqref="U168">
    <cfRule type="cellIs" dxfId="7259" priority="1358" operator="equal">
      <formula>1</formula>
    </cfRule>
  </conditionalFormatting>
  <conditionalFormatting sqref="V168:W168">
    <cfRule type="cellIs" dxfId="7258" priority="1360" operator="equal">
      <formula>1</formula>
    </cfRule>
  </conditionalFormatting>
  <conditionalFormatting sqref="U172">
    <cfRule type="cellIs" dxfId="7257" priority="1355" operator="equal">
      <formula>1</formula>
    </cfRule>
  </conditionalFormatting>
  <conditionalFormatting sqref="V172:W172">
    <cfRule type="cellIs" dxfId="7256" priority="1357" operator="equal">
      <formula>1</formula>
    </cfRule>
  </conditionalFormatting>
  <conditionalFormatting sqref="U145">
    <cfRule type="cellIs" dxfId="7255" priority="1352" operator="equal">
      <formula>1</formula>
    </cfRule>
  </conditionalFormatting>
  <conditionalFormatting sqref="V145:W145">
    <cfRule type="cellIs" dxfId="7254" priority="1354" operator="equal">
      <formula>1</formula>
    </cfRule>
  </conditionalFormatting>
  <conditionalFormatting sqref="T135">
    <cfRule type="cellIs" dxfId="7253" priority="1350" stopIfTrue="1" operator="equal">
      <formula>1</formula>
    </cfRule>
  </conditionalFormatting>
  <conditionalFormatting sqref="U135">
    <cfRule type="cellIs" dxfId="7252" priority="1349" operator="equal">
      <formula>1</formula>
    </cfRule>
  </conditionalFormatting>
  <conditionalFormatting sqref="V135:W135">
    <cfRule type="cellIs" dxfId="7251" priority="1351" operator="equal">
      <formula>1</formula>
    </cfRule>
  </conditionalFormatting>
  <conditionalFormatting sqref="U128">
    <cfRule type="cellIs" dxfId="7250" priority="1346" operator="equal">
      <formula>1</formula>
    </cfRule>
  </conditionalFormatting>
  <conditionalFormatting sqref="V128:W128">
    <cfRule type="cellIs" dxfId="7249" priority="1348" operator="equal">
      <formula>1</formula>
    </cfRule>
  </conditionalFormatting>
  <conditionalFormatting sqref="T121">
    <cfRule type="cellIs" dxfId="7248" priority="1344" stopIfTrue="1" operator="equal">
      <formula>1</formula>
    </cfRule>
  </conditionalFormatting>
  <conditionalFormatting sqref="U121">
    <cfRule type="cellIs" dxfId="7247" priority="1343" operator="equal">
      <formula>1</formula>
    </cfRule>
  </conditionalFormatting>
  <conditionalFormatting sqref="V121:W121">
    <cfRule type="cellIs" dxfId="7246" priority="1345" operator="equal">
      <formula>1</formula>
    </cfRule>
  </conditionalFormatting>
  <conditionalFormatting sqref="T115">
    <cfRule type="cellIs" dxfId="7245" priority="1341" stopIfTrue="1" operator="equal">
      <formula>1</formula>
    </cfRule>
  </conditionalFormatting>
  <conditionalFormatting sqref="U115">
    <cfRule type="cellIs" dxfId="7244" priority="1340" operator="equal">
      <formula>1</formula>
    </cfRule>
  </conditionalFormatting>
  <conditionalFormatting sqref="V115:W115">
    <cfRule type="cellIs" dxfId="7243" priority="1342" operator="equal">
      <formula>1</formula>
    </cfRule>
  </conditionalFormatting>
  <conditionalFormatting sqref="T104">
    <cfRule type="cellIs" dxfId="7242" priority="1338" stopIfTrue="1" operator="equal">
      <formula>1</formula>
    </cfRule>
  </conditionalFormatting>
  <conditionalFormatting sqref="U104">
    <cfRule type="cellIs" dxfId="7241" priority="1337" operator="equal">
      <formula>1</formula>
    </cfRule>
  </conditionalFormatting>
  <conditionalFormatting sqref="V104:W104">
    <cfRule type="cellIs" dxfId="7240" priority="1339" operator="equal">
      <formula>1</formula>
    </cfRule>
  </conditionalFormatting>
  <conditionalFormatting sqref="T94">
    <cfRule type="cellIs" dxfId="7239" priority="1335" stopIfTrue="1" operator="equal">
      <formula>1</formula>
    </cfRule>
  </conditionalFormatting>
  <conditionalFormatting sqref="U94">
    <cfRule type="cellIs" dxfId="7238" priority="1334" operator="equal">
      <formula>1</formula>
    </cfRule>
  </conditionalFormatting>
  <conditionalFormatting sqref="V94:W94">
    <cfRule type="cellIs" dxfId="7237" priority="1336" operator="equal">
      <formula>1</formula>
    </cfRule>
  </conditionalFormatting>
  <conditionalFormatting sqref="T84">
    <cfRule type="cellIs" dxfId="7236" priority="1332" stopIfTrue="1" operator="equal">
      <formula>1</formula>
    </cfRule>
  </conditionalFormatting>
  <conditionalFormatting sqref="U84">
    <cfRule type="cellIs" dxfId="7235" priority="1331" operator="equal">
      <formula>1</formula>
    </cfRule>
  </conditionalFormatting>
  <conditionalFormatting sqref="V84:W84">
    <cfRule type="cellIs" dxfId="7234" priority="1333" operator="equal">
      <formula>1</formula>
    </cfRule>
  </conditionalFormatting>
  <conditionalFormatting sqref="T77">
    <cfRule type="cellIs" dxfId="7233" priority="1329" stopIfTrue="1" operator="equal">
      <formula>1</formula>
    </cfRule>
  </conditionalFormatting>
  <conditionalFormatting sqref="U77">
    <cfRule type="cellIs" dxfId="7232" priority="1328" operator="equal">
      <formula>1</formula>
    </cfRule>
  </conditionalFormatting>
  <conditionalFormatting sqref="V77:W77">
    <cfRule type="cellIs" dxfId="7231" priority="1330" operator="equal">
      <formula>1</formula>
    </cfRule>
  </conditionalFormatting>
  <conditionalFormatting sqref="T68">
    <cfRule type="cellIs" dxfId="7230" priority="1326" stopIfTrue="1" operator="equal">
      <formula>1</formula>
    </cfRule>
  </conditionalFormatting>
  <conditionalFormatting sqref="U68">
    <cfRule type="cellIs" dxfId="7229" priority="1325" operator="equal">
      <formula>1</formula>
    </cfRule>
  </conditionalFormatting>
  <conditionalFormatting sqref="V68:W68">
    <cfRule type="cellIs" dxfId="7228" priority="1327" operator="equal">
      <formula>1</formula>
    </cfRule>
  </conditionalFormatting>
  <conditionalFormatting sqref="T62">
    <cfRule type="cellIs" dxfId="7227" priority="1323" stopIfTrue="1" operator="equal">
      <formula>1</formula>
    </cfRule>
  </conditionalFormatting>
  <conditionalFormatting sqref="U62">
    <cfRule type="cellIs" dxfId="7226" priority="1322" operator="equal">
      <formula>1</formula>
    </cfRule>
  </conditionalFormatting>
  <conditionalFormatting sqref="V62:W62">
    <cfRule type="cellIs" dxfId="7225" priority="1324" operator="equal">
      <formula>1</formula>
    </cfRule>
  </conditionalFormatting>
  <conditionalFormatting sqref="T131:W131 T133:W134">
    <cfRule type="cellIs" dxfId="7224" priority="1299" operator="equal">
      <formula>1</formula>
    </cfRule>
    <cfRule type="cellIs" dxfId="7223" priority="1300" operator="between">
      <formula>0.01</formula>
      <formula>0.99</formula>
    </cfRule>
  </conditionalFormatting>
  <conditionalFormatting sqref="T131:W131 T133:W134">
    <cfRule type="expression" dxfId="7222" priority="1298" stopIfTrue="1">
      <formula>S131=1</formula>
    </cfRule>
  </conditionalFormatting>
  <conditionalFormatting sqref="T139:W140">
    <cfRule type="cellIs" dxfId="7221" priority="1296" operator="equal">
      <formula>1</formula>
    </cfRule>
    <cfRule type="cellIs" dxfId="7220" priority="1297" operator="between">
      <formula>0.01</formula>
      <formula>0.99</formula>
    </cfRule>
  </conditionalFormatting>
  <conditionalFormatting sqref="T139:W139">
    <cfRule type="expression" dxfId="7219" priority="1295" stopIfTrue="1">
      <formula>S139=1</formula>
    </cfRule>
  </conditionalFormatting>
  <conditionalFormatting sqref="T149:T150">
    <cfRule type="cellIs" dxfId="7218" priority="1293" operator="equal">
      <formula>1</formula>
    </cfRule>
    <cfRule type="cellIs" dxfId="7217" priority="1294" operator="between">
      <formula>0.01</formula>
      <formula>0.99</formula>
    </cfRule>
  </conditionalFormatting>
  <conditionalFormatting sqref="T149:T150">
    <cfRule type="expression" dxfId="7216" priority="1292" stopIfTrue="1">
      <formula>S149=1</formula>
    </cfRule>
  </conditionalFormatting>
  <conditionalFormatting sqref="T156">
    <cfRule type="cellIs" dxfId="7215" priority="1290" operator="equal">
      <formula>1</formula>
    </cfRule>
    <cfRule type="cellIs" dxfId="7214" priority="1291" operator="between">
      <formula>0.01</formula>
      <formula>0.99</formula>
    </cfRule>
  </conditionalFormatting>
  <conditionalFormatting sqref="T156">
    <cfRule type="expression" dxfId="7213" priority="1289" stopIfTrue="1">
      <formula>S156=1</formula>
    </cfRule>
  </conditionalFormatting>
  <conditionalFormatting sqref="T171">
    <cfRule type="cellIs" dxfId="7212" priority="1285" operator="equal">
      <formula>1</formula>
    </cfRule>
    <cfRule type="cellIs" dxfId="7211" priority="1286" operator="between">
      <formula>0.01</formula>
      <formula>0.99</formula>
    </cfRule>
  </conditionalFormatting>
  <conditionalFormatting sqref="T171">
    <cfRule type="expression" dxfId="7210" priority="1284" stopIfTrue="1">
      <formula>S171=1</formula>
    </cfRule>
  </conditionalFormatting>
  <conditionalFormatting sqref="T33:W34">
    <cfRule type="cellIs" dxfId="7209" priority="1282" operator="equal">
      <formula>1</formula>
    </cfRule>
    <cfRule type="cellIs" dxfId="7208" priority="1283" operator="between">
      <formula>0.01</formula>
      <formula>0.99</formula>
    </cfRule>
  </conditionalFormatting>
  <conditionalFormatting sqref="T33:W34">
    <cfRule type="expression" dxfId="7207" priority="1281" stopIfTrue="1">
      <formula>S33=1</formula>
    </cfRule>
  </conditionalFormatting>
  <conditionalFormatting sqref="T78">
    <cfRule type="cellIs" dxfId="7206" priority="1276" operator="equal">
      <formula>1</formula>
    </cfRule>
  </conditionalFormatting>
  <conditionalFormatting sqref="V129">
    <cfRule type="cellIs" dxfId="7205" priority="1271" stopIfTrue="1" operator="equal">
      <formula>1</formula>
    </cfRule>
  </conditionalFormatting>
  <conditionalFormatting sqref="T80:W83">
    <cfRule type="cellIs" dxfId="7204" priority="1266" operator="equal">
      <formula>1</formula>
    </cfRule>
    <cfRule type="cellIs" dxfId="7203" priority="1267" operator="between">
      <formula>0.01</formula>
      <formula>0.99</formula>
    </cfRule>
  </conditionalFormatting>
  <conditionalFormatting sqref="T80:W83">
    <cfRule type="expression" dxfId="7202" priority="1265" stopIfTrue="1">
      <formula>S80=1</formula>
    </cfRule>
  </conditionalFormatting>
  <conditionalFormatting sqref="T89:W89">
    <cfRule type="cellIs" dxfId="7201" priority="1263" operator="equal">
      <formula>1</formula>
    </cfRule>
    <cfRule type="cellIs" dxfId="7200" priority="1264" operator="between">
      <formula>0.01</formula>
      <formula>0.99</formula>
    </cfRule>
  </conditionalFormatting>
  <conditionalFormatting sqref="T89:W89">
    <cfRule type="expression" dxfId="7199" priority="1262" stopIfTrue="1">
      <formula>S89=1</formula>
    </cfRule>
  </conditionalFormatting>
  <conditionalFormatting sqref="T124:W124">
    <cfRule type="cellIs" dxfId="7198" priority="1255" operator="equal">
      <formula>1</formula>
    </cfRule>
    <cfRule type="cellIs" dxfId="7197" priority="1256" operator="between">
      <formula>0.01</formula>
      <formula>0.99</formula>
    </cfRule>
  </conditionalFormatting>
  <conditionalFormatting sqref="T124:W124">
    <cfRule type="expression" dxfId="7196" priority="1254" stopIfTrue="1">
      <formula>S124=1</formula>
    </cfRule>
  </conditionalFormatting>
  <conditionalFormatting sqref="T125:W125">
    <cfRule type="cellIs" dxfId="7195" priority="1252" operator="equal">
      <formula>1</formula>
    </cfRule>
    <cfRule type="cellIs" dxfId="7194" priority="1253" operator="between">
      <formula>0.01</formula>
      <formula>0.99</formula>
    </cfRule>
  </conditionalFormatting>
  <conditionalFormatting sqref="T125:W125">
    <cfRule type="expression" dxfId="7193" priority="1251" stopIfTrue="1">
      <formula>S125=1</formula>
    </cfRule>
  </conditionalFormatting>
  <conditionalFormatting sqref="T127:W127">
    <cfRule type="cellIs" dxfId="7192" priority="1249" operator="equal">
      <formula>1</formula>
    </cfRule>
    <cfRule type="cellIs" dxfId="7191" priority="1250" operator="between">
      <formula>0.01</formula>
      <formula>0.99</formula>
    </cfRule>
  </conditionalFormatting>
  <conditionalFormatting sqref="T127:W127">
    <cfRule type="expression" dxfId="7190" priority="1248" stopIfTrue="1">
      <formula>S127=1</formula>
    </cfRule>
  </conditionalFormatting>
  <conditionalFormatting sqref="T58:W61">
    <cfRule type="cellIs" dxfId="7189" priority="1246" operator="equal">
      <formula>1</formula>
    </cfRule>
    <cfRule type="cellIs" dxfId="7188" priority="1247" operator="between">
      <formula>0.01</formula>
      <formula>0.99</formula>
    </cfRule>
  </conditionalFormatting>
  <conditionalFormatting sqref="T58:W61">
    <cfRule type="expression" dxfId="7187" priority="1245" stopIfTrue="1">
      <formula>S58=1</formula>
    </cfRule>
  </conditionalFormatting>
  <conditionalFormatting sqref="T65:W66 U67:AD67">
    <cfRule type="expression" dxfId="7186" priority="1242" stopIfTrue="1">
      <formula>S65=1</formula>
    </cfRule>
  </conditionalFormatting>
  <conditionalFormatting sqref="T65:W66 U67:AD67">
    <cfRule type="cellIs" dxfId="7185" priority="1243" operator="equal">
      <formula>1</formula>
    </cfRule>
    <cfRule type="cellIs" dxfId="7184" priority="1244" operator="between">
      <formula>0.01</formula>
      <formula>0.99</formula>
    </cfRule>
  </conditionalFormatting>
  <conditionalFormatting sqref="T132:W132">
    <cfRule type="expression" dxfId="7183" priority="1239" stopIfTrue="1">
      <formula>S132=1</formula>
    </cfRule>
  </conditionalFormatting>
  <conditionalFormatting sqref="T132:W132">
    <cfRule type="cellIs" dxfId="7182" priority="1240" operator="equal">
      <formula>1</formula>
    </cfRule>
    <cfRule type="cellIs" dxfId="7181" priority="1241" operator="between">
      <formula>0.01</formula>
      <formula>0.99</formula>
    </cfRule>
  </conditionalFormatting>
  <conditionalFormatting sqref="T152">
    <cfRule type="expression" dxfId="7180" priority="1234" stopIfTrue="1">
      <formula>S152=1</formula>
    </cfRule>
  </conditionalFormatting>
  <conditionalFormatting sqref="T152">
    <cfRule type="cellIs" dxfId="7179" priority="1235" operator="equal">
      <formula>1</formula>
    </cfRule>
    <cfRule type="cellIs" dxfId="7178" priority="1236" operator="between">
      <formula>0.01</formula>
      <formula>0.99</formula>
    </cfRule>
  </conditionalFormatting>
  <conditionalFormatting sqref="T35:W35">
    <cfRule type="cellIs" dxfId="7177" priority="1232" operator="equal">
      <formula>1</formula>
    </cfRule>
    <cfRule type="cellIs" dxfId="7176" priority="1233" operator="between">
      <formula>0.01</formula>
      <formula>0.99</formula>
    </cfRule>
  </conditionalFormatting>
  <conditionalFormatting sqref="T35:W35">
    <cfRule type="expression" dxfId="7175" priority="1231" stopIfTrue="1">
      <formula>S35=1</formula>
    </cfRule>
  </conditionalFormatting>
  <conditionalFormatting sqref="T148:W148 U149:W150">
    <cfRule type="cellIs" dxfId="7174" priority="1229" operator="equal">
      <formula>1</formula>
    </cfRule>
    <cfRule type="cellIs" dxfId="7173" priority="1230" operator="between">
      <formula>0.01</formula>
      <formula>0.99</formula>
    </cfRule>
  </conditionalFormatting>
  <conditionalFormatting sqref="T148:W148 U149:W150">
    <cfRule type="expression" dxfId="7172" priority="1228" stopIfTrue="1">
      <formula>S148=1</formula>
    </cfRule>
  </conditionalFormatting>
  <conditionalFormatting sqref="T118:W120">
    <cfRule type="cellIs" dxfId="7171" priority="1226" operator="equal">
      <formula>1</formula>
    </cfRule>
    <cfRule type="cellIs" dxfId="7170" priority="1227" operator="between">
      <formula>0.01</formula>
      <formula>0.99</formula>
    </cfRule>
  </conditionalFormatting>
  <conditionalFormatting sqref="T118:W120">
    <cfRule type="expression" dxfId="7169" priority="1225" stopIfTrue="1">
      <formula>S118=1</formula>
    </cfRule>
  </conditionalFormatting>
  <conditionalFormatting sqref="T126:W126">
    <cfRule type="expression" dxfId="7168" priority="1222" stopIfTrue="1">
      <formula>S126=1</formula>
    </cfRule>
  </conditionalFormatting>
  <conditionalFormatting sqref="T126:W126">
    <cfRule type="cellIs" dxfId="7167" priority="1223" operator="equal">
      <formula>1</formula>
    </cfRule>
    <cfRule type="cellIs" dxfId="7166" priority="1224" operator="between">
      <formula>0.01</formula>
      <formula>0.99</formula>
    </cfRule>
  </conditionalFormatting>
  <conditionalFormatting sqref="T140:W140">
    <cfRule type="expression" dxfId="7165" priority="1221" stopIfTrue="1">
      <formula>S140=1</formula>
    </cfRule>
  </conditionalFormatting>
  <conditionalFormatting sqref="U152:W152">
    <cfRule type="cellIs" dxfId="7164" priority="1217" operator="equal">
      <formula>1</formula>
    </cfRule>
    <cfRule type="cellIs" dxfId="7163" priority="1218" operator="between">
      <formula>0.01</formula>
      <formula>0.99</formula>
    </cfRule>
  </conditionalFormatting>
  <conditionalFormatting sqref="U152:W152">
    <cfRule type="expression" dxfId="7162" priority="1216" stopIfTrue="1">
      <formula>T152=1</formula>
    </cfRule>
  </conditionalFormatting>
  <conditionalFormatting sqref="U156:W156">
    <cfRule type="cellIs" dxfId="7161" priority="1214" operator="equal">
      <formula>1</formula>
    </cfRule>
    <cfRule type="cellIs" dxfId="7160" priority="1215" operator="between">
      <formula>0.01</formula>
      <formula>0.99</formula>
    </cfRule>
  </conditionalFormatting>
  <conditionalFormatting sqref="U156:W156">
    <cfRule type="expression" dxfId="7159" priority="1213" stopIfTrue="1">
      <formula>T156=1</formula>
    </cfRule>
  </conditionalFormatting>
  <conditionalFormatting sqref="T161:W161">
    <cfRule type="cellIs" dxfId="7158" priority="1211" operator="equal">
      <formula>1</formula>
    </cfRule>
    <cfRule type="cellIs" dxfId="7157" priority="1212" operator="between">
      <formula>0.01</formula>
      <formula>0.99</formula>
    </cfRule>
  </conditionalFormatting>
  <conditionalFormatting sqref="T161:W161">
    <cfRule type="expression" dxfId="7156" priority="1210" stopIfTrue="1">
      <formula>S161=1</formula>
    </cfRule>
  </conditionalFormatting>
  <conditionalFormatting sqref="U171:W171">
    <cfRule type="cellIs" dxfId="7155" priority="1202" operator="equal">
      <formula>1</formula>
    </cfRule>
    <cfRule type="cellIs" dxfId="7154" priority="1203" operator="between">
      <formula>0.01</formula>
      <formula>0.99</formula>
    </cfRule>
  </conditionalFormatting>
  <conditionalFormatting sqref="U171:W171">
    <cfRule type="expression" dxfId="7153" priority="1201" stopIfTrue="1">
      <formula>T171=1</formula>
    </cfRule>
  </conditionalFormatting>
  <conditionalFormatting sqref="X10:AA16">
    <cfRule type="cellIs" dxfId="7152" priority="1199" operator="equal">
      <formula>1</formula>
    </cfRule>
    <cfRule type="cellIs" dxfId="7151" priority="1200" operator="between">
      <formula>0.01</formula>
      <formula>0.99</formula>
    </cfRule>
  </conditionalFormatting>
  <conditionalFormatting sqref="X139:AA140">
    <cfRule type="expression" dxfId="7150" priority="1198" stopIfTrue="1">
      <formula>W139=1</formula>
    </cfRule>
  </conditionalFormatting>
  <conditionalFormatting sqref="X10:AA10">
    <cfRule type="expression" dxfId="7149" priority="1197" stopIfTrue="1">
      <formula>W10=1</formula>
    </cfRule>
  </conditionalFormatting>
  <conditionalFormatting sqref="X11:AA16">
    <cfRule type="expression" dxfId="7148" priority="1196" stopIfTrue="1">
      <formula>W11=1</formula>
    </cfRule>
  </conditionalFormatting>
  <conditionalFormatting sqref="X20:AA20">
    <cfRule type="cellIs" dxfId="7147" priority="1194" operator="equal">
      <formula>1</formula>
    </cfRule>
    <cfRule type="cellIs" dxfId="7146" priority="1195" operator="between">
      <formula>0.01</formula>
      <formula>0.99</formula>
    </cfRule>
  </conditionalFormatting>
  <conditionalFormatting sqref="X20:AA20">
    <cfRule type="expression" dxfId="7145" priority="1193" stopIfTrue="1">
      <formula>W20=1</formula>
    </cfRule>
  </conditionalFormatting>
  <conditionalFormatting sqref="X21:AA25">
    <cfRule type="cellIs" dxfId="7144" priority="1191" operator="equal">
      <formula>1</formula>
    </cfRule>
    <cfRule type="cellIs" dxfId="7143" priority="1192" operator="between">
      <formula>0.01</formula>
      <formula>0.99</formula>
    </cfRule>
  </conditionalFormatting>
  <conditionalFormatting sqref="X21:AA25">
    <cfRule type="expression" dxfId="7142" priority="1190" stopIfTrue="1">
      <formula>W21=1</formula>
    </cfRule>
  </conditionalFormatting>
  <conditionalFormatting sqref="X26:AA28">
    <cfRule type="cellIs" dxfId="7141" priority="1188" operator="equal">
      <formula>1</formula>
    </cfRule>
    <cfRule type="cellIs" dxfId="7140" priority="1189" operator="between">
      <formula>0.01</formula>
      <formula>0.99</formula>
    </cfRule>
  </conditionalFormatting>
  <conditionalFormatting sqref="X26:AA28">
    <cfRule type="expression" dxfId="7139" priority="1187" stopIfTrue="1">
      <formula>W26=1</formula>
    </cfRule>
  </conditionalFormatting>
  <conditionalFormatting sqref="AA129">
    <cfRule type="cellIs" dxfId="7138" priority="1156" stopIfTrue="1" operator="equal">
      <formula>1</formula>
    </cfRule>
  </conditionalFormatting>
  <conditionalFormatting sqref="X153">
    <cfRule type="cellIs" dxfId="7137" priority="1165" stopIfTrue="1" operator="equal">
      <formula>1</formula>
    </cfRule>
  </conditionalFormatting>
  <conditionalFormatting sqref="Y153">
    <cfRule type="cellIs" dxfId="7136" priority="1164" operator="equal">
      <formula>1</formula>
    </cfRule>
  </conditionalFormatting>
  <conditionalFormatting sqref="Y129">
    <cfRule type="cellIs" dxfId="7135" priority="1157" stopIfTrue="1" operator="equal">
      <formula>1</formula>
    </cfRule>
  </conditionalFormatting>
  <conditionalFormatting sqref="X44:AA49 X51:AA54">
    <cfRule type="cellIs" dxfId="7134" priority="1109" operator="equal">
      <formula>1</formula>
    </cfRule>
    <cfRule type="cellIs" dxfId="7133" priority="1110" operator="between">
      <formula>0.01</formula>
      <formula>0.99</formula>
    </cfRule>
  </conditionalFormatting>
  <conditionalFormatting sqref="X44:AA49 X51:AA54">
    <cfRule type="expression" dxfId="7132" priority="1108" stopIfTrue="1">
      <formula>W44=1</formula>
    </cfRule>
  </conditionalFormatting>
  <conditionalFormatting sqref="X87:AA88 X90:AA93">
    <cfRule type="cellIs" dxfId="7131" priority="1100" operator="equal">
      <formula>1</formula>
    </cfRule>
    <cfRule type="cellIs" dxfId="7130" priority="1101" operator="between">
      <formula>0.01</formula>
      <formula>0.99</formula>
    </cfRule>
  </conditionalFormatting>
  <conditionalFormatting sqref="X87:AA88 X90:AA93">
    <cfRule type="expression" dxfId="7129" priority="1099" stopIfTrue="1">
      <formula>W87=1</formula>
    </cfRule>
  </conditionalFormatting>
  <conditionalFormatting sqref="X98:AA103">
    <cfRule type="expression" dxfId="7128" priority="1096" stopIfTrue="1">
      <formula>W98=1</formula>
    </cfRule>
  </conditionalFormatting>
  <conditionalFormatting sqref="Y78">
    <cfRule type="cellIs" dxfId="7127" priority="1175" operator="equal">
      <formula>1</formula>
    </cfRule>
  </conditionalFormatting>
  <conditionalFormatting sqref="X128">
    <cfRule type="cellIs" dxfId="7126" priority="1139" stopIfTrue="1" operator="equal">
      <formula>1</formula>
    </cfRule>
  </conditionalFormatting>
  <conditionalFormatting sqref="X172">
    <cfRule type="cellIs" dxfId="7125" priority="1148" stopIfTrue="1" operator="equal">
      <formula>1</formula>
    </cfRule>
  </conditionalFormatting>
  <conditionalFormatting sqref="X158">
    <cfRule type="cellIs" dxfId="7124" priority="1154" stopIfTrue="1" operator="equal">
      <formula>1</formula>
    </cfRule>
  </conditionalFormatting>
  <conditionalFormatting sqref="X36:AA39">
    <cfRule type="cellIs" dxfId="7123" priority="1112" operator="equal">
      <formula>1</formula>
    </cfRule>
    <cfRule type="cellIs" dxfId="7122" priority="1113" operator="between">
      <formula>0.01</formula>
      <formula>0.99</formula>
    </cfRule>
  </conditionalFormatting>
  <conditionalFormatting sqref="X36:AA39">
    <cfRule type="expression" dxfId="7121" priority="1111" stopIfTrue="1">
      <formula>W36=1</formula>
    </cfRule>
  </conditionalFormatting>
  <conditionalFormatting sqref="X72:AA73 X75:AA76">
    <cfRule type="cellIs" dxfId="7120" priority="1103" operator="equal">
      <formula>1</formula>
    </cfRule>
    <cfRule type="cellIs" dxfId="7119" priority="1104" operator="between">
      <formula>0.01</formula>
      <formula>0.99</formula>
    </cfRule>
  </conditionalFormatting>
  <conditionalFormatting sqref="X72:AA73 X75:AA76">
    <cfRule type="expression" dxfId="7118" priority="1102" stopIfTrue="1">
      <formula>W72=1</formula>
    </cfRule>
  </conditionalFormatting>
  <conditionalFormatting sqref="X98:AA103">
    <cfRule type="cellIs" dxfId="7117" priority="1097" operator="equal">
      <formula>1</formula>
    </cfRule>
    <cfRule type="cellIs" dxfId="7116" priority="1098" operator="between">
      <formula>0.01</formula>
      <formula>0.99</formula>
    </cfRule>
  </conditionalFormatting>
  <conditionalFormatting sqref="Z78:AA78">
    <cfRule type="cellIs" dxfId="7115" priority="1176" operator="equal">
      <formula>1</formula>
    </cfRule>
  </conditionalFormatting>
  <conditionalFormatting sqref="Z153:AA153">
    <cfRule type="cellIs" dxfId="7114" priority="1166" operator="equal">
      <formula>1</formula>
    </cfRule>
  </conditionalFormatting>
  <conditionalFormatting sqref="X145">
    <cfRule type="cellIs" dxfId="7113" priority="1145" stopIfTrue="1" operator="equal">
      <formula>1</formula>
    </cfRule>
  </conditionalFormatting>
  <conditionalFormatting sqref="Y158">
    <cfRule type="cellIs" dxfId="7112" priority="1153" operator="equal">
      <formula>1</formula>
    </cfRule>
  </conditionalFormatting>
  <conditionalFormatting sqref="Z158:AA158">
    <cfRule type="cellIs" dxfId="7111" priority="1155" operator="equal">
      <formula>1</formula>
    </cfRule>
  </conditionalFormatting>
  <conditionalFormatting sqref="X168">
    <cfRule type="cellIs" dxfId="7110" priority="1151" stopIfTrue="1" operator="equal">
      <formula>1</formula>
    </cfRule>
  </conditionalFormatting>
  <conditionalFormatting sqref="Y168">
    <cfRule type="cellIs" dxfId="7109" priority="1150" operator="equal">
      <formula>1</formula>
    </cfRule>
  </conditionalFormatting>
  <conditionalFormatting sqref="Z168:AA168">
    <cfRule type="cellIs" dxfId="7108" priority="1152" operator="equal">
      <formula>1</formula>
    </cfRule>
  </conditionalFormatting>
  <conditionalFormatting sqref="Y172">
    <cfRule type="cellIs" dxfId="7107" priority="1147" operator="equal">
      <formula>1</formula>
    </cfRule>
  </conditionalFormatting>
  <conditionalFormatting sqref="Z172:AA172">
    <cfRule type="cellIs" dxfId="7106" priority="1149" operator="equal">
      <formula>1</formula>
    </cfRule>
  </conditionalFormatting>
  <conditionalFormatting sqref="Y145">
    <cfRule type="cellIs" dxfId="7105" priority="1144" operator="equal">
      <formula>1</formula>
    </cfRule>
  </conditionalFormatting>
  <conditionalFormatting sqref="Z145:AA145">
    <cfRule type="cellIs" dxfId="7104" priority="1146" operator="equal">
      <formula>1</formula>
    </cfRule>
  </conditionalFormatting>
  <conditionalFormatting sqref="X135">
    <cfRule type="cellIs" dxfId="7103" priority="1142" stopIfTrue="1" operator="equal">
      <formula>1</formula>
    </cfRule>
  </conditionalFormatting>
  <conditionalFormatting sqref="Y135">
    <cfRule type="cellIs" dxfId="7102" priority="1141" operator="equal">
      <formula>1</formula>
    </cfRule>
  </conditionalFormatting>
  <conditionalFormatting sqref="Z135:AA135">
    <cfRule type="cellIs" dxfId="7101" priority="1143" operator="equal">
      <formula>1</formula>
    </cfRule>
  </conditionalFormatting>
  <conditionalFormatting sqref="Y128">
    <cfRule type="cellIs" dxfId="7100" priority="1138" operator="equal">
      <formula>1</formula>
    </cfRule>
  </conditionalFormatting>
  <conditionalFormatting sqref="Z128:AA128">
    <cfRule type="cellIs" dxfId="7099" priority="1140" operator="equal">
      <formula>1</formula>
    </cfRule>
  </conditionalFormatting>
  <conditionalFormatting sqref="X121">
    <cfRule type="cellIs" dxfId="7098" priority="1136" stopIfTrue="1" operator="equal">
      <formula>1</formula>
    </cfRule>
  </conditionalFormatting>
  <conditionalFormatting sqref="Y121">
    <cfRule type="cellIs" dxfId="7097" priority="1135" operator="equal">
      <formula>1</formula>
    </cfRule>
  </conditionalFormatting>
  <conditionalFormatting sqref="Z121:AA121">
    <cfRule type="cellIs" dxfId="7096" priority="1137" operator="equal">
      <formula>1</formula>
    </cfRule>
  </conditionalFormatting>
  <conditionalFormatting sqref="X115">
    <cfRule type="cellIs" dxfId="7095" priority="1133" stopIfTrue="1" operator="equal">
      <formula>1</formula>
    </cfRule>
  </conditionalFormatting>
  <conditionalFormatting sqref="Y115">
    <cfRule type="cellIs" dxfId="7094" priority="1132" operator="equal">
      <formula>1</formula>
    </cfRule>
  </conditionalFormatting>
  <conditionalFormatting sqref="Z115:AA115">
    <cfRule type="cellIs" dxfId="7093" priority="1134" operator="equal">
      <formula>1</formula>
    </cfRule>
  </conditionalFormatting>
  <conditionalFormatting sqref="X104">
    <cfRule type="cellIs" dxfId="7092" priority="1130" stopIfTrue="1" operator="equal">
      <formula>1</formula>
    </cfRule>
  </conditionalFormatting>
  <conditionalFormatting sqref="Y104">
    <cfRule type="cellIs" dxfId="7091" priority="1129" operator="equal">
      <formula>1</formula>
    </cfRule>
  </conditionalFormatting>
  <conditionalFormatting sqref="Z104:AA104">
    <cfRule type="cellIs" dxfId="7090" priority="1131" operator="equal">
      <formula>1</formula>
    </cfRule>
  </conditionalFormatting>
  <conditionalFormatting sqref="X94">
    <cfRule type="cellIs" dxfId="7089" priority="1127" stopIfTrue="1" operator="equal">
      <formula>1</formula>
    </cfRule>
  </conditionalFormatting>
  <conditionalFormatting sqref="Y94">
    <cfRule type="cellIs" dxfId="7088" priority="1126" operator="equal">
      <formula>1</formula>
    </cfRule>
  </conditionalFormatting>
  <conditionalFormatting sqref="Z94:AA94">
    <cfRule type="cellIs" dxfId="7087" priority="1128" operator="equal">
      <formula>1</formula>
    </cfRule>
  </conditionalFormatting>
  <conditionalFormatting sqref="X84">
    <cfRule type="cellIs" dxfId="7086" priority="1124" stopIfTrue="1" operator="equal">
      <formula>1</formula>
    </cfRule>
  </conditionalFormatting>
  <conditionalFormatting sqref="Y84">
    <cfRule type="cellIs" dxfId="7085" priority="1123" operator="equal">
      <formula>1</formula>
    </cfRule>
  </conditionalFormatting>
  <conditionalFormatting sqref="Z84:AA84">
    <cfRule type="cellIs" dxfId="7084" priority="1125" operator="equal">
      <formula>1</formula>
    </cfRule>
  </conditionalFormatting>
  <conditionalFormatting sqref="X77">
    <cfRule type="cellIs" dxfId="7083" priority="1121" stopIfTrue="1" operator="equal">
      <formula>1</formula>
    </cfRule>
  </conditionalFormatting>
  <conditionalFormatting sqref="Y77">
    <cfRule type="cellIs" dxfId="7082" priority="1120" operator="equal">
      <formula>1</formula>
    </cfRule>
  </conditionalFormatting>
  <conditionalFormatting sqref="Z77:AA77">
    <cfRule type="cellIs" dxfId="7081" priority="1122" operator="equal">
      <formula>1</formula>
    </cfRule>
  </conditionalFormatting>
  <conditionalFormatting sqref="X68">
    <cfRule type="cellIs" dxfId="7080" priority="1118" stopIfTrue="1" operator="equal">
      <formula>1</formula>
    </cfRule>
  </conditionalFormatting>
  <conditionalFormatting sqref="Y68">
    <cfRule type="cellIs" dxfId="7079" priority="1117" operator="equal">
      <formula>1</formula>
    </cfRule>
  </conditionalFormatting>
  <conditionalFormatting sqref="Z68:AA68">
    <cfRule type="cellIs" dxfId="7078" priority="1119" operator="equal">
      <formula>1</formula>
    </cfRule>
  </conditionalFormatting>
  <conditionalFormatting sqref="X62">
    <cfRule type="cellIs" dxfId="7077" priority="1115" stopIfTrue="1" operator="equal">
      <formula>1</formula>
    </cfRule>
  </conditionalFormatting>
  <conditionalFormatting sqref="Y62">
    <cfRule type="cellIs" dxfId="7076" priority="1114" operator="equal">
      <formula>1</formula>
    </cfRule>
  </conditionalFormatting>
  <conditionalFormatting sqref="Z62:AA62">
    <cfRule type="cellIs" dxfId="7075" priority="1116" operator="equal">
      <formula>1</formula>
    </cfRule>
  </conditionalFormatting>
  <conditionalFormatting sqref="X131:AA131 X133:AA134">
    <cfRule type="cellIs" dxfId="7074" priority="1091" operator="equal">
      <formula>1</formula>
    </cfRule>
    <cfRule type="cellIs" dxfId="7073" priority="1092" operator="between">
      <formula>0.01</formula>
      <formula>0.99</formula>
    </cfRule>
  </conditionalFormatting>
  <conditionalFormatting sqref="X131:AA131 X133:AA134">
    <cfRule type="expression" dxfId="7072" priority="1090" stopIfTrue="1">
      <formula>W131=1</formula>
    </cfRule>
  </conditionalFormatting>
  <conditionalFormatting sqref="X139:AA140">
    <cfRule type="cellIs" dxfId="7071" priority="1088" operator="equal">
      <formula>1</formula>
    </cfRule>
    <cfRule type="cellIs" dxfId="7070" priority="1089" operator="between">
      <formula>0.01</formula>
      <formula>0.99</formula>
    </cfRule>
  </conditionalFormatting>
  <conditionalFormatting sqref="X139:AA139">
    <cfRule type="expression" dxfId="7069" priority="1087" stopIfTrue="1">
      <formula>W139=1</formula>
    </cfRule>
  </conditionalFormatting>
  <conditionalFormatting sqref="X149:X150">
    <cfRule type="cellIs" dxfId="7068" priority="1085" operator="equal">
      <formula>1</formula>
    </cfRule>
    <cfRule type="cellIs" dxfId="7067" priority="1086" operator="between">
      <formula>0.01</formula>
      <formula>0.99</formula>
    </cfRule>
  </conditionalFormatting>
  <conditionalFormatting sqref="X149:X150">
    <cfRule type="expression" dxfId="7066" priority="1084" stopIfTrue="1">
      <formula>W149=1</formula>
    </cfRule>
  </conditionalFormatting>
  <conditionalFormatting sqref="X156">
    <cfRule type="cellIs" dxfId="7065" priority="1082" operator="equal">
      <formula>1</formula>
    </cfRule>
    <cfRule type="cellIs" dxfId="7064" priority="1083" operator="between">
      <formula>0.01</formula>
      <formula>0.99</formula>
    </cfRule>
  </conditionalFormatting>
  <conditionalFormatting sqref="X156">
    <cfRule type="expression" dxfId="7063" priority="1081" stopIfTrue="1">
      <formula>W156=1</formula>
    </cfRule>
  </conditionalFormatting>
  <conditionalFormatting sqref="X171">
    <cfRule type="cellIs" dxfId="7062" priority="1077" operator="equal">
      <formula>1</formula>
    </cfRule>
    <cfRule type="cellIs" dxfId="7061" priority="1078" operator="between">
      <formula>0.01</formula>
      <formula>0.99</formula>
    </cfRule>
  </conditionalFormatting>
  <conditionalFormatting sqref="X171">
    <cfRule type="expression" dxfId="7060" priority="1076" stopIfTrue="1">
      <formula>W171=1</formula>
    </cfRule>
  </conditionalFormatting>
  <conditionalFormatting sqref="X33:AA34">
    <cfRule type="cellIs" dxfId="7059" priority="1074" operator="equal">
      <formula>1</formula>
    </cfRule>
    <cfRule type="cellIs" dxfId="7058" priority="1075" operator="between">
      <formula>0.01</formula>
      <formula>0.99</formula>
    </cfRule>
  </conditionalFormatting>
  <conditionalFormatting sqref="X33:AA34">
    <cfRule type="expression" dxfId="7057" priority="1073" stopIfTrue="1">
      <formula>W33=1</formula>
    </cfRule>
  </conditionalFormatting>
  <conditionalFormatting sqref="X78">
    <cfRule type="cellIs" dxfId="7056" priority="1068" operator="equal">
      <formula>1</formula>
    </cfRule>
  </conditionalFormatting>
  <conditionalFormatting sqref="Z129">
    <cfRule type="cellIs" dxfId="7055" priority="1063" stopIfTrue="1" operator="equal">
      <formula>1</formula>
    </cfRule>
  </conditionalFormatting>
  <conditionalFormatting sqref="X80:AA83">
    <cfRule type="cellIs" dxfId="7054" priority="1058" operator="equal">
      <formula>1</formula>
    </cfRule>
    <cfRule type="cellIs" dxfId="7053" priority="1059" operator="between">
      <formula>0.01</formula>
      <formula>0.99</formula>
    </cfRule>
  </conditionalFormatting>
  <conditionalFormatting sqref="X80:AA83">
    <cfRule type="expression" dxfId="7052" priority="1057" stopIfTrue="1">
      <formula>W80=1</formula>
    </cfRule>
  </conditionalFormatting>
  <conditionalFormatting sqref="X89:AA89">
    <cfRule type="cellIs" dxfId="7051" priority="1055" operator="equal">
      <formula>1</formula>
    </cfRule>
    <cfRule type="cellIs" dxfId="7050" priority="1056" operator="between">
      <formula>0.01</formula>
      <formula>0.99</formula>
    </cfRule>
  </conditionalFormatting>
  <conditionalFormatting sqref="X89:AA89">
    <cfRule type="expression" dxfId="7049" priority="1054" stopIfTrue="1">
      <formula>W89=1</formula>
    </cfRule>
  </conditionalFormatting>
  <conditionalFormatting sqref="X124:AA124">
    <cfRule type="cellIs" dxfId="7048" priority="1047" operator="equal">
      <formula>1</formula>
    </cfRule>
    <cfRule type="cellIs" dxfId="7047" priority="1048" operator="between">
      <formula>0.01</formula>
      <formula>0.99</formula>
    </cfRule>
  </conditionalFormatting>
  <conditionalFormatting sqref="X124:AA124">
    <cfRule type="expression" dxfId="7046" priority="1046" stopIfTrue="1">
      <formula>W124=1</formula>
    </cfRule>
  </conditionalFormatting>
  <conditionalFormatting sqref="X125:AA125">
    <cfRule type="cellIs" dxfId="7045" priority="1044" operator="equal">
      <formula>1</formula>
    </cfRule>
    <cfRule type="cellIs" dxfId="7044" priority="1045" operator="between">
      <formula>0.01</formula>
      <formula>0.99</formula>
    </cfRule>
  </conditionalFormatting>
  <conditionalFormatting sqref="X125:AA125">
    <cfRule type="expression" dxfId="7043" priority="1043" stopIfTrue="1">
      <formula>W125=1</formula>
    </cfRule>
  </conditionalFormatting>
  <conditionalFormatting sqref="X127:AA127">
    <cfRule type="cellIs" dxfId="7042" priority="1041" operator="equal">
      <formula>1</formula>
    </cfRule>
    <cfRule type="cellIs" dxfId="7041" priority="1042" operator="between">
      <formula>0.01</formula>
      <formula>0.99</formula>
    </cfRule>
  </conditionalFormatting>
  <conditionalFormatting sqref="X127:AA127">
    <cfRule type="expression" dxfId="7040" priority="1040" stopIfTrue="1">
      <formula>W127=1</formula>
    </cfRule>
  </conditionalFormatting>
  <conditionalFormatting sqref="X58:AA61">
    <cfRule type="cellIs" dxfId="7039" priority="1038" operator="equal">
      <formula>1</formula>
    </cfRule>
    <cfRule type="cellIs" dxfId="7038" priority="1039" operator="between">
      <formula>0.01</formula>
      <formula>0.99</formula>
    </cfRule>
  </conditionalFormatting>
  <conditionalFormatting sqref="X58:AA61">
    <cfRule type="expression" dxfId="7037" priority="1037" stopIfTrue="1">
      <formula>W58=1</formula>
    </cfRule>
  </conditionalFormatting>
  <conditionalFormatting sqref="X65:AA66">
    <cfRule type="expression" dxfId="7036" priority="1034" stopIfTrue="1">
      <formula>W65=1</formula>
    </cfRule>
  </conditionalFormatting>
  <conditionalFormatting sqref="X65:AA66">
    <cfRule type="cellIs" dxfId="7035" priority="1035" operator="equal">
      <formula>1</formula>
    </cfRule>
    <cfRule type="cellIs" dxfId="7034" priority="1036" operator="between">
      <formula>0.01</formula>
      <formula>0.99</formula>
    </cfRule>
  </conditionalFormatting>
  <conditionalFormatting sqref="X132:AA132">
    <cfRule type="expression" dxfId="7033" priority="1031" stopIfTrue="1">
      <formula>W132=1</formula>
    </cfRule>
  </conditionalFormatting>
  <conditionalFormatting sqref="X132:AA132">
    <cfRule type="cellIs" dxfId="7032" priority="1032" operator="equal">
      <formula>1</formula>
    </cfRule>
    <cfRule type="cellIs" dxfId="7031" priority="1033" operator="between">
      <formula>0.01</formula>
      <formula>0.99</formula>
    </cfRule>
  </conditionalFormatting>
  <conditionalFormatting sqref="X152">
    <cfRule type="expression" dxfId="7030" priority="1026" stopIfTrue="1">
      <formula>W152=1</formula>
    </cfRule>
  </conditionalFormatting>
  <conditionalFormatting sqref="X152">
    <cfRule type="cellIs" dxfId="7029" priority="1027" operator="equal">
      <formula>1</formula>
    </cfRule>
    <cfRule type="cellIs" dxfId="7028" priority="1028" operator="between">
      <formula>0.01</formula>
      <formula>0.99</formula>
    </cfRule>
  </conditionalFormatting>
  <conditionalFormatting sqref="X35:AA35">
    <cfRule type="cellIs" dxfId="7027" priority="1024" operator="equal">
      <formula>1</formula>
    </cfRule>
    <cfRule type="cellIs" dxfId="7026" priority="1025" operator="between">
      <formula>0.01</formula>
      <formula>0.99</formula>
    </cfRule>
  </conditionalFormatting>
  <conditionalFormatting sqref="X35:AA35">
    <cfRule type="expression" dxfId="7025" priority="1023" stopIfTrue="1">
      <formula>W35=1</formula>
    </cfRule>
  </conditionalFormatting>
  <conditionalFormatting sqref="X148:AA148 Y149:AA150">
    <cfRule type="cellIs" dxfId="7024" priority="1021" operator="equal">
      <formula>1</formula>
    </cfRule>
    <cfRule type="cellIs" dxfId="7023" priority="1022" operator="between">
      <formula>0.01</formula>
      <formula>0.99</formula>
    </cfRule>
  </conditionalFormatting>
  <conditionalFormatting sqref="X148:AA148 Y149:AA150">
    <cfRule type="expression" dxfId="7022" priority="1020" stopIfTrue="1">
      <formula>W148=1</formula>
    </cfRule>
  </conditionalFormatting>
  <conditionalFormatting sqref="X118:AA120">
    <cfRule type="cellIs" dxfId="7021" priority="1018" operator="equal">
      <formula>1</formula>
    </cfRule>
    <cfRule type="cellIs" dxfId="7020" priority="1019" operator="between">
      <formula>0.01</formula>
      <formula>0.99</formula>
    </cfRule>
  </conditionalFormatting>
  <conditionalFormatting sqref="X118:AA120">
    <cfRule type="expression" dxfId="7019" priority="1017" stopIfTrue="1">
      <formula>W118=1</formula>
    </cfRule>
  </conditionalFormatting>
  <conditionalFormatting sqref="X126:AA126">
    <cfRule type="expression" dxfId="7018" priority="1014" stopIfTrue="1">
      <formula>W126=1</formula>
    </cfRule>
  </conditionalFormatting>
  <conditionalFormatting sqref="X126:AA126">
    <cfRule type="cellIs" dxfId="7017" priority="1015" operator="equal">
      <formula>1</formula>
    </cfRule>
    <cfRule type="cellIs" dxfId="7016" priority="1016" operator="between">
      <formula>0.01</formula>
      <formula>0.99</formula>
    </cfRule>
  </conditionalFormatting>
  <conditionalFormatting sqref="X140:AA140">
    <cfRule type="expression" dxfId="7015" priority="1013" stopIfTrue="1">
      <formula>W140=1</formula>
    </cfRule>
  </conditionalFormatting>
  <conditionalFormatting sqref="Y152:AA152">
    <cfRule type="cellIs" dxfId="7014" priority="1009" operator="equal">
      <formula>1</formula>
    </cfRule>
    <cfRule type="cellIs" dxfId="7013" priority="1010" operator="between">
      <formula>0.01</formula>
      <formula>0.99</formula>
    </cfRule>
  </conditionalFormatting>
  <conditionalFormatting sqref="Y152:AA152">
    <cfRule type="expression" dxfId="7012" priority="1008" stopIfTrue="1">
      <formula>X152=1</formula>
    </cfRule>
  </conditionalFormatting>
  <conditionalFormatting sqref="Y156:AA156">
    <cfRule type="cellIs" dxfId="7011" priority="1006" operator="equal">
      <formula>1</formula>
    </cfRule>
    <cfRule type="cellIs" dxfId="7010" priority="1007" operator="between">
      <formula>0.01</formula>
      <formula>0.99</formula>
    </cfRule>
  </conditionalFormatting>
  <conditionalFormatting sqref="Y156:AA156">
    <cfRule type="expression" dxfId="7009" priority="1005" stopIfTrue="1">
      <formula>X156=1</formula>
    </cfRule>
  </conditionalFormatting>
  <conditionalFormatting sqref="X161:AA161">
    <cfRule type="cellIs" dxfId="7008" priority="1003" operator="equal">
      <formula>1</formula>
    </cfRule>
    <cfRule type="cellIs" dxfId="7007" priority="1004" operator="between">
      <formula>0.01</formula>
      <formula>0.99</formula>
    </cfRule>
  </conditionalFormatting>
  <conditionalFormatting sqref="X161:AA161">
    <cfRule type="expression" dxfId="7006" priority="1002" stopIfTrue="1">
      <formula>W161=1</formula>
    </cfRule>
  </conditionalFormatting>
  <conditionalFormatting sqref="Y171:AA171">
    <cfRule type="cellIs" dxfId="7005" priority="994" operator="equal">
      <formula>1</formula>
    </cfRule>
    <cfRule type="cellIs" dxfId="7004" priority="995" operator="between">
      <formula>0.01</formula>
      <formula>0.99</formula>
    </cfRule>
  </conditionalFormatting>
  <conditionalFormatting sqref="Y171:AA171">
    <cfRule type="expression" dxfId="7003" priority="993" stopIfTrue="1">
      <formula>X171=1</formula>
    </cfRule>
  </conditionalFormatting>
  <conditionalFormatting sqref="T116:AA116">
    <cfRule type="cellIs" dxfId="7002" priority="992" stopIfTrue="1" operator="equal">
      <formula>1</formula>
    </cfRule>
  </conditionalFormatting>
  <conditionalFormatting sqref="T146:AA146">
    <cfRule type="cellIs" dxfId="7001" priority="991" stopIfTrue="1" operator="equal">
      <formula>1</formula>
    </cfRule>
  </conditionalFormatting>
  <conditionalFormatting sqref="T154:AA154">
    <cfRule type="cellIs" dxfId="7000" priority="990" stopIfTrue="1" operator="equal">
      <formula>1</formula>
    </cfRule>
  </conditionalFormatting>
  <conditionalFormatting sqref="AB141:AE144">
    <cfRule type="expression" dxfId="6999" priority="989" stopIfTrue="1">
      <formula>AA141=1</formula>
    </cfRule>
  </conditionalFormatting>
  <conditionalFormatting sqref="AB56:AE56">
    <cfRule type="cellIs" dxfId="6998" priority="988" operator="equal">
      <formula>1</formula>
    </cfRule>
  </conditionalFormatting>
  <conditionalFormatting sqref="AB96:AE96">
    <cfRule type="cellIs" dxfId="6997" priority="984" stopIfTrue="1" operator="equal">
      <formula>1</formula>
    </cfRule>
  </conditionalFormatting>
  <conditionalFormatting sqref="AB169:AE169">
    <cfRule type="cellIs" dxfId="6996" priority="983" stopIfTrue="1" operator="equal">
      <formula>1</formula>
    </cfRule>
  </conditionalFormatting>
  <conditionalFormatting sqref="AB74:AE74">
    <cfRule type="cellIs" dxfId="6995" priority="979" operator="equal">
      <formula>1</formula>
    </cfRule>
    <cfRule type="cellIs" dxfId="6994" priority="980" operator="between">
      <formula>0.01</formula>
      <formula>0.99</formula>
    </cfRule>
  </conditionalFormatting>
  <conditionalFormatting sqref="AB74:AE74">
    <cfRule type="expression" dxfId="6993" priority="978" stopIfTrue="1">
      <formula>AA74=1</formula>
    </cfRule>
  </conditionalFormatting>
  <conditionalFormatting sqref="AB63:AE63">
    <cfRule type="cellIs" dxfId="6992" priority="987" operator="equal">
      <formula>1</formula>
    </cfRule>
  </conditionalFormatting>
  <conditionalFormatting sqref="AB69:AE69">
    <cfRule type="cellIs" dxfId="6991" priority="986" operator="equal">
      <formula>1</formula>
    </cfRule>
  </conditionalFormatting>
  <conditionalFormatting sqref="AB85:AE85">
    <cfRule type="cellIs" dxfId="6990" priority="985" operator="equal">
      <formula>1</formula>
    </cfRule>
  </conditionalFormatting>
  <conditionalFormatting sqref="AB105:AE105">
    <cfRule type="cellIs" dxfId="6989" priority="982" stopIfTrue="1" operator="equal">
      <formula>1</formula>
    </cfRule>
  </conditionalFormatting>
  <conditionalFormatting sqref="AB122:AE122">
    <cfRule type="cellIs" dxfId="6988" priority="981" stopIfTrue="1" operator="equal">
      <formula>1</formula>
    </cfRule>
  </conditionalFormatting>
  <conditionalFormatting sqref="AB141:AE144">
    <cfRule type="cellIs" dxfId="6987" priority="973" operator="equal">
      <formula>1</formula>
    </cfRule>
    <cfRule type="cellIs" dxfId="6986" priority="974" operator="between">
      <formula>0.01</formula>
      <formula>0.99</formula>
    </cfRule>
  </conditionalFormatting>
  <conditionalFormatting sqref="AB137:AE137">
    <cfRule type="cellIs" dxfId="6985" priority="972" operator="equal">
      <formula>1</formula>
    </cfRule>
  </conditionalFormatting>
  <conditionalFormatting sqref="AB151:AE151">
    <cfRule type="cellIs" dxfId="6984" priority="970" operator="equal">
      <formula>1</formula>
    </cfRule>
    <cfRule type="cellIs" dxfId="6983" priority="971" operator="between">
      <formula>0.01</formula>
      <formula>0.99</formula>
    </cfRule>
  </conditionalFormatting>
  <conditionalFormatting sqref="AB151:AE151">
    <cfRule type="expression" dxfId="6982" priority="969" stopIfTrue="1">
      <formula>AA151=1</formula>
    </cfRule>
  </conditionalFormatting>
  <conditionalFormatting sqref="AB141:AE144">
    <cfRule type="expression" dxfId="6981" priority="968" stopIfTrue="1">
      <formula>AA141=1</formula>
    </cfRule>
  </conditionalFormatting>
  <conditionalFormatting sqref="AB157:AE157">
    <cfRule type="cellIs" dxfId="6980" priority="966" operator="equal">
      <formula>1</formula>
    </cfRule>
    <cfRule type="cellIs" dxfId="6979" priority="967" operator="between">
      <formula>0.01</formula>
      <formula>0.99</formula>
    </cfRule>
  </conditionalFormatting>
  <conditionalFormatting sqref="AB157:AE157">
    <cfRule type="expression" dxfId="6978" priority="965" stopIfTrue="1">
      <formula>AA157=1</formula>
    </cfRule>
  </conditionalFormatting>
  <conditionalFormatting sqref="AB162:AE167">
    <cfRule type="cellIs" dxfId="6977" priority="963" operator="equal">
      <formula>1</formula>
    </cfRule>
    <cfRule type="cellIs" dxfId="6976" priority="964" operator="between">
      <formula>0.01</formula>
      <formula>0.99</formula>
    </cfRule>
  </conditionalFormatting>
  <conditionalFormatting sqref="AB162:AE167">
    <cfRule type="expression" dxfId="6975" priority="962" stopIfTrue="1">
      <formula>AA162=1</formula>
    </cfRule>
  </conditionalFormatting>
  <conditionalFormatting sqref="AB159:AE159">
    <cfRule type="cellIs" dxfId="6974" priority="961" stopIfTrue="1" operator="equal">
      <formula>1</formula>
    </cfRule>
  </conditionalFormatting>
  <conditionalFormatting sqref="AB31:AE31">
    <cfRule type="cellIs" dxfId="6973" priority="960" operator="equal">
      <formula>1</formula>
    </cfRule>
  </conditionalFormatting>
  <conditionalFormatting sqref="AB41:AE41">
    <cfRule type="cellIs" dxfId="6972" priority="959" operator="equal">
      <formula>1</formula>
    </cfRule>
  </conditionalFormatting>
  <conditionalFormatting sqref="AB10:AE16">
    <cfRule type="cellIs" dxfId="6971" priority="957" operator="equal">
      <formula>1</formula>
    </cfRule>
    <cfRule type="cellIs" dxfId="6970" priority="958" operator="between">
      <formula>0.01</formula>
      <formula>0.99</formula>
    </cfRule>
  </conditionalFormatting>
  <conditionalFormatting sqref="AB139:AE140">
    <cfRule type="expression" dxfId="6969" priority="956" stopIfTrue="1">
      <formula>AA139=1</formula>
    </cfRule>
  </conditionalFormatting>
  <conditionalFormatting sqref="AB10:AE10">
    <cfRule type="expression" dxfId="6968" priority="955" stopIfTrue="1">
      <formula>AA10=1</formula>
    </cfRule>
  </conditionalFormatting>
  <conditionalFormatting sqref="AB11:AE16">
    <cfRule type="expression" dxfId="6967" priority="954" stopIfTrue="1">
      <formula>AA11=1</formula>
    </cfRule>
  </conditionalFormatting>
  <conditionalFormatting sqref="AB20:AE20">
    <cfRule type="cellIs" dxfId="6966" priority="952" operator="equal">
      <formula>1</formula>
    </cfRule>
    <cfRule type="cellIs" dxfId="6965" priority="953" operator="between">
      <formula>0.01</formula>
      <formula>0.99</formula>
    </cfRule>
  </conditionalFormatting>
  <conditionalFormatting sqref="AB20:AE20">
    <cfRule type="expression" dxfId="6964" priority="951" stopIfTrue="1">
      <formula>AA20=1</formula>
    </cfRule>
  </conditionalFormatting>
  <conditionalFormatting sqref="AB21:AE25">
    <cfRule type="cellIs" dxfId="6963" priority="949" operator="equal">
      <formula>1</formula>
    </cfRule>
    <cfRule type="cellIs" dxfId="6962" priority="950" operator="between">
      <formula>0.01</formula>
      <formula>0.99</formula>
    </cfRule>
  </conditionalFormatting>
  <conditionalFormatting sqref="AB21:AE25">
    <cfRule type="expression" dxfId="6961" priority="948" stopIfTrue="1">
      <formula>AA21=1</formula>
    </cfRule>
  </conditionalFormatting>
  <conditionalFormatting sqref="AB26:AE28">
    <cfRule type="cellIs" dxfId="6960" priority="946" operator="equal">
      <formula>1</formula>
    </cfRule>
    <cfRule type="cellIs" dxfId="6959" priority="947" operator="between">
      <formula>0.01</formula>
      <formula>0.99</formula>
    </cfRule>
  </conditionalFormatting>
  <conditionalFormatting sqref="AB26:AE28">
    <cfRule type="expression" dxfId="6958" priority="945" stopIfTrue="1">
      <formula>AA26=1</formula>
    </cfRule>
  </conditionalFormatting>
  <conditionalFormatting sqref="AE129">
    <cfRule type="cellIs" dxfId="6957" priority="938" stopIfTrue="1" operator="equal">
      <formula>1</formula>
    </cfRule>
  </conditionalFormatting>
  <conditionalFormatting sqref="AB153">
    <cfRule type="cellIs" dxfId="6956" priority="941" stopIfTrue="1" operator="equal">
      <formula>1</formula>
    </cfRule>
  </conditionalFormatting>
  <conditionalFormatting sqref="AC153">
    <cfRule type="cellIs" dxfId="6955" priority="940" operator="equal">
      <formula>1</formula>
    </cfRule>
  </conditionalFormatting>
  <conditionalFormatting sqref="AC129">
    <cfRule type="cellIs" dxfId="6954" priority="939" stopIfTrue="1" operator="equal">
      <formula>1</formula>
    </cfRule>
  </conditionalFormatting>
  <conditionalFormatting sqref="AB44:AE49 AB51:AE54">
    <cfRule type="cellIs" dxfId="6953" priority="891" operator="equal">
      <formula>1</formula>
    </cfRule>
    <cfRule type="cellIs" dxfId="6952" priority="892" operator="between">
      <formula>0.01</formula>
      <formula>0.99</formula>
    </cfRule>
  </conditionalFormatting>
  <conditionalFormatting sqref="AB44:AE49 AB51:AE54">
    <cfRule type="expression" dxfId="6951" priority="890" stopIfTrue="1">
      <formula>AA44=1</formula>
    </cfRule>
  </conditionalFormatting>
  <conditionalFormatting sqref="AB87:AE88 AB90:AE93">
    <cfRule type="cellIs" dxfId="6950" priority="882" operator="equal">
      <formula>1</formula>
    </cfRule>
    <cfRule type="cellIs" dxfId="6949" priority="883" operator="between">
      <formula>0.01</formula>
      <formula>0.99</formula>
    </cfRule>
  </conditionalFormatting>
  <conditionalFormatting sqref="AB87:AE88 AB90:AE93">
    <cfRule type="expression" dxfId="6948" priority="881" stopIfTrue="1">
      <formula>AA87=1</formula>
    </cfRule>
  </conditionalFormatting>
  <conditionalFormatting sqref="AB98:AE103">
    <cfRule type="expression" dxfId="6947" priority="878" stopIfTrue="1">
      <formula>AA98=1</formula>
    </cfRule>
  </conditionalFormatting>
  <conditionalFormatting sqref="AC78">
    <cfRule type="cellIs" dxfId="6946" priority="943" operator="equal">
      <formula>1</formula>
    </cfRule>
  </conditionalFormatting>
  <conditionalFormatting sqref="AB128">
    <cfRule type="cellIs" dxfId="6945" priority="921" stopIfTrue="1" operator="equal">
      <formula>1</formula>
    </cfRule>
  </conditionalFormatting>
  <conditionalFormatting sqref="AB172">
    <cfRule type="cellIs" dxfId="6944" priority="930" stopIfTrue="1" operator="equal">
      <formula>1</formula>
    </cfRule>
  </conditionalFormatting>
  <conditionalFormatting sqref="AB158">
    <cfRule type="cellIs" dxfId="6943" priority="936" stopIfTrue="1" operator="equal">
      <formula>1</formula>
    </cfRule>
  </conditionalFormatting>
  <conditionalFormatting sqref="AB36:AE39">
    <cfRule type="cellIs" dxfId="6942" priority="894" operator="equal">
      <formula>1</formula>
    </cfRule>
    <cfRule type="cellIs" dxfId="6941" priority="895" operator="between">
      <formula>0.01</formula>
      <formula>0.99</formula>
    </cfRule>
  </conditionalFormatting>
  <conditionalFormatting sqref="AB36:AE39">
    <cfRule type="expression" dxfId="6940" priority="893" stopIfTrue="1">
      <formula>AA36=1</formula>
    </cfRule>
  </conditionalFormatting>
  <conditionalFormatting sqref="AB72:AE73 AB75:AE76">
    <cfRule type="cellIs" dxfId="6939" priority="885" operator="equal">
      <formula>1</formula>
    </cfRule>
    <cfRule type="cellIs" dxfId="6938" priority="886" operator="between">
      <formula>0.01</formula>
      <formula>0.99</formula>
    </cfRule>
  </conditionalFormatting>
  <conditionalFormatting sqref="AB72:AE73 AB75:AE76">
    <cfRule type="expression" dxfId="6937" priority="884" stopIfTrue="1">
      <formula>AA72=1</formula>
    </cfRule>
  </conditionalFormatting>
  <conditionalFormatting sqref="AB98:AE103">
    <cfRule type="cellIs" dxfId="6936" priority="879" operator="equal">
      <formula>1</formula>
    </cfRule>
    <cfRule type="cellIs" dxfId="6935" priority="880" operator="between">
      <formula>0.01</formula>
      <formula>0.99</formula>
    </cfRule>
  </conditionalFormatting>
  <conditionalFormatting sqref="AD78:AE78">
    <cfRule type="cellIs" dxfId="6934" priority="944" operator="equal">
      <formula>1</formula>
    </cfRule>
  </conditionalFormatting>
  <conditionalFormatting sqref="AD153:AE153">
    <cfRule type="cellIs" dxfId="6933" priority="942" operator="equal">
      <formula>1</formula>
    </cfRule>
  </conditionalFormatting>
  <conditionalFormatting sqref="AB145">
    <cfRule type="cellIs" dxfId="6932" priority="927" stopIfTrue="1" operator="equal">
      <formula>1</formula>
    </cfRule>
  </conditionalFormatting>
  <conditionalFormatting sqref="AC158">
    <cfRule type="cellIs" dxfId="6931" priority="935" operator="equal">
      <formula>1</formula>
    </cfRule>
  </conditionalFormatting>
  <conditionalFormatting sqref="AD158:AE158">
    <cfRule type="cellIs" dxfId="6930" priority="937" operator="equal">
      <formula>1</formula>
    </cfRule>
  </conditionalFormatting>
  <conditionalFormatting sqref="AB168">
    <cfRule type="cellIs" dxfId="6929" priority="933" stopIfTrue="1" operator="equal">
      <formula>1</formula>
    </cfRule>
  </conditionalFormatting>
  <conditionalFormatting sqref="AC168">
    <cfRule type="cellIs" dxfId="6928" priority="932" operator="equal">
      <formula>1</formula>
    </cfRule>
  </conditionalFormatting>
  <conditionalFormatting sqref="AD168:AE168">
    <cfRule type="cellIs" dxfId="6927" priority="934" operator="equal">
      <formula>1</formula>
    </cfRule>
  </conditionalFormatting>
  <conditionalFormatting sqref="AC172">
    <cfRule type="cellIs" dxfId="6926" priority="929" operator="equal">
      <formula>1</formula>
    </cfRule>
  </conditionalFormatting>
  <conditionalFormatting sqref="AD172:AE172">
    <cfRule type="cellIs" dxfId="6925" priority="931" operator="equal">
      <formula>1</formula>
    </cfRule>
  </conditionalFormatting>
  <conditionalFormatting sqref="AC145">
    <cfRule type="cellIs" dxfId="6924" priority="926" operator="equal">
      <formula>1</formula>
    </cfRule>
  </conditionalFormatting>
  <conditionalFormatting sqref="AD145:AE145">
    <cfRule type="cellIs" dxfId="6923" priority="928" operator="equal">
      <formula>1</formula>
    </cfRule>
  </conditionalFormatting>
  <conditionalFormatting sqref="AB135">
    <cfRule type="cellIs" dxfId="6922" priority="924" stopIfTrue="1" operator="equal">
      <formula>1</formula>
    </cfRule>
  </conditionalFormatting>
  <conditionalFormatting sqref="AC135">
    <cfRule type="cellIs" dxfId="6921" priority="923" operator="equal">
      <formula>1</formula>
    </cfRule>
  </conditionalFormatting>
  <conditionalFormatting sqref="AD135:AE135">
    <cfRule type="cellIs" dxfId="6920" priority="925" operator="equal">
      <formula>1</formula>
    </cfRule>
  </conditionalFormatting>
  <conditionalFormatting sqref="AC128">
    <cfRule type="cellIs" dxfId="6919" priority="920" operator="equal">
      <formula>1</formula>
    </cfRule>
  </conditionalFormatting>
  <conditionalFormatting sqref="AD128:AE128">
    <cfRule type="cellIs" dxfId="6918" priority="922" operator="equal">
      <formula>1</formula>
    </cfRule>
  </conditionalFormatting>
  <conditionalFormatting sqref="AB121">
    <cfRule type="cellIs" dxfId="6917" priority="918" stopIfTrue="1" operator="equal">
      <formula>1</formula>
    </cfRule>
  </conditionalFormatting>
  <conditionalFormatting sqref="AC121">
    <cfRule type="cellIs" dxfId="6916" priority="917" operator="equal">
      <formula>1</formula>
    </cfRule>
  </conditionalFormatting>
  <conditionalFormatting sqref="AD121:AE121">
    <cfRule type="cellIs" dxfId="6915" priority="919" operator="equal">
      <formula>1</formula>
    </cfRule>
  </conditionalFormatting>
  <conditionalFormatting sqref="AB115">
    <cfRule type="cellIs" dxfId="6914" priority="915" stopIfTrue="1" operator="equal">
      <formula>1</formula>
    </cfRule>
  </conditionalFormatting>
  <conditionalFormatting sqref="AC115">
    <cfRule type="cellIs" dxfId="6913" priority="914" operator="equal">
      <formula>1</formula>
    </cfRule>
  </conditionalFormatting>
  <conditionalFormatting sqref="AD115:AE115">
    <cfRule type="cellIs" dxfId="6912" priority="916" operator="equal">
      <formula>1</formula>
    </cfRule>
  </conditionalFormatting>
  <conditionalFormatting sqref="AB104">
    <cfRule type="cellIs" dxfId="6911" priority="912" stopIfTrue="1" operator="equal">
      <formula>1</formula>
    </cfRule>
  </conditionalFormatting>
  <conditionalFormatting sqref="AC104">
    <cfRule type="cellIs" dxfId="6910" priority="911" operator="equal">
      <formula>1</formula>
    </cfRule>
  </conditionalFormatting>
  <conditionalFormatting sqref="AD104:AE104">
    <cfRule type="cellIs" dxfId="6909" priority="913" operator="equal">
      <formula>1</formula>
    </cfRule>
  </conditionalFormatting>
  <conditionalFormatting sqref="AB94">
    <cfRule type="cellIs" dxfId="6908" priority="909" stopIfTrue="1" operator="equal">
      <formula>1</formula>
    </cfRule>
  </conditionalFormatting>
  <conditionalFormatting sqref="AC94">
    <cfRule type="cellIs" dxfId="6907" priority="908" operator="equal">
      <formula>1</formula>
    </cfRule>
  </conditionalFormatting>
  <conditionalFormatting sqref="AD94:AE94">
    <cfRule type="cellIs" dxfId="6906" priority="910" operator="equal">
      <formula>1</formula>
    </cfRule>
  </conditionalFormatting>
  <conditionalFormatting sqref="AB84">
    <cfRule type="cellIs" dxfId="6905" priority="906" stopIfTrue="1" operator="equal">
      <formula>1</formula>
    </cfRule>
  </conditionalFormatting>
  <conditionalFormatting sqref="AC84">
    <cfRule type="cellIs" dxfId="6904" priority="905" operator="equal">
      <formula>1</formula>
    </cfRule>
  </conditionalFormatting>
  <conditionalFormatting sqref="AD84:AE84">
    <cfRule type="cellIs" dxfId="6903" priority="907" operator="equal">
      <formula>1</formula>
    </cfRule>
  </conditionalFormatting>
  <conditionalFormatting sqref="AB77">
    <cfRule type="cellIs" dxfId="6902" priority="903" stopIfTrue="1" operator="equal">
      <formula>1</formula>
    </cfRule>
  </conditionalFormatting>
  <conditionalFormatting sqref="AC77">
    <cfRule type="cellIs" dxfId="6901" priority="902" operator="equal">
      <formula>1</formula>
    </cfRule>
  </conditionalFormatting>
  <conditionalFormatting sqref="AD77:AE77">
    <cfRule type="cellIs" dxfId="6900" priority="904" operator="equal">
      <formula>1</formula>
    </cfRule>
  </conditionalFormatting>
  <conditionalFormatting sqref="AB68">
    <cfRule type="cellIs" dxfId="6899" priority="900" stopIfTrue="1" operator="equal">
      <formula>1</formula>
    </cfRule>
  </conditionalFormatting>
  <conditionalFormatting sqref="AC68">
    <cfRule type="cellIs" dxfId="6898" priority="899" operator="equal">
      <formula>1</formula>
    </cfRule>
  </conditionalFormatting>
  <conditionalFormatting sqref="AD68:AE68">
    <cfRule type="cellIs" dxfId="6897" priority="901" operator="equal">
      <formula>1</formula>
    </cfRule>
  </conditionalFormatting>
  <conditionalFormatting sqref="AB62">
    <cfRule type="cellIs" dxfId="6896" priority="897" stopIfTrue="1" operator="equal">
      <formula>1</formula>
    </cfRule>
  </conditionalFormatting>
  <conditionalFormatting sqref="AC62">
    <cfRule type="cellIs" dxfId="6895" priority="896" operator="equal">
      <formula>1</formula>
    </cfRule>
  </conditionalFormatting>
  <conditionalFormatting sqref="AD62:AE62">
    <cfRule type="cellIs" dxfId="6894" priority="898" operator="equal">
      <formula>1</formula>
    </cfRule>
  </conditionalFormatting>
  <conditionalFormatting sqref="AB131:AE131 AB133:AE134">
    <cfRule type="cellIs" dxfId="6893" priority="873" operator="equal">
      <formula>1</formula>
    </cfRule>
    <cfRule type="cellIs" dxfId="6892" priority="874" operator="between">
      <formula>0.01</formula>
      <formula>0.99</formula>
    </cfRule>
  </conditionalFormatting>
  <conditionalFormatting sqref="AB131:AE131 AB133:AE134">
    <cfRule type="expression" dxfId="6891" priority="872" stopIfTrue="1">
      <formula>AA131=1</formula>
    </cfRule>
  </conditionalFormatting>
  <conditionalFormatting sqref="AB139:AE140">
    <cfRule type="cellIs" dxfId="6890" priority="870" operator="equal">
      <formula>1</formula>
    </cfRule>
    <cfRule type="cellIs" dxfId="6889" priority="871" operator="between">
      <formula>0.01</formula>
      <formula>0.99</formula>
    </cfRule>
  </conditionalFormatting>
  <conditionalFormatting sqref="AB139:AE139">
    <cfRule type="expression" dxfId="6888" priority="869" stopIfTrue="1">
      <formula>AA139=1</formula>
    </cfRule>
  </conditionalFormatting>
  <conditionalFormatting sqref="AB149:AB150">
    <cfRule type="cellIs" dxfId="6887" priority="867" operator="equal">
      <formula>1</formula>
    </cfRule>
    <cfRule type="cellIs" dxfId="6886" priority="868" operator="between">
      <formula>0.01</formula>
      <formula>0.99</formula>
    </cfRule>
  </conditionalFormatting>
  <conditionalFormatting sqref="AB149:AB150">
    <cfRule type="expression" dxfId="6885" priority="866" stopIfTrue="1">
      <formula>AA149=1</formula>
    </cfRule>
  </conditionalFormatting>
  <conditionalFormatting sqref="AB156">
    <cfRule type="cellIs" dxfId="6884" priority="864" operator="equal">
      <formula>1</formula>
    </cfRule>
    <cfRule type="cellIs" dxfId="6883" priority="865" operator="between">
      <formula>0.01</formula>
      <formula>0.99</formula>
    </cfRule>
  </conditionalFormatting>
  <conditionalFormatting sqref="AB156">
    <cfRule type="expression" dxfId="6882" priority="863" stopIfTrue="1">
      <formula>AA156=1</formula>
    </cfRule>
  </conditionalFormatting>
  <conditionalFormatting sqref="AB171">
    <cfRule type="cellIs" dxfId="6881" priority="861" operator="equal">
      <formula>1</formula>
    </cfRule>
    <cfRule type="cellIs" dxfId="6880" priority="862" operator="between">
      <formula>0.01</formula>
      <formula>0.99</formula>
    </cfRule>
  </conditionalFormatting>
  <conditionalFormatting sqref="AB171">
    <cfRule type="expression" dxfId="6879" priority="860" stopIfTrue="1">
      <formula>AA171=1</formula>
    </cfRule>
  </conditionalFormatting>
  <conditionalFormatting sqref="AB33:AE34">
    <cfRule type="cellIs" dxfId="6878" priority="858" operator="equal">
      <formula>1</formula>
    </cfRule>
    <cfRule type="cellIs" dxfId="6877" priority="859" operator="between">
      <formula>0.01</formula>
      <formula>0.99</formula>
    </cfRule>
  </conditionalFormatting>
  <conditionalFormatting sqref="AB33:AE34">
    <cfRule type="expression" dxfId="6876" priority="857" stopIfTrue="1">
      <formula>AA33=1</formula>
    </cfRule>
  </conditionalFormatting>
  <conditionalFormatting sqref="AB78">
    <cfRule type="cellIs" dxfId="6875" priority="856" operator="equal">
      <formula>1</formula>
    </cfRule>
  </conditionalFormatting>
  <conditionalFormatting sqref="AD129">
    <cfRule type="cellIs" dxfId="6874" priority="855" stopIfTrue="1" operator="equal">
      <formula>1</formula>
    </cfRule>
  </conditionalFormatting>
  <conditionalFormatting sqref="AB80:AE83">
    <cfRule type="cellIs" dxfId="6873" priority="853" operator="equal">
      <formula>1</formula>
    </cfRule>
    <cfRule type="cellIs" dxfId="6872" priority="854" operator="between">
      <formula>0.01</formula>
      <formula>0.99</formula>
    </cfRule>
  </conditionalFormatting>
  <conditionalFormatting sqref="AB80:AE83">
    <cfRule type="expression" dxfId="6871" priority="852" stopIfTrue="1">
      <formula>AA80=1</formula>
    </cfRule>
  </conditionalFormatting>
  <conditionalFormatting sqref="AB89:AE89">
    <cfRule type="cellIs" dxfId="6870" priority="850" operator="equal">
      <formula>1</formula>
    </cfRule>
    <cfRule type="cellIs" dxfId="6869" priority="851" operator="between">
      <formula>0.01</formula>
      <formula>0.99</formula>
    </cfRule>
  </conditionalFormatting>
  <conditionalFormatting sqref="AB89:AE89">
    <cfRule type="expression" dxfId="6868" priority="849" stopIfTrue="1">
      <formula>AA89=1</formula>
    </cfRule>
  </conditionalFormatting>
  <conditionalFormatting sqref="AB124:AE124">
    <cfRule type="cellIs" dxfId="6867" priority="844" operator="equal">
      <formula>1</formula>
    </cfRule>
    <cfRule type="cellIs" dxfId="6866" priority="845" operator="between">
      <formula>0.01</formula>
      <formula>0.99</formula>
    </cfRule>
  </conditionalFormatting>
  <conditionalFormatting sqref="AB124:AE124">
    <cfRule type="expression" dxfId="6865" priority="843" stopIfTrue="1">
      <formula>AA124=1</formula>
    </cfRule>
  </conditionalFormatting>
  <conditionalFormatting sqref="AB125:AE125">
    <cfRule type="cellIs" dxfId="6864" priority="841" operator="equal">
      <formula>1</formula>
    </cfRule>
    <cfRule type="cellIs" dxfId="6863" priority="842" operator="between">
      <formula>0.01</formula>
      <formula>0.99</formula>
    </cfRule>
  </conditionalFormatting>
  <conditionalFormatting sqref="AB125:AE125">
    <cfRule type="expression" dxfId="6862" priority="840" stopIfTrue="1">
      <formula>AA125=1</formula>
    </cfRule>
  </conditionalFormatting>
  <conditionalFormatting sqref="AB127:AE127">
    <cfRule type="cellIs" dxfId="6861" priority="838" operator="equal">
      <formula>1</formula>
    </cfRule>
    <cfRule type="cellIs" dxfId="6860" priority="839" operator="between">
      <formula>0.01</formula>
      <formula>0.99</formula>
    </cfRule>
  </conditionalFormatting>
  <conditionalFormatting sqref="AB127:AE127">
    <cfRule type="expression" dxfId="6859" priority="837" stopIfTrue="1">
      <formula>AA127=1</formula>
    </cfRule>
  </conditionalFormatting>
  <conditionalFormatting sqref="AB58:AE61">
    <cfRule type="cellIs" dxfId="6858" priority="835" operator="equal">
      <formula>1</formula>
    </cfRule>
    <cfRule type="cellIs" dxfId="6857" priority="836" operator="between">
      <formula>0.01</formula>
      <formula>0.99</formula>
    </cfRule>
  </conditionalFormatting>
  <conditionalFormatting sqref="AB58:AE61">
    <cfRule type="expression" dxfId="6856" priority="834" stopIfTrue="1">
      <formula>AA58=1</formula>
    </cfRule>
  </conditionalFormatting>
  <conditionalFormatting sqref="AB65:AE66 AE67">
    <cfRule type="expression" dxfId="6855" priority="831" stopIfTrue="1">
      <formula>AA65=1</formula>
    </cfRule>
  </conditionalFormatting>
  <conditionalFormatting sqref="AB65:AE66 AE67">
    <cfRule type="cellIs" dxfId="6854" priority="832" operator="equal">
      <formula>1</formula>
    </cfRule>
    <cfRule type="cellIs" dxfId="6853" priority="833" operator="between">
      <formula>0.01</formula>
      <formula>0.99</formula>
    </cfRule>
  </conditionalFormatting>
  <conditionalFormatting sqref="AB132:AE132">
    <cfRule type="expression" dxfId="6852" priority="828" stopIfTrue="1">
      <formula>AA132=1</formula>
    </cfRule>
  </conditionalFormatting>
  <conditionalFormatting sqref="AB132:AE132">
    <cfRule type="cellIs" dxfId="6851" priority="829" operator="equal">
      <formula>1</formula>
    </cfRule>
    <cfRule type="cellIs" dxfId="6850" priority="830" operator="between">
      <formula>0.01</formula>
      <formula>0.99</formula>
    </cfRule>
  </conditionalFormatting>
  <conditionalFormatting sqref="AB152">
    <cfRule type="expression" dxfId="6849" priority="825" stopIfTrue="1">
      <formula>AA152=1</formula>
    </cfRule>
  </conditionalFormatting>
  <conditionalFormatting sqref="AB152">
    <cfRule type="cellIs" dxfId="6848" priority="826" operator="equal">
      <formula>1</formula>
    </cfRule>
    <cfRule type="cellIs" dxfId="6847" priority="827" operator="between">
      <formula>0.01</formula>
      <formula>0.99</formula>
    </cfRule>
  </conditionalFormatting>
  <conditionalFormatting sqref="AB35:AE35">
    <cfRule type="cellIs" dxfId="6846" priority="823" operator="equal">
      <formula>1</formula>
    </cfRule>
    <cfRule type="cellIs" dxfId="6845" priority="824" operator="between">
      <formula>0.01</formula>
      <formula>0.99</formula>
    </cfRule>
  </conditionalFormatting>
  <conditionalFormatting sqref="AB35:AE35">
    <cfRule type="expression" dxfId="6844" priority="822" stopIfTrue="1">
      <formula>AA35=1</formula>
    </cfRule>
  </conditionalFormatting>
  <conditionalFormatting sqref="AB148:AE148 AC149:AE150">
    <cfRule type="cellIs" dxfId="6843" priority="820" operator="equal">
      <formula>1</formula>
    </cfRule>
    <cfRule type="cellIs" dxfId="6842" priority="821" operator="between">
      <formula>0.01</formula>
      <formula>0.99</formula>
    </cfRule>
  </conditionalFormatting>
  <conditionalFormatting sqref="AB148:AE148 AC149:AE150">
    <cfRule type="expression" dxfId="6841" priority="819" stopIfTrue="1">
      <formula>AA148=1</formula>
    </cfRule>
  </conditionalFormatting>
  <conditionalFormatting sqref="AB118:AE120">
    <cfRule type="cellIs" dxfId="6840" priority="817" operator="equal">
      <formula>1</formula>
    </cfRule>
    <cfRule type="cellIs" dxfId="6839" priority="818" operator="between">
      <formula>0.01</formula>
      <formula>0.99</formula>
    </cfRule>
  </conditionalFormatting>
  <conditionalFormatting sqref="AB118:AE120">
    <cfRule type="expression" dxfId="6838" priority="816" stopIfTrue="1">
      <formula>AA118=1</formula>
    </cfRule>
  </conditionalFormatting>
  <conditionalFormatting sqref="AB126:AE126">
    <cfRule type="expression" dxfId="6837" priority="813" stopIfTrue="1">
      <formula>AA126=1</formula>
    </cfRule>
  </conditionalFormatting>
  <conditionalFormatting sqref="AB126:AE126">
    <cfRule type="cellIs" dxfId="6836" priority="814" operator="equal">
      <formula>1</formula>
    </cfRule>
    <cfRule type="cellIs" dxfId="6835" priority="815" operator="between">
      <formula>0.01</formula>
      <formula>0.99</formula>
    </cfRule>
  </conditionalFormatting>
  <conditionalFormatting sqref="AB140:AE140">
    <cfRule type="expression" dxfId="6834" priority="812" stopIfTrue="1">
      <formula>AA140=1</formula>
    </cfRule>
  </conditionalFormatting>
  <conditionalFormatting sqref="AC152:AE152">
    <cfRule type="cellIs" dxfId="6833" priority="810" operator="equal">
      <formula>1</formula>
    </cfRule>
    <cfRule type="cellIs" dxfId="6832" priority="811" operator="between">
      <formula>0.01</formula>
      <formula>0.99</formula>
    </cfRule>
  </conditionalFormatting>
  <conditionalFormatting sqref="AC152:AE152">
    <cfRule type="expression" dxfId="6831" priority="809" stopIfTrue="1">
      <formula>AB152=1</formula>
    </cfRule>
  </conditionalFormatting>
  <conditionalFormatting sqref="AC156:AE156">
    <cfRule type="cellIs" dxfId="6830" priority="807" operator="equal">
      <formula>1</formula>
    </cfRule>
    <cfRule type="cellIs" dxfId="6829" priority="808" operator="between">
      <formula>0.01</formula>
      <formula>0.99</formula>
    </cfRule>
  </conditionalFormatting>
  <conditionalFormatting sqref="AC156:AE156">
    <cfRule type="expression" dxfId="6828" priority="806" stopIfTrue="1">
      <formula>AB156=1</formula>
    </cfRule>
  </conditionalFormatting>
  <conditionalFormatting sqref="AB161:AE161">
    <cfRule type="cellIs" dxfId="6827" priority="804" operator="equal">
      <formula>1</formula>
    </cfRule>
    <cfRule type="cellIs" dxfId="6826" priority="805" operator="between">
      <formula>0.01</formula>
      <formula>0.99</formula>
    </cfRule>
  </conditionalFormatting>
  <conditionalFormatting sqref="AB161:AE161">
    <cfRule type="expression" dxfId="6825" priority="803" stopIfTrue="1">
      <formula>AA161=1</formula>
    </cfRule>
  </conditionalFormatting>
  <conditionalFormatting sqref="AC171:AE171">
    <cfRule type="cellIs" dxfId="6824" priority="801" operator="equal">
      <formula>1</formula>
    </cfRule>
    <cfRule type="cellIs" dxfId="6823" priority="802" operator="between">
      <formula>0.01</formula>
      <formula>0.99</formula>
    </cfRule>
  </conditionalFormatting>
  <conditionalFormatting sqref="AC171:AE171">
    <cfRule type="expression" dxfId="6822" priority="800" stopIfTrue="1">
      <formula>AB171=1</formula>
    </cfRule>
  </conditionalFormatting>
  <conditionalFormatting sqref="AB116:AE116">
    <cfRule type="cellIs" dxfId="6821" priority="799" stopIfTrue="1" operator="equal">
      <formula>1</formula>
    </cfRule>
  </conditionalFormatting>
  <conditionalFormatting sqref="AB146:AE146">
    <cfRule type="cellIs" dxfId="6820" priority="798" stopIfTrue="1" operator="equal">
      <formula>1</formula>
    </cfRule>
  </conditionalFormatting>
  <conditionalFormatting sqref="AB154:AE154">
    <cfRule type="cellIs" dxfId="6819" priority="797" stopIfTrue="1" operator="equal">
      <formula>1</formula>
    </cfRule>
  </conditionalFormatting>
  <conditionalFormatting sqref="AI122:AJ122 AJ129:AN129 AK116:AN116 AN122 AH105:AN105 AH96:AN96">
    <cfRule type="cellIs" dxfId="6818" priority="781" stopIfTrue="1" operator="equal">
      <formula>1</formula>
    </cfRule>
  </conditionalFormatting>
  <conditionalFormatting sqref="AH56:AN56 AH69:AN69 AI78:AN78 AH84:AN85 AH62:AN63 AH77:AN77 AH94:AN94 AH104:AN104 AH115:AN115 AH121:AN121 AH128:AN128 AH135:AN135 AH145:AN145 AH172:AN172 AH168:AN168 AH158:AN158 AH153:AN153 AH31:AN31 AH41:AN41">
    <cfRule type="cellIs" dxfId="6817" priority="787" operator="equal">
      <formula>1</formula>
    </cfRule>
  </conditionalFormatting>
  <conditionalFormatting sqref="AH129">
    <cfRule type="cellIs" dxfId="6816" priority="780" stopIfTrue="1" operator="equal">
      <formula>1</formula>
    </cfRule>
  </conditionalFormatting>
  <conditionalFormatting sqref="AI137:AJ137 AL137:AN137">
    <cfRule type="cellIs" dxfId="6815" priority="796" stopIfTrue="1" operator="equal">
      <formula>1</formula>
    </cfRule>
  </conditionalFormatting>
  <conditionalFormatting sqref="AH137">
    <cfRule type="cellIs" dxfId="6814" priority="794" stopIfTrue="1" operator="equal">
      <formula>1</formula>
    </cfRule>
  </conditionalFormatting>
  <conditionalFormatting sqref="AK137">
    <cfRule type="cellIs" dxfId="6813" priority="795" operator="equal">
      <formula>1</formula>
    </cfRule>
  </conditionalFormatting>
  <conditionalFormatting sqref="AH116">
    <cfRule type="cellIs" dxfId="6812" priority="785" stopIfTrue="1" operator="equal">
      <formula>1</formula>
    </cfRule>
  </conditionalFormatting>
  <conditionalFormatting sqref="AI116">
    <cfRule type="cellIs" dxfId="6811" priority="784" stopIfTrue="1" operator="equal">
      <formula>1</formula>
    </cfRule>
  </conditionalFormatting>
  <conditionalFormatting sqref="AK122:AL122 AH122">
    <cfRule type="cellIs" dxfId="6810" priority="783" stopIfTrue="1" operator="equal">
      <formula>1</formula>
    </cfRule>
  </conditionalFormatting>
  <conditionalFormatting sqref="AI129">
    <cfRule type="cellIs" dxfId="6809" priority="778" stopIfTrue="1" operator="equal">
      <formula>1</formula>
    </cfRule>
  </conditionalFormatting>
  <conditionalFormatting sqref="AJ28:AN28 AI61:AL61 AH25 AJ10:AN16 AM20:AN21 AH23:AI24 AH28 AM23:AN26 AI33 AH34:AI34 AI35 AM33:AN35 AI39 AM39:AN39 AH36:AN36 AH38:AN38 AH37:AI37 AM37:AN37 AI47:AI49 AM44:AN49 AH51:AN52 AI53:AN53 AM54:AN54 AI54 AM58:AN58 AI60:AM60 AI58:AI59 AI65 AM65:AN65 AM72:AN72 AM75:AM76 AM80:AN81 AM87:AN88 AM93 AM89:AM91 AM98:AN103 AM107:AN108 AJ109:AN109 AJ113:AN113 AJ167:AM167 AH67:AN67 AM114:AN114 AM118:AN120 AM124:AN124 AJ125:AN125 AM126:AN127 AM131:AN134 AM139:AN140 AJ141:AN141 AM142:AN143 AJ144:AN144 AM110:AN112 AM148:AN148 AM150 AM156:AN157 AJ171:AN171">
    <cfRule type="cellIs" dxfId="6808" priority="775" operator="equal">
      <formula>1</formula>
    </cfRule>
    <cfRule type="cellIs" dxfId="6807" priority="776" operator="between">
      <formula>0.01</formula>
      <formula>0.99</formula>
    </cfRule>
  </conditionalFormatting>
  <conditionalFormatting sqref="AJ116">
    <cfRule type="cellIs" dxfId="6806" priority="773" stopIfTrue="1" operator="equal">
      <formula>1</formula>
    </cfRule>
  </conditionalFormatting>
  <conditionalFormatting sqref="AM122">
    <cfRule type="cellIs" dxfId="6805" priority="772" stopIfTrue="1" operator="equal">
      <formula>1</formula>
    </cfRule>
  </conditionalFormatting>
  <conditionalFormatting sqref="AH59 AI44:AI49 AI80:AI81 AI87 AI93 AI89:AI91">
    <cfRule type="cellIs" dxfId="6804" priority="769" operator="equal">
      <formula>1</formula>
    </cfRule>
    <cfRule type="cellIs" dxfId="6803" priority="770" operator="between">
      <formula>0.01</formula>
      <formula>0.99</formula>
    </cfRule>
  </conditionalFormatting>
  <conditionalFormatting sqref="AI6:AI7 AI23:AI24 AI33:AI39 AI44:AI49 AI65 AI87 AI51:AI54 AI58:AI61 AI67 AI80:AI81 AI89:AI91 AI93">
    <cfRule type="containsText" dxfId="6802" priority="766" operator="containsText" text="Slower">
      <formula>NOT(ISERROR(SEARCH("Slower",AI6)))</formula>
    </cfRule>
    <cfRule type="containsText" dxfId="6801" priority="767" operator="containsText" text="Same">
      <formula>NOT(ISERROR(SEARCH("Same",AI6)))</formula>
    </cfRule>
    <cfRule type="containsText" dxfId="6800" priority="768" operator="containsText" text="Faster">
      <formula>NOT(ISERROR(SEARCH("Faster",AI6)))</formula>
    </cfRule>
  </conditionalFormatting>
  <conditionalFormatting sqref="AH10:AH13">
    <cfRule type="cellIs" dxfId="6799" priority="764" operator="equal">
      <formula>1</formula>
    </cfRule>
    <cfRule type="cellIs" dxfId="6798" priority="765" operator="between">
      <formula>0.01</formula>
      <formula>0.99</formula>
    </cfRule>
  </conditionalFormatting>
  <conditionalFormatting sqref="AH15:AH16">
    <cfRule type="cellIs" dxfId="6797" priority="762" operator="equal">
      <formula>1</formula>
    </cfRule>
    <cfRule type="cellIs" dxfId="6796" priority="763" operator="between">
      <formula>0.01</formula>
      <formula>0.99</formula>
    </cfRule>
  </conditionalFormatting>
  <conditionalFormatting sqref="AH47">
    <cfRule type="cellIs" dxfId="6795" priority="760" operator="equal">
      <formula>1</formula>
    </cfRule>
    <cfRule type="cellIs" dxfId="6794" priority="761" operator="between">
      <formula>0.01</formula>
      <formula>0.99</formula>
    </cfRule>
  </conditionalFormatting>
  <conditionalFormatting sqref="AH58">
    <cfRule type="cellIs" dxfId="6793" priority="758" operator="equal">
      <formula>1</formula>
    </cfRule>
    <cfRule type="cellIs" dxfId="6792" priority="759" operator="between">
      <formula>0.01</formula>
      <formula>0.99</formula>
    </cfRule>
  </conditionalFormatting>
  <conditionalFormatting sqref="AH60:AH61">
    <cfRule type="cellIs" dxfId="6791" priority="756" operator="equal">
      <formula>1</formula>
    </cfRule>
    <cfRule type="cellIs" dxfId="6790" priority="757" operator="between">
      <formula>0.01</formula>
      <formula>0.99</formula>
    </cfRule>
  </conditionalFormatting>
  <conditionalFormatting sqref="AI72 AI75:AI76">
    <cfRule type="cellIs" dxfId="6789" priority="754" operator="equal">
      <formula>1</formula>
    </cfRule>
    <cfRule type="cellIs" dxfId="6788" priority="755" operator="between">
      <formula>0.01</formula>
      <formula>0.99</formula>
    </cfRule>
  </conditionalFormatting>
  <conditionalFormatting sqref="AI72 AI75:AI76">
    <cfRule type="containsText" dxfId="6787" priority="751" operator="containsText" text="Slower">
      <formula>NOT(ISERROR(SEARCH("Slower",AI72)))</formula>
    </cfRule>
    <cfRule type="containsText" dxfId="6786" priority="752" operator="containsText" text="Same">
      <formula>NOT(ISERROR(SEARCH("Same",AI72)))</formula>
    </cfRule>
    <cfRule type="containsText" dxfId="6785" priority="753" operator="containsText" text="Faster">
      <formula>NOT(ISERROR(SEARCH("Faster",AI72)))</formula>
    </cfRule>
  </conditionalFormatting>
  <conditionalFormatting sqref="AI98:AI103">
    <cfRule type="cellIs" dxfId="6784" priority="749" operator="equal">
      <formula>1</formula>
    </cfRule>
    <cfRule type="cellIs" dxfId="6783" priority="750" operator="between">
      <formula>0.01</formula>
      <formula>0.99</formula>
    </cfRule>
  </conditionalFormatting>
  <conditionalFormatting sqref="AI98:AI103">
    <cfRule type="containsText" dxfId="6782" priority="746" operator="containsText" text="Slower">
      <formula>NOT(ISERROR(SEARCH("Slower",AI98)))</formula>
    </cfRule>
    <cfRule type="containsText" dxfId="6781" priority="747" operator="containsText" text="Same">
      <formula>NOT(ISERROR(SEARCH("Same",AI98)))</formula>
    </cfRule>
    <cfRule type="containsText" dxfId="6780" priority="748" operator="containsText" text="Faster">
      <formula>NOT(ISERROR(SEARCH("Faster",AI98)))</formula>
    </cfRule>
  </conditionalFormatting>
  <conditionalFormatting sqref="AH109:AH111 AH113:AH114">
    <cfRule type="cellIs" dxfId="6779" priority="744" operator="equal">
      <formula>1</formula>
    </cfRule>
    <cfRule type="cellIs" dxfId="6778" priority="745" operator="between">
      <formula>0.01</formula>
      <formula>0.99</formula>
    </cfRule>
  </conditionalFormatting>
  <conditionalFormatting sqref="AI107:AI114">
    <cfRule type="cellIs" dxfId="6777" priority="742" operator="equal">
      <formula>1</formula>
    </cfRule>
    <cfRule type="cellIs" dxfId="6776" priority="743" operator="between">
      <formula>0.01</formula>
      <formula>0.99</formula>
    </cfRule>
  </conditionalFormatting>
  <conditionalFormatting sqref="AI107:AI114">
    <cfRule type="containsText" dxfId="6775" priority="739" operator="containsText" text="Slower">
      <formula>NOT(ISERROR(SEARCH("Slower",AI107)))</formula>
    </cfRule>
    <cfRule type="containsText" dxfId="6774" priority="740" operator="containsText" text="Same">
      <formula>NOT(ISERROR(SEARCH("Same",AI107)))</formula>
    </cfRule>
    <cfRule type="containsText" dxfId="6773" priority="741" operator="containsText" text="Faster">
      <formula>NOT(ISERROR(SEARCH("Faster",AI107)))</formula>
    </cfRule>
  </conditionalFormatting>
  <conditionalFormatting sqref="AI10:AI16">
    <cfRule type="cellIs" dxfId="6772" priority="737" operator="equal">
      <formula>1</formula>
    </cfRule>
    <cfRule type="cellIs" dxfId="6771" priority="738" operator="between">
      <formula>0.01</formula>
      <formula>0.99</formula>
    </cfRule>
  </conditionalFormatting>
  <conditionalFormatting sqref="AI10:AI16">
    <cfRule type="containsText" dxfId="6770" priority="734" operator="containsText" text="Slower">
      <formula>NOT(ISERROR(SEARCH("Slower",AI10)))</formula>
    </cfRule>
    <cfRule type="containsText" dxfId="6769" priority="735" operator="containsText" text="Same">
      <formula>NOT(ISERROR(SEARCH("Same",AI10)))</formula>
    </cfRule>
    <cfRule type="containsText" dxfId="6768" priority="736" operator="containsText" text="Faster">
      <formula>NOT(ISERROR(SEARCH("Faster",AI10)))</formula>
    </cfRule>
  </conditionalFormatting>
  <conditionalFormatting sqref="AI10:AI16">
    <cfRule type="cellIs" dxfId="6767" priority="732" operator="equal">
      <formula>1</formula>
    </cfRule>
    <cfRule type="cellIs" dxfId="6766" priority="733" operator="between">
      <formula>0.01</formula>
      <formula>0.99</formula>
    </cfRule>
  </conditionalFormatting>
  <conditionalFormatting sqref="AH78">
    <cfRule type="cellIs" dxfId="6765" priority="731" operator="equal">
      <formula>1</formula>
    </cfRule>
  </conditionalFormatting>
  <conditionalFormatting sqref="AI118:AI120">
    <cfRule type="cellIs" dxfId="6764" priority="729" operator="equal">
      <formula>1</formula>
    </cfRule>
    <cfRule type="cellIs" dxfId="6763" priority="730" operator="between">
      <formula>0.01</formula>
      <formula>0.99</formula>
    </cfRule>
  </conditionalFormatting>
  <conditionalFormatting sqref="AI118:AI120">
    <cfRule type="containsText" dxfId="6762" priority="726" operator="containsText" text="Slower">
      <formula>NOT(ISERROR(SEARCH("Slower",AI118)))</formula>
    </cfRule>
    <cfRule type="containsText" dxfId="6761" priority="727" operator="containsText" text="Same">
      <formula>NOT(ISERROR(SEARCH("Same",AI118)))</formula>
    </cfRule>
    <cfRule type="containsText" dxfId="6760" priority="728" operator="containsText" text="Faster">
      <formula>NOT(ISERROR(SEARCH("Faster",AI118)))</formula>
    </cfRule>
  </conditionalFormatting>
  <conditionalFormatting sqref="AH125">
    <cfRule type="cellIs" dxfId="6759" priority="724" operator="equal">
      <formula>1</formula>
    </cfRule>
    <cfRule type="cellIs" dxfId="6758" priority="725" operator="between">
      <formula>0.01</formula>
      <formula>0.99</formula>
    </cfRule>
  </conditionalFormatting>
  <conditionalFormatting sqref="AI124:AI127">
    <cfRule type="cellIs" dxfId="6757" priority="722" operator="equal">
      <formula>1</formula>
    </cfRule>
    <cfRule type="cellIs" dxfId="6756" priority="723" operator="between">
      <formula>0.01</formula>
      <formula>0.99</formula>
    </cfRule>
  </conditionalFormatting>
  <conditionalFormatting sqref="AI124:AI127">
    <cfRule type="containsText" dxfId="6755" priority="719" operator="containsText" text="Slower">
      <formula>NOT(ISERROR(SEARCH("Slower",AI124)))</formula>
    </cfRule>
    <cfRule type="containsText" dxfId="6754" priority="720" operator="containsText" text="Same">
      <formula>NOT(ISERROR(SEARCH("Same",AI124)))</formula>
    </cfRule>
    <cfRule type="containsText" dxfId="6753" priority="721" operator="containsText" text="Faster">
      <formula>NOT(ISERROR(SEARCH("Faster",AI124)))</formula>
    </cfRule>
  </conditionalFormatting>
  <conditionalFormatting sqref="AI131:AI134">
    <cfRule type="cellIs" dxfId="6752" priority="717" operator="equal">
      <formula>1</formula>
    </cfRule>
    <cfRule type="cellIs" dxfId="6751" priority="718" operator="between">
      <formula>0.01</formula>
      <formula>0.99</formula>
    </cfRule>
  </conditionalFormatting>
  <conditionalFormatting sqref="AI131:AI134">
    <cfRule type="containsText" dxfId="6750" priority="714" operator="containsText" text="Slower">
      <formula>NOT(ISERROR(SEARCH("Slower",AI131)))</formula>
    </cfRule>
    <cfRule type="containsText" dxfId="6749" priority="715" operator="containsText" text="Same">
      <formula>NOT(ISERROR(SEARCH("Same",AI131)))</formula>
    </cfRule>
    <cfRule type="containsText" dxfId="6748" priority="716" operator="containsText" text="Faster">
      <formula>NOT(ISERROR(SEARCH("Faster",AI131)))</formula>
    </cfRule>
  </conditionalFormatting>
  <conditionalFormatting sqref="AH142">
    <cfRule type="cellIs" dxfId="6747" priority="712" operator="equal">
      <formula>1</formula>
    </cfRule>
    <cfRule type="cellIs" dxfId="6746" priority="713" operator="between">
      <formula>0.01</formula>
      <formula>0.99</formula>
    </cfRule>
  </conditionalFormatting>
  <conditionalFormatting sqref="AI139:AI144">
    <cfRule type="cellIs" dxfId="6745" priority="710" operator="equal">
      <formula>1</formula>
    </cfRule>
    <cfRule type="cellIs" dxfId="6744" priority="711" operator="between">
      <formula>0.01</formula>
      <formula>0.99</formula>
    </cfRule>
  </conditionalFormatting>
  <conditionalFormatting sqref="AI139:AI144">
    <cfRule type="containsText" dxfId="6743" priority="707" operator="containsText" text="Slower">
      <formula>NOT(ISERROR(SEARCH("Slower",AI139)))</formula>
    </cfRule>
    <cfRule type="containsText" dxfId="6742" priority="708" operator="containsText" text="Same">
      <formula>NOT(ISERROR(SEARCH("Same",AI139)))</formula>
    </cfRule>
    <cfRule type="containsText" dxfId="6741" priority="709" operator="containsText" text="Faster">
      <formula>NOT(ISERROR(SEARCH("Faster",AI139)))</formula>
    </cfRule>
  </conditionalFormatting>
  <conditionalFormatting sqref="AH150">
    <cfRule type="cellIs" dxfId="6740" priority="705" operator="equal">
      <formula>1</formula>
    </cfRule>
    <cfRule type="cellIs" dxfId="6739" priority="706" operator="between">
      <formula>0.01</formula>
      <formula>0.99</formula>
    </cfRule>
  </conditionalFormatting>
  <conditionalFormatting sqref="AI148 AI150">
    <cfRule type="cellIs" dxfId="6738" priority="703" operator="equal">
      <formula>1</formula>
    </cfRule>
    <cfRule type="cellIs" dxfId="6737" priority="704" operator="between">
      <formula>0.01</formula>
      <formula>0.99</formula>
    </cfRule>
  </conditionalFormatting>
  <conditionalFormatting sqref="AI148 AI150">
    <cfRule type="containsText" dxfId="6736" priority="700" operator="containsText" text="Slower">
      <formula>NOT(ISERROR(SEARCH("Slower",AI148)))</formula>
    </cfRule>
    <cfRule type="containsText" dxfId="6735" priority="701" operator="containsText" text="Same">
      <formula>NOT(ISERROR(SEARCH("Same",AI148)))</formula>
    </cfRule>
    <cfRule type="containsText" dxfId="6734" priority="702" operator="containsText" text="Faster">
      <formula>NOT(ISERROR(SEARCH("Faster",AI148)))</formula>
    </cfRule>
  </conditionalFormatting>
  <conditionalFormatting sqref="AI157">
    <cfRule type="cellIs" dxfId="6733" priority="698" operator="equal">
      <formula>1</formula>
    </cfRule>
    <cfRule type="cellIs" dxfId="6732" priority="699" operator="between">
      <formula>0.01</formula>
      <formula>0.99</formula>
    </cfRule>
  </conditionalFormatting>
  <conditionalFormatting sqref="AI157">
    <cfRule type="containsText" dxfId="6731" priority="695" operator="containsText" text="Slower">
      <formula>NOT(ISERROR(SEARCH("Slower",AI157)))</formula>
    </cfRule>
    <cfRule type="containsText" dxfId="6730" priority="696" operator="containsText" text="Same">
      <formula>NOT(ISERROR(SEARCH("Same",AI157)))</formula>
    </cfRule>
    <cfRule type="containsText" dxfId="6729" priority="697" operator="containsText" text="Faster">
      <formula>NOT(ISERROR(SEARCH("Faster",AI157)))</formula>
    </cfRule>
  </conditionalFormatting>
  <conditionalFormatting sqref="AI167">
    <cfRule type="cellIs" dxfId="6728" priority="693" operator="equal">
      <formula>1</formula>
    </cfRule>
    <cfRule type="cellIs" dxfId="6727" priority="694" operator="between">
      <formula>0.01</formula>
      <formula>0.99</formula>
    </cfRule>
  </conditionalFormatting>
  <conditionalFormatting sqref="AI167">
    <cfRule type="containsText" dxfId="6726" priority="690" operator="containsText" text="Slower">
      <formula>NOT(ISERROR(SEARCH("Slower",AI167)))</formula>
    </cfRule>
    <cfRule type="containsText" dxfId="6725" priority="691" operator="containsText" text="Same">
      <formula>NOT(ISERROR(SEARCH("Same",AI167)))</formula>
    </cfRule>
    <cfRule type="containsText" dxfId="6724" priority="692" operator="containsText" text="Faster">
      <formula>NOT(ISERROR(SEARCH("Faster",AI167)))</formula>
    </cfRule>
  </conditionalFormatting>
  <conditionalFormatting sqref="AI171">
    <cfRule type="cellIs" dxfId="6723" priority="688" operator="equal">
      <formula>1</formula>
    </cfRule>
    <cfRule type="cellIs" dxfId="6722" priority="689" operator="between">
      <formula>0.01</formula>
      <formula>0.99</formula>
    </cfRule>
  </conditionalFormatting>
  <conditionalFormatting sqref="AI171">
    <cfRule type="containsText" dxfId="6721" priority="685" operator="containsText" text="Slower">
      <formula>NOT(ISERROR(SEARCH("Slower",AI171)))</formula>
    </cfRule>
    <cfRule type="containsText" dxfId="6720" priority="686" operator="containsText" text="Same">
      <formula>NOT(ISERROR(SEARCH("Same",AI171)))</formula>
    </cfRule>
    <cfRule type="containsText" dxfId="6719" priority="687" operator="containsText" text="Faster">
      <formula>NOT(ISERROR(SEARCH("Faster",AI171)))</formula>
    </cfRule>
  </conditionalFormatting>
  <conditionalFormatting sqref="AI146:AJ146 AL146:AN146">
    <cfRule type="cellIs" dxfId="6718" priority="684" stopIfTrue="1" operator="equal">
      <formula>1</formula>
    </cfRule>
  </conditionalFormatting>
  <conditionalFormatting sqref="AK146">
    <cfRule type="cellIs" dxfId="6717" priority="683" operator="equal">
      <formula>1</formula>
    </cfRule>
  </conditionalFormatting>
  <conditionalFormatting sqref="AI154:AJ154 AL154:AN154">
    <cfRule type="cellIs" dxfId="6716" priority="682" stopIfTrue="1" operator="equal">
      <formula>1</formula>
    </cfRule>
  </conditionalFormatting>
  <conditionalFormatting sqref="AH154">
    <cfRule type="cellIs" dxfId="6715" priority="680" stopIfTrue="1" operator="equal">
      <formula>1</formula>
    </cfRule>
  </conditionalFormatting>
  <conditionalFormatting sqref="AK154">
    <cfRule type="cellIs" dxfId="6714" priority="681" operator="equal">
      <formula>1</formula>
    </cfRule>
  </conditionalFormatting>
  <conditionalFormatting sqref="AI159:AJ159 AL159:AN159">
    <cfRule type="cellIs" dxfId="6713" priority="679" stopIfTrue="1" operator="equal">
      <formula>1</formula>
    </cfRule>
  </conditionalFormatting>
  <conditionalFormatting sqref="AH159">
    <cfRule type="cellIs" dxfId="6712" priority="677" stopIfTrue="1" operator="equal">
      <formula>1</formula>
    </cfRule>
  </conditionalFormatting>
  <conditionalFormatting sqref="AK159">
    <cfRule type="cellIs" dxfId="6711" priority="678" operator="equal">
      <formula>1</formula>
    </cfRule>
  </conditionalFormatting>
  <conditionalFormatting sqref="AI169:AJ169 AL169:AN169">
    <cfRule type="cellIs" dxfId="6710" priority="676" stopIfTrue="1" operator="equal">
      <formula>1</formula>
    </cfRule>
  </conditionalFormatting>
  <conditionalFormatting sqref="AH169">
    <cfRule type="cellIs" dxfId="6709" priority="674" stopIfTrue="1" operator="equal">
      <formula>1</formula>
    </cfRule>
  </conditionalFormatting>
  <conditionalFormatting sqref="AK169">
    <cfRule type="cellIs" dxfId="6708" priority="675" operator="equal">
      <formula>1</formula>
    </cfRule>
  </conditionalFormatting>
  <conditionalFormatting sqref="AH146">
    <cfRule type="cellIs" dxfId="6707" priority="670" stopIfTrue="1" operator="equal">
      <formula>1</formula>
    </cfRule>
  </conditionalFormatting>
  <conditionalFormatting sqref="AJ37:AL37">
    <cfRule type="cellIs" dxfId="6706" priority="493" operator="equal">
      <formula>1</formula>
    </cfRule>
    <cfRule type="cellIs" dxfId="6705" priority="494" operator="between">
      <formula>0.01</formula>
      <formula>0.99</formula>
    </cfRule>
  </conditionalFormatting>
  <conditionalFormatting sqref="AI20">
    <cfRule type="cellIs" dxfId="6704" priority="660" operator="equal">
      <formula>1</formula>
    </cfRule>
    <cfRule type="cellIs" dxfId="6703" priority="661" operator="between">
      <formula>0.01</formula>
      <formula>0.99</formula>
    </cfRule>
  </conditionalFormatting>
  <conditionalFormatting sqref="AI20">
    <cfRule type="containsText" dxfId="6702" priority="657" operator="containsText" text="Slower">
      <formula>NOT(ISERROR(SEARCH("Slower",AI20)))</formula>
    </cfRule>
    <cfRule type="containsText" dxfId="6701" priority="658" operator="containsText" text="Same">
      <formula>NOT(ISERROR(SEARCH("Same",AI20)))</formula>
    </cfRule>
    <cfRule type="containsText" dxfId="6700" priority="659" operator="containsText" text="Faster">
      <formula>NOT(ISERROR(SEARCH("Faster",AI20)))</formula>
    </cfRule>
  </conditionalFormatting>
  <conditionalFormatting sqref="AI20">
    <cfRule type="cellIs" dxfId="6699" priority="655" operator="equal">
      <formula>1</formula>
    </cfRule>
    <cfRule type="cellIs" dxfId="6698" priority="656" operator="between">
      <formula>0.01</formula>
      <formula>0.99</formula>
    </cfRule>
  </conditionalFormatting>
  <conditionalFormatting sqref="AI21">
    <cfRule type="cellIs" dxfId="6697" priority="647" operator="equal">
      <formula>1</formula>
    </cfRule>
    <cfRule type="cellIs" dxfId="6696" priority="648" operator="between">
      <formula>0.01</formula>
      <formula>0.99</formula>
    </cfRule>
  </conditionalFormatting>
  <conditionalFormatting sqref="AI21">
    <cfRule type="containsText" dxfId="6695" priority="644" operator="containsText" text="Slower">
      <formula>NOT(ISERROR(SEARCH("Slower",AI21)))</formula>
    </cfRule>
    <cfRule type="containsText" dxfId="6694" priority="645" operator="containsText" text="Same">
      <formula>NOT(ISERROR(SEARCH("Same",AI21)))</formula>
    </cfRule>
    <cfRule type="containsText" dxfId="6693" priority="646" operator="containsText" text="Faster">
      <formula>NOT(ISERROR(SEARCH("Faster",AI21)))</formula>
    </cfRule>
  </conditionalFormatting>
  <conditionalFormatting sqref="AI21">
    <cfRule type="cellIs" dxfId="6692" priority="642" operator="equal">
      <formula>1</formula>
    </cfRule>
    <cfRule type="cellIs" dxfId="6691" priority="643" operator="between">
      <formula>0.01</formula>
      <formula>0.99</formula>
    </cfRule>
  </conditionalFormatting>
  <conditionalFormatting sqref="AI22">
    <cfRule type="cellIs" dxfId="6690" priority="638" operator="equal">
      <formula>1</formula>
    </cfRule>
    <cfRule type="cellIs" dxfId="6689" priority="639" operator="between">
      <formula>0.01</formula>
      <formula>0.99</formula>
    </cfRule>
  </conditionalFormatting>
  <conditionalFormatting sqref="AI22">
    <cfRule type="containsText" dxfId="6688" priority="635" operator="containsText" text="Slower">
      <formula>NOT(ISERROR(SEARCH("Slower",AI22)))</formula>
    </cfRule>
    <cfRule type="containsText" dxfId="6687" priority="636" operator="containsText" text="Same">
      <formula>NOT(ISERROR(SEARCH("Same",AI22)))</formula>
    </cfRule>
    <cfRule type="containsText" dxfId="6686" priority="637" operator="containsText" text="Faster">
      <formula>NOT(ISERROR(SEARCH("Faster",AI22)))</formula>
    </cfRule>
  </conditionalFormatting>
  <conditionalFormatting sqref="AI22">
    <cfRule type="cellIs" dxfId="6685" priority="633" operator="equal">
      <formula>1</formula>
    </cfRule>
    <cfRule type="cellIs" dxfId="6684" priority="634" operator="between">
      <formula>0.01</formula>
      <formula>0.99</formula>
    </cfRule>
  </conditionalFormatting>
  <conditionalFormatting sqref="AI26">
    <cfRule type="cellIs" dxfId="6683" priority="625" operator="equal">
      <formula>1</formula>
    </cfRule>
    <cfRule type="cellIs" dxfId="6682" priority="626" operator="between">
      <formula>0.01</formula>
      <formula>0.99</formula>
    </cfRule>
  </conditionalFormatting>
  <conditionalFormatting sqref="AI26">
    <cfRule type="containsText" dxfId="6681" priority="622" operator="containsText" text="Slower">
      <formula>NOT(ISERROR(SEARCH("Slower",AI26)))</formula>
    </cfRule>
    <cfRule type="containsText" dxfId="6680" priority="623" operator="containsText" text="Same">
      <formula>NOT(ISERROR(SEARCH("Same",AI26)))</formula>
    </cfRule>
    <cfRule type="containsText" dxfId="6679" priority="624" operator="containsText" text="Faster">
      <formula>NOT(ISERROR(SEARCH("Faster",AI26)))</formula>
    </cfRule>
  </conditionalFormatting>
  <conditionalFormatting sqref="AI26">
    <cfRule type="cellIs" dxfId="6678" priority="620" operator="equal">
      <formula>1</formula>
    </cfRule>
    <cfRule type="cellIs" dxfId="6677" priority="621" operator="between">
      <formula>0.01</formula>
      <formula>0.99</formula>
    </cfRule>
  </conditionalFormatting>
  <conditionalFormatting sqref="AI27">
    <cfRule type="cellIs" dxfId="6676" priority="614" operator="equal">
      <formula>1</formula>
    </cfRule>
    <cfRule type="cellIs" dxfId="6675" priority="615" operator="between">
      <formula>0.01</formula>
      <formula>0.99</formula>
    </cfRule>
  </conditionalFormatting>
  <conditionalFormatting sqref="AI27">
    <cfRule type="containsText" dxfId="6674" priority="611" operator="containsText" text="Slower">
      <formula>NOT(ISERROR(SEARCH("Slower",AI27)))</formula>
    </cfRule>
    <cfRule type="containsText" dxfId="6673" priority="612" operator="containsText" text="Same">
      <formula>NOT(ISERROR(SEARCH("Same",AI27)))</formula>
    </cfRule>
    <cfRule type="containsText" dxfId="6672" priority="613" operator="containsText" text="Faster">
      <formula>NOT(ISERROR(SEARCH("Faster",AI27)))</formula>
    </cfRule>
  </conditionalFormatting>
  <conditionalFormatting sqref="AI27">
    <cfRule type="cellIs" dxfId="6671" priority="609" operator="equal">
      <formula>1</formula>
    </cfRule>
    <cfRule type="cellIs" dxfId="6670" priority="610" operator="between">
      <formula>0.01</formula>
      <formula>0.99</formula>
    </cfRule>
  </conditionalFormatting>
  <conditionalFormatting sqref="AI28">
    <cfRule type="cellIs" dxfId="6669" priority="607" operator="equal">
      <formula>1</formula>
    </cfRule>
    <cfRule type="cellIs" dxfId="6668" priority="608" operator="between">
      <formula>0.01</formula>
      <formula>0.99</formula>
    </cfRule>
  </conditionalFormatting>
  <conditionalFormatting sqref="AI28">
    <cfRule type="containsText" dxfId="6667" priority="604" operator="containsText" text="Slower">
      <formula>NOT(ISERROR(SEARCH("Slower",AI28)))</formula>
    </cfRule>
    <cfRule type="containsText" dxfId="6666" priority="605" operator="containsText" text="Same">
      <formula>NOT(ISERROR(SEARCH("Same",AI28)))</formula>
    </cfRule>
    <cfRule type="containsText" dxfId="6665" priority="606" operator="containsText" text="Faster">
      <formula>NOT(ISERROR(SEARCH("Faster",AI28)))</formula>
    </cfRule>
  </conditionalFormatting>
  <conditionalFormatting sqref="AI28">
    <cfRule type="cellIs" dxfId="6664" priority="602" operator="equal">
      <formula>1</formula>
    </cfRule>
    <cfRule type="cellIs" dxfId="6663" priority="603" operator="between">
      <formula>0.01</formula>
      <formula>0.99</formula>
    </cfRule>
  </conditionalFormatting>
  <conditionalFormatting sqref="AH48">
    <cfRule type="cellIs" dxfId="6662" priority="569" operator="equal">
      <formula>1</formula>
    </cfRule>
    <cfRule type="cellIs" dxfId="6661" priority="570" operator="between">
      <formula>0.01</formula>
      <formula>0.99</formula>
    </cfRule>
  </conditionalFormatting>
  <conditionalFormatting sqref="AI51">
    <cfRule type="cellIs" dxfId="6660" priority="567" operator="equal">
      <formula>1</formula>
    </cfRule>
    <cfRule type="cellIs" dxfId="6659" priority="568" operator="between">
      <formula>0.01</formula>
      <formula>0.99</formula>
    </cfRule>
  </conditionalFormatting>
  <conditionalFormatting sqref="AH53">
    <cfRule type="cellIs" dxfId="6658" priority="565" operator="equal">
      <formula>1</formula>
    </cfRule>
    <cfRule type="cellIs" dxfId="6657" priority="566" operator="between">
      <formula>0.01</formula>
      <formula>0.99</formula>
    </cfRule>
  </conditionalFormatting>
  <conditionalFormatting sqref="AH54">
    <cfRule type="cellIs" dxfId="6656" priority="563" operator="equal">
      <formula>1</formula>
    </cfRule>
    <cfRule type="cellIs" dxfId="6655" priority="564" operator="between">
      <formula>0.01</formula>
      <formula>0.99</formula>
    </cfRule>
  </conditionalFormatting>
  <conditionalFormatting sqref="AI53">
    <cfRule type="cellIs" dxfId="6654" priority="561" operator="equal">
      <formula>1</formula>
    </cfRule>
    <cfRule type="cellIs" dxfId="6653" priority="562" operator="between">
      <formula>0.01</formula>
      <formula>0.99</formula>
    </cfRule>
  </conditionalFormatting>
  <conditionalFormatting sqref="AH131">
    <cfRule type="cellIs" dxfId="6652" priority="548" operator="equal">
      <formula>1</formula>
    </cfRule>
    <cfRule type="cellIs" dxfId="6651" priority="549" operator="between">
      <formula>0.01</formula>
      <formula>0.99</formula>
    </cfRule>
  </conditionalFormatting>
  <conditionalFormatting sqref="AH141">
    <cfRule type="cellIs" dxfId="6650" priority="546" operator="equal">
      <formula>1</formula>
    </cfRule>
  </conditionalFormatting>
  <conditionalFormatting sqref="AH14">
    <cfRule type="cellIs" dxfId="6649" priority="539" operator="equal">
      <formula>1</formula>
    </cfRule>
    <cfRule type="cellIs" dxfId="6648" priority="540" operator="between">
      <formula>0.01</formula>
      <formula>0.99</formula>
    </cfRule>
  </conditionalFormatting>
  <conditionalFormatting sqref="AH20">
    <cfRule type="cellIs" dxfId="6647" priority="537" operator="equal">
      <formula>1</formula>
    </cfRule>
    <cfRule type="cellIs" dxfId="6646" priority="538" operator="between">
      <formula>0.01</formula>
      <formula>0.99</formula>
    </cfRule>
  </conditionalFormatting>
  <conditionalFormatting sqref="AJ20:AL20">
    <cfRule type="cellIs" dxfId="6645" priority="535" operator="equal">
      <formula>1</formula>
    </cfRule>
    <cfRule type="cellIs" dxfId="6644" priority="536" operator="between">
      <formula>0.01</formula>
      <formula>0.99</formula>
    </cfRule>
  </conditionalFormatting>
  <conditionalFormatting sqref="AH21">
    <cfRule type="cellIs" dxfId="6643" priority="533" operator="equal">
      <formula>1</formula>
    </cfRule>
    <cfRule type="cellIs" dxfId="6642" priority="534" operator="between">
      <formula>0.01</formula>
      <formula>0.99</formula>
    </cfRule>
  </conditionalFormatting>
  <conditionalFormatting sqref="AJ21:AL21">
    <cfRule type="cellIs" dxfId="6641" priority="531" operator="equal">
      <formula>1</formula>
    </cfRule>
    <cfRule type="cellIs" dxfId="6640" priority="532" operator="between">
      <formula>0.01</formula>
      <formula>0.99</formula>
    </cfRule>
  </conditionalFormatting>
  <conditionalFormatting sqref="AH22">
    <cfRule type="cellIs" dxfId="6639" priority="529" operator="equal">
      <formula>1</formula>
    </cfRule>
    <cfRule type="cellIs" dxfId="6638" priority="530" operator="between">
      <formula>0.01</formula>
      <formula>0.99</formula>
    </cfRule>
  </conditionalFormatting>
  <conditionalFormatting sqref="AM22:AN22">
    <cfRule type="cellIs" dxfId="6637" priority="527" operator="equal">
      <formula>1</formula>
    </cfRule>
    <cfRule type="cellIs" dxfId="6636" priority="528" operator="between">
      <formula>0.01</formula>
      <formula>0.99</formula>
    </cfRule>
  </conditionalFormatting>
  <conditionalFormatting sqref="AJ22:AL22">
    <cfRule type="cellIs" dxfId="6635" priority="525" operator="equal">
      <formula>1</formula>
    </cfRule>
    <cfRule type="cellIs" dxfId="6634" priority="526" operator="between">
      <formula>0.01</formula>
      <formula>0.99</formula>
    </cfRule>
  </conditionalFormatting>
  <conditionalFormatting sqref="AJ23:AL23">
    <cfRule type="cellIs" dxfId="6633" priority="523" operator="equal">
      <formula>1</formula>
    </cfRule>
    <cfRule type="cellIs" dxfId="6632" priority="524" operator="between">
      <formula>0.01</formula>
      <formula>0.99</formula>
    </cfRule>
  </conditionalFormatting>
  <conditionalFormatting sqref="AJ24:AL24">
    <cfRule type="cellIs" dxfId="6631" priority="521" operator="equal">
      <formula>1</formula>
    </cfRule>
    <cfRule type="cellIs" dxfId="6630" priority="522" operator="between">
      <formula>0.01</formula>
      <formula>0.99</formula>
    </cfRule>
  </conditionalFormatting>
  <conditionalFormatting sqref="AJ25:AL25">
    <cfRule type="cellIs" dxfId="6629" priority="519" operator="equal">
      <formula>1</formula>
    </cfRule>
    <cfRule type="cellIs" dxfId="6628" priority="520" operator="between">
      <formula>0.01</formula>
      <formula>0.99</formula>
    </cfRule>
  </conditionalFormatting>
  <conditionalFormatting sqref="AH26">
    <cfRule type="cellIs" dxfId="6627" priority="517" operator="equal">
      <formula>1</formula>
    </cfRule>
    <cfRule type="cellIs" dxfId="6626" priority="518" operator="between">
      <formula>0.01</formula>
      <formula>0.99</formula>
    </cfRule>
  </conditionalFormatting>
  <conditionalFormatting sqref="AJ26:AL26">
    <cfRule type="cellIs" dxfId="6625" priority="515" operator="equal">
      <formula>1</formula>
    </cfRule>
    <cfRule type="cellIs" dxfId="6624" priority="516" operator="between">
      <formula>0.01</formula>
      <formula>0.99</formula>
    </cfRule>
  </conditionalFormatting>
  <conditionalFormatting sqref="AH27">
    <cfRule type="cellIs" dxfId="6623" priority="513" operator="equal">
      <formula>1</formula>
    </cfRule>
    <cfRule type="cellIs" dxfId="6622" priority="514" operator="between">
      <formula>0.01</formula>
      <formula>0.99</formula>
    </cfRule>
  </conditionalFormatting>
  <conditionalFormatting sqref="AM27:AN27">
    <cfRule type="cellIs" dxfId="6621" priority="511" operator="equal">
      <formula>1</formula>
    </cfRule>
    <cfRule type="cellIs" dxfId="6620" priority="512" operator="between">
      <formula>0.01</formula>
      <formula>0.99</formula>
    </cfRule>
  </conditionalFormatting>
  <conditionalFormatting sqref="AJ27:AL27">
    <cfRule type="cellIs" dxfId="6619" priority="509" operator="equal">
      <formula>1</formula>
    </cfRule>
    <cfRule type="cellIs" dxfId="6618" priority="510" operator="between">
      <formula>0.01</formula>
      <formula>0.99</formula>
    </cfRule>
  </conditionalFormatting>
  <conditionalFormatting sqref="AH33">
    <cfRule type="cellIs" dxfId="6617" priority="507" operator="equal">
      <formula>1</formula>
    </cfRule>
    <cfRule type="cellIs" dxfId="6616" priority="508" operator="between">
      <formula>0.01</formula>
      <formula>0.99</formula>
    </cfRule>
  </conditionalFormatting>
  <conditionalFormatting sqref="AJ33:AL33">
    <cfRule type="cellIs" dxfId="6615" priority="505" operator="equal">
      <formula>1</formula>
    </cfRule>
    <cfRule type="cellIs" dxfId="6614" priority="506" operator="between">
      <formula>0.01</formula>
      <formula>0.99</formula>
    </cfRule>
  </conditionalFormatting>
  <conditionalFormatting sqref="AJ34:AL34">
    <cfRule type="cellIs" dxfId="6613" priority="503" operator="equal">
      <formula>1</formula>
    </cfRule>
    <cfRule type="cellIs" dxfId="6612" priority="504" operator="between">
      <formula>0.01</formula>
      <formula>0.99</formula>
    </cfRule>
  </conditionalFormatting>
  <conditionalFormatting sqref="AH35">
    <cfRule type="cellIs" dxfId="6611" priority="501" operator="equal">
      <formula>1</formula>
    </cfRule>
    <cfRule type="cellIs" dxfId="6610" priority="502" operator="between">
      <formula>0.01</formula>
      <formula>0.99</formula>
    </cfRule>
  </conditionalFormatting>
  <conditionalFormatting sqref="AJ35:AL35">
    <cfRule type="cellIs" dxfId="6609" priority="499" operator="equal">
      <formula>1</formula>
    </cfRule>
    <cfRule type="cellIs" dxfId="6608" priority="500" operator="between">
      <formula>0.01</formula>
      <formula>0.99</formula>
    </cfRule>
  </conditionalFormatting>
  <conditionalFormatting sqref="AH39">
    <cfRule type="cellIs" dxfId="6607" priority="497" operator="equal">
      <formula>1</formula>
    </cfRule>
    <cfRule type="cellIs" dxfId="6606" priority="498" operator="between">
      <formula>0.01</formula>
      <formula>0.99</formula>
    </cfRule>
  </conditionalFormatting>
  <conditionalFormatting sqref="AJ39:AL39">
    <cfRule type="cellIs" dxfId="6605" priority="495" operator="equal">
      <formula>1</formula>
    </cfRule>
    <cfRule type="cellIs" dxfId="6604" priority="496" operator="between">
      <formula>0.01</formula>
      <formula>0.99</formula>
    </cfRule>
  </conditionalFormatting>
  <conditionalFormatting sqref="AJ91:AL91">
    <cfRule type="cellIs" dxfId="6603" priority="352" operator="equal">
      <formula>1</formula>
    </cfRule>
    <cfRule type="cellIs" dxfId="6602" priority="353" operator="between">
      <formula>0.01</formula>
      <formula>0.99</formula>
    </cfRule>
  </conditionalFormatting>
  <conditionalFormatting sqref="AH44">
    <cfRule type="cellIs" dxfId="6601" priority="491" operator="equal">
      <formula>1</formula>
    </cfRule>
    <cfRule type="cellIs" dxfId="6600" priority="492" operator="between">
      <formula>0.01</formula>
      <formula>0.99</formula>
    </cfRule>
  </conditionalFormatting>
  <conditionalFormatting sqref="AJ44:AL44">
    <cfRule type="cellIs" dxfId="6599" priority="489" operator="equal">
      <formula>1</formula>
    </cfRule>
    <cfRule type="cellIs" dxfId="6598" priority="490" operator="between">
      <formula>0.01</formula>
      <formula>0.99</formula>
    </cfRule>
  </conditionalFormatting>
  <conditionalFormatting sqref="AH45">
    <cfRule type="cellIs" dxfId="6597" priority="487" operator="equal">
      <formula>1</formula>
    </cfRule>
    <cfRule type="cellIs" dxfId="6596" priority="488" operator="between">
      <formula>0.01</formula>
      <formula>0.99</formula>
    </cfRule>
  </conditionalFormatting>
  <conditionalFormatting sqref="AJ45:AL45">
    <cfRule type="cellIs" dxfId="6595" priority="485" operator="equal">
      <formula>1</formula>
    </cfRule>
    <cfRule type="cellIs" dxfId="6594" priority="486" operator="between">
      <formula>0.01</formula>
      <formula>0.99</formula>
    </cfRule>
  </conditionalFormatting>
  <conditionalFormatting sqref="AH46">
    <cfRule type="cellIs" dxfId="6593" priority="483" operator="equal">
      <formula>1</formula>
    </cfRule>
    <cfRule type="cellIs" dxfId="6592" priority="484" operator="between">
      <formula>0.01</formula>
      <formula>0.99</formula>
    </cfRule>
  </conditionalFormatting>
  <conditionalFormatting sqref="AJ46:AL46">
    <cfRule type="cellIs" dxfId="6591" priority="481" operator="equal">
      <formula>1</formula>
    </cfRule>
    <cfRule type="cellIs" dxfId="6590" priority="482" operator="between">
      <formula>0.01</formula>
      <formula>0.99</formula>
    </cfRule>
  </conditionalFormatting>
  <conditionalFormatting sqref="AJ47:AL47">
    <cfRule type="cellIs" dxfId="6589" priority="479" operator="equal">
      <formula>1</formula>
    </cfRule>
    <cfRule type="cellIs" dxfId="6588" priority="480" operator="between">
      <formula>0.01</formula>
      <formula>0.99</formula>
    </cfRule>
  </conditionalFormatting>
  <conditionalFormatting sqref="AJ48:AL48">
    <cfRule type="cellIs" dxfId="6587" priority="477" operator="equal">
      <formula>1</formula>
    </cfRule>
    <cfRule type="cellIs" dxfId="6586" priority="478" operator="between">
      <formula>0.01</formula>
      <formula>0.99</formula>
    </cfRule>
  </conditionalFormatting>
  <conditionalFormatting sqref="AH49">
    <cfRule type="cellIs" dxfId="6585" priority="475" operator="equal">
      <formula>1</formula>
    </cfRule>
    <cfRule type="cellIs" dxfId="6584" priority="476" operator="between">
      <formula>0.01</formula>
      <formula>0.99</formula>
    </cfRule>
  </conditionalFormatting>
  <conditionalFormatting sqref="AJ49:AL49">
    <cfRule type="cellIs" dxfId="6583" priority="473" operator="equal">
      <formula>1</formula>
    </cfRule>
    <cfRule type="cellIs" dxfId="6582" priority="474" operator="between">
      <formula>0.01</formula>
      <formula>0.99</formula>
    </cfRule>
  </conditionalFormatting>
  <conditionalFormatting sqref="AJ54:AL54">
    <cfRule type="cellIs" dxfId="6581" priority="471" operator="equal">
      <formula>1</formula>
    </cfRule>
    <cfRule type="cellIs" dxfId="6580" priority="472" operator="between">
      <formula>0.01</formula>
      <formula>0.99</formula>
    </cfRule>
  </conditionalFormatting>
  <conditionalFormatting sqref="AI54">
    <cfRule type="cellIs" dxfId="6579" priority="469" operator="equal">
      <formula>1</formula>
    </cfRule>
    <cfRule type="cellIs" dxfId="6578" priority="470" operator="between">
      <formula>0.01</formula>
      <formula>0.99</formula>
    </cfRule>
  </conditionalFormatting>
  <conditionalFormatting sqref="AJ57:AL58">
    <cfRule type="cellIs" dxfId="6577" priority="467" operator="equal">
      <formula>1</formula>
    </cfRule>
    <cfRule type="cellIs" dxfId="6576" priority="468" operator="between">
      <formula>0.01</formula>
      <formula>0.99</formula>
    </cfRule>
  </conditionalFormatting>
  <conditionalFormatting sqref="AM59:AN59">
    <cfRule type="cellIs" dxfId="6575" priority="465" operator="equal">
      <formula>1</formula>
    </cfRule>
    <cfRule type="cellIs" dxfId="6574" priority="466" operator="between">
      <formula>0.01</formula>
      <formula>0.99</formula>
    </cfRule>
  </conditionalFormatting>
  <conditionalFormatting sqref="AJ59:AL59">
    <cfRule type="cellIs" dxfId="6573" priority="463" operator="equal">
      <formula>1</formula>
    </cfRule>
    <cfRule type="cellIs" dxfId="6572" priority="464" operator="between">
      <formula>0.01</formula>
      <formula>0.99</formula>
    </cfRule>
  </conditionalFormatting>
  <conditionalFormatting sqref="AN60">
    <cfRule type="cellIs" dxfId="6571" priority="461" operator="equal">
      <formula>1</formula>
    </cfRule>
    <cfRule type="cellIs" dxfId="6570" priority="462" operator="between">
      <formula>0.01</formula>
      <formula>0.99</formula>
    </cfRule>
  </conditionalFormatting>
  <conditionalFormatting sqref="AM61">
    <cfRule type="cellIs" dxfId="6569" priority="459" operator="equal">
      <formula>1</formula>
    </cfRule>
    <cfRule type="cellIs" dxfId="6568" priority="460" operator="between">
      <formula>0.01</formula>
      <formula>0.99</formula>
    </cfRule>
  </conditionalFormatting>
  <conditionalFormatting sqref="AN61">
    <cfRule type="cellIs" dxfId="6567" priority="457" operator="equal">
      <formula>1</formula>
    </cfRule>
    <cfRule type="cellIs" dxfId="6566" priority="458" operator="between">
      <formula>0.01</formula>
      <formula>0.99</formula>
    </cfRule>
  </conditionalFormatting>
  <conditionalFormatting sqref="AH65">
    <cfRule type="cellIs" dxfId="6565" priority="455" operator="equal">
      <formula>1</formula>
    </cfRule>
    <cfRule type="cellIs" dxfId="6564" priority="456" operator="between">
      <formula>0.01</formula>
      <formula>0.99</formula>
    </cfRule>
  </conditionalFormatting>
  <conditionalFormatting sqref="AJ65:AL65">
    <cfRule type="cellIs" dxfId="6563" priority="453" operator="equal">
      <formula>1</formula>
    </cfRule>
    <cfRule type="cellIs" dxfId="6562" priority="454" operator="between">
      <formula>0.01</formula>
      <formula>0.99</formula>
    </cfRule>
  </conditionalFormatting>
  <conditionalFormatting sqref="AH66">
    <cfRule type="cellIs" dxfId="6561" priority="449" operator="equal">
      <formula>1</formula>
    </cfRule>
    <cfRule type="cellIs" dxfId="6560" priority="450" operator="between">
      <formula>0.01</formula>
      <formula>0.99</formula>
    </cfRule>
  </conditionalFormatting>
  <conditionalFormatting sqref="AJ66:AL66">
    <cfRule type="cellIs" dxfId="6559" priority="447" operator="equal">
      <formula>1</formula>
    </cfRule>
    <cfRule type="cellIs" dxfId="6558" priority="448" operator="between">
      <formula>0.01</formula>
      <formula>0.99</formula>
    </cfRule>
  </conditionalFormatting>
  <conditionalFormatting sqref="AM66:AN66">
    <cfRule type="cellIs" dxfId="6557" priority="445" operator="equal">
      <formula>1</formula>
    </cfRule>
    <cfRule type="cellIs" dxfId="6556" priority="446" operator="between">
      <formula>0.01</formula>
      <formula>0.99</formula>
    </cfRule>
  </conditionalFormatting>
  <conditionalFormatting sqref="AI66">
    <cfRule type="cellIs" dxfId="6555" priority="443" operator="equal">
      <formula>1</formula>
    </cfRule>
    <cfRule type="cellIs" dxfId="6554" priority="444" operator="between">
      <formula>0.01</formula>
      <formula>0.99</formula>
    </cfRule>
  </conditionalFormatting>
  <conditionalFormatting sqref="AH72">
    <cfRule type="cellIs" dxfId="6553" priority="441" operator="equal">
      <formula>1</formula>
    </cfRule>
    <cfRule type="cellIs" dxfId="6552" priority="442" operator="between">
      <formula>0.01</formula>
      <formula>0.99</formula>
    </cfRule>
  </conditionalFormatting>
  <conditionalFormatting sqref="AJ71:AL72">
    <cfRule type="cellIs" dxfId="6551" priority="439" operator="equal">
      <formula>1</formula>
    </cfRule>
    <cfRule type="cellIs" dxfId="6550" priority="440" operator="between">
      <formula>0.01</formula>
      <formula>0.99</formula>
    </cfRule>
  </conditionalFormatting>
  <conditionalFormatting sqref="AM73:AN73">
    <cfRule type="cellIs" dxfId="6549" priority="437" operator="equal">
      <formula>1</formula>
    </cfRule>
    <cfRule type="cellIs" dxfId="6548" priority="438" operator="between">
      <formula>0.01</formula>
      <formula>0.99</formula>
    </cfRule>
  </conditionalFormatting>
  <conditionalFormatting sqref="AI73">
    <cfRule type="cellIs" dxfId="6547" priority="435" operator="equal">
      <formula>1</formula>
    </cfRule>
    <cfRule type="cellIs" dxfId="6546" priority="436" operator="between">
      <formula>0.01</formula>
      <formula>0.99</formula>
    </cfRule>
  </conditionalFormatting>
  <conditionalFormatting sqref="AI73">
    <cfRule type="containsText" dxfId="6545" priority="432" operator="containsText" text="Slower">
      <formula>NOT(ISERROR(SEARCH("Slower",AI73)))</formula>
    </cfRule>
    <cfRule type="containsText" dxfId="6544" priority="433" operator="containsText" text="Same">
      <formula>NOT(ISERROR(SEARCH("Same",AI73)))</formula>
    </cfRule>
    <cfRule type="containsText" dxfId="6543" priority="434" operator="containsText" text="Faster">
      <formula>NOT(ISERROR(SEARCH("Faster",AI73)))</formula>
    </cfRule>
  </conditionalFormatting>
  <conditionalFormatting sqref="AH73">
    <cfRule type="cellIs" dxfId="6542" priority="430" operator="equal">
      <formula>1</formula>
    </cfRule>
    <cfRule type="cellIs" dxfId="6541" priority="431" operator="between">
      <formula>0.01</formula>
      <formula>0.99</formula>
    </cfRule>
  </conditionalFormatting>
  <conditionalFormatting sqref="AJ73:AL73">
    <cfRule type="cellIs" dxfId="6540" priority="428" operator="equal">
      <formula>1</formula>
    </cfRule>
    <cfRule type="cellIs" dxfId="6539" priority="429" operator="between">
      <formula>0.01</formula>
      <formula>0.99</formula>
    </cfRule>
  </conditionalFormatting>
  <conditionalFormatting sqref="AH74:AI74 AM74:AN74">
    <cfRule type="cellIs" dxfId="6538" priority="426" operator="equal">
      <formula>1</formula>
    </cfRule>
    <cfRule type="cellIs" dxfId="6537" priority="427" operator="between">
      <formula>0.01</formula>
      <formula>0.99</formula>
    </cfRule>
  </conditionalFormatting>
  <conditionalFormatting sqref="AI74">
    <cfRule type="containsText" dxfId="6536" priority="423" operator="containsText" text="Slower">
      <formula>NOT(ISERROR(SEARCH("Slower",AI74)))</formula>
    </cfRule>
    <cfRule type="containsText" dxfId="6535" priority="424" operator="containsText" text="Same">
      <formula>NOT(ISERROR(SEARCH("Same",AI74)))</formula>
    </cfRule>
    <cfRule type="containsText" dxfId="6534" priority="425" operator="containsText" text="Faster">
      <formula>NOT(ISERROR(SEARCH("Faster",AI74)))</formula>
    </cfRule>
  </conditionalFormatting>
  <conditionalFormatting sqref="AJ74:AL74">
    <cfRule type="cellIs" dxfId="6533" priority="420" operator="equal">
      <formula>1</formula>
    </cfRule>
    <cfRule type="cellIs" dxfId="6532" priority="421" operator="between">
      <formula>0.01</formula>
      <formula>0.99</formula>
    </cfRule>
  </conditionalFormatting>
  <conditionalFormatting sqref="AH75">
    <cfRule type="cellIs" dxfId="6531" priority="418" operator="equal">
      <formula>1</formula>
    </cfRule>
    <cfRule type="cellIs" dxfId="6530" priority="419" operator="between">
      <formula>0.01</formula>
      <formula>0.99</formula>
    </cfRule>
  </conditionalFormatting>
  <conditionalFormatting sqref="AJ75:AL75">
    <cfRule type="cellIs" dxfId="6529" priority="416" operator="equal">
      <formula>1</formula>
    </cfRule>
    <cfRule type="cellIs" dxfId="6528" priority="417" operator="between">
      <formula>0.01</formula>
      <formula>0.99</formula>
    </cfRule>
  </conditionalFormatting>
  <conditionalFormatting sqref="AN75">
    <cfRule type="cellIs" dxfId="6527" priority="414" operator="equal">
      <formula>1</formula>
    </cfRule>
    <cfRule type="cellIs" dxfId="6526" priority="415" operator="between">
      <formula>0.01</formula>
      <formula>0.99</formula>
    </cfRule>
  </conditionalFormatting>
  <conditionalFormatting sqref="AN76">
    <cfRule type="cellIs" dxfId="6525" priority="412" operator="equal">
      <formula>1</formula>
    </cfRule>
    <cfRule type="cellIs" dxfId="6524" priority="413" operator="between">
      <formula>0.01</formula>
      <formula>0.99</formula>
    </cfRule>
  </conditionalFormatting>
  <conditionalFormatting sqref="AJ76:AL76">
    <cfRule type="cellIs" dxfId="6523" priority="410" operator="equal">
      <formula>1</formula>
    </cfRule>
    <cfRule type="cellIs" dxfId="6522" priority="411" operator="between">
      <formula>0.01</formula>
      <formula>0.99</formula>
    </cfRule>
  </conditionalFormatting>
  <conditionalFormatting sqref="AH76">
    <cfRule type="cellIs" dxfId="6521" priority="408" operator="equal">
      <formula>1</formula>
    </cfRule>
    <cfRule type="cellIs" dxfId="6520" priority="409" operator="between">
      <formula>0.01</formula>
      <formula>0.99</formula>
    </cfRule>
  </conditionalFormatting>
  <conditionalFormatting sqref="AH80">
    <cfRule type="cellIs" dxfId="6519" priority="406" operator="equal">
      <formula>1</formula>
    </cfRule>
    <cfRule type="cellIs" dxfId="6518" priority="407" operator="between">
      <formula>0.01</formula>
      <formula>0.99</formula>
    </cfRule>
  </conditionalFormatting>
  <conditionalFormatting sqref="AJ80:AL80">
    <cfRule type="cellIs" dxfId="6517" priority="404" operator="equal">
      <formula>1</formula>
    </cfRule>
    <cfRule type="cellIs" dxfId="6516" priority="405" operator="between">
      <formula>0.01</formula>
      <formula>0.99</formula>
    </cfRule>
  </conditionalFormatting>
  <conditionalFormatting sqref="AH81">
    <cfRule type="cellIs" dxfId="6515" priority="402" operator="equal">
      <formula>1</formula>
    </cfRule>
    <cfRule type="cellIs" dxfId="6514" priority="403" operator="between">
      <formula>0.01</formula>
      <formula>0.99</formula>
    </cfRule>
  </conditionalFormatting>
  <conditionalFormatting sqref="AJ81:AL81">
    <cfRule type="cellIs" dxfId="6513" priority="400" operator="equal">
      <formula>1</formula>
    </cfRule>
    <cfRule type="cellIs" dxfId="6512" priority="401" operator="between">
      <formula>0.01</formula>
      <formula>0.99</formula>
    </cfRule>
  </conditionalFormatting>
  <conditionalFormatting sqref="AM82:AN82">
    <cfRule type="cellIs" dxfId="6511" priority="397" operator="equal">
      <formula>1</formula>
    </cfRule>
    <cfRule type="cellIs" dxfId="6510" priority="398" operator="between">
      <formula>0.01</formula>
      <formula>0.99</formula>
    </cfRule>
  </conditionalFormatting>
  <conditionalFormatting sqref="AI82">
    <cfRule type="cellIs" dxfId="6509" priority="395" operator="equal">
      <formula>1</formula>
    </cfRule>
    <cfRule type="cellIs" dxfId="6508" priority="396" operator="between">
      <formula>0.01</formula>
      <formula>0.99</formula>
    </cfRule>
  </conditionalFormatting>
  <conditionalFormatting sqref="AI82">
    <cfRule type="containsText" dxfId="6507" priority="392" operator="containsText" text="Slower">
      <formula>NOT(ISERROR(SEARCH("Slower",AI82)))</formula>
    </cfRule>
    <cfRule type="containsText" dxfId="6506" priority="393" operator="containsText" text="Same">
      <formula>NOT(ISERROR(SEARCH("Same",AI82)))</formula>
    </cfRule>
    <cfRule type="containsText" dxfId="6505" priority="394" operator="containsText" text="Faster">
      <formula>NOT(ISERROR(SEARCH("Faster",AI82)))</formula>
    </cfRule>
  </conditionalFormatting>
  <conditionalFormatting sqref="AH82">
    <cfRule type="cellIs" dxfId="6504" priority="390" operator="equal">
      <formula>1</formula>
    </cfRule>
    <cfRule type="cellIs" dxfId="6503" priority="391" operator="between">
      <formula>0.01</formula>
      <formula>0.99</formula>
    </cfRule>
  </conditionalFormatting>
  <conditionalFormatting sqref="AJ82:AL82">
    <cfRule type="cellIs" dxfId="6502" priority="388" operator="equal">
      <formula>1</formula>
    </cfRule>
    <cfRule type="cellIs" dxfId="6501" priority="389" operator="between">
      <formula>0.01</formula>
      <formula>0.99</formula>
    </cfRule>
  </conditionalFormatting>
  <conditionalFormatting sqref="AM83">
    <cfRule type="cellIs" dxfId="6500" priority="386" operator="equal">
      <formula>1</formula>
    </cfRule>
    <cfRule type="cellIs" dxfId="6499" priority="387" operator="between">
      <formula>0.01</formula>
      <formula>0.99</formula>
    </cfRule>
  </conditionalFormatting>
  <conditionalFormatting sqref="AI83">
    <cfRule type="cellIs" dxfId="6498" priority="384" operator="equal">
      <formula>1</formula>
    </cfRule>
    <cfRule type="cellIs" dxfId="6497" priority="385" operator="between">
      <formula>0.01</formula>
      <formula>0.99</formula>
    </cfRule>
  </conditionalFormatting>
  <conditionalFormatting sqref="AI83">
    <cfRule type="containsText" dxfId="6496" priority="381" operator="containsText" text="Slower">
      <formula>NOT(ISERROR(SEARCH("Slower",AI83)))</formula>
    </cfRule>
    <cfRule type="containsText" dxfId="6495" priority="382" operator="containsText" text="Same">
      <formula>NOT(ISERROR(SEARCH("Same",AI83)))</formula>
    </cfRule>
    <cfRule type="containsText" dxfId="6494" priority="383" operator="containsText" text="Faster">
      <formula>NOT(ISERROR(SEARCH("Faster",AI83)))</formula>
    </cfRule>
  </conditionalFormatting>
  <conditionalFormatting sqref="AH83">
    <cfRule type="cellIs" dxfId="6493" priority="378" operator="equal">
      <formula>1</formula>
    </cfRule>
    <cfRule type="cellIs" dxfId="6492" priority="379" operator="between">
      <formula>0.01</formula>
      <formula>0.99</formula>
    </cfRule>
  </conditionalFormatting>
  <conditionalFormatting sqref="AJ83:AL83">
    <cfRule type="cellIs" dxfId="6491" priority="376" operator="equal">
      <formula>1</formula>
    </cfRule>
    <cfRule type="cellIs" dxfId="6490" priority="377" operator="between">
      <formula>0.01</formula>
      <formula>0.99</formula>
    </cfRule>
  </conditionalFormatting>
  <conditionalFormatting sqref="AN83">
    <cfRule type="cellIs" dxfId="6489" priority="374" operator="equal">
      <formula>1</formula>
    </cfRule>
    <cfRule type="cellIs" dxfId="6488" priority="375" operator="between">
      <formula>0.01</formula>
      <formula>0.99</formula>
    </cfRule>
  </conditionalFormatting>
  <conditionalFormatting sqref="AH87">
    <cfRule type="cellIs" dxfId="6487" priority="371" operator="equal">
      <formula>1</formula>
    </cfRule>
    <cfRule type="cellIs" dxfId="6486" priority="372" operator="between">
      <formula>0.01</formula>
      <formula>0.99</formula>
    </cfRule>
  </conditionalFormatting>
  <conditionalFormatting sqref="AJ87:AL87">
    <cfRule type="cellIs" dxfId="6485" priority="369" operator="equal">
      <formula>1</formula>
    </cfRule>
    <cfRule type="cellIs" dxfId="6484" priority="370" operator="between">
      <formula>0.01</formula>
      <formula>0.99</formula>
    </cfRule>
  </conditionalFormatting>
  <conditionalFormatting sqref="AI88">
    <cfRule type="cellIs" dxfId="6483" priority="367" operator="equal">
      <formula>1</formula>
    </cfRule>
    <cfRule type="cellIs" dxfId="6482" priority="368" operator="between">
      <formula>0.01</formula>
      <formula>0.99</formula>
    </cfRule>
  </conditionalFormatting>
  <conditionalFormatting sqref="AI88">
    <cfRule type="containsText" dxfId="6481" priority="364" operator="containsText" text="Slower">
      <formula>NOT(ISERROR(SEARCH("Slower",AI88)))</formula>
    </cfRule>
    <cfRule type="containsText" dxfId="6480" priority="365" operator="containsText" text="Same">
      <formula>NOT(ISERROR(SEARCH("Same",AI88)))</formula>
    </cfRule>
    <cfRule type="containsText" dxfId="6479" priority="366" operator="containsText" text="Faster">
      <formula>NOT(ISERROR(SEARCH("Faster",AI88)))</formula>
    </cfRule>
  </conditionalFormatting>
  <conditionalFormatting sqref="AH88">
    <cfRule type="cellIs" dxfId="6478" priority="362" operator="equal">
      <formula>1</formula>
    </cfRule>
    <cfRule type="cellIs" dxfId="6477" priority="363" operator="between">
      <formula>0.01</formula>
      <formula>0.99</formula>
    </cfRule>
  </conditionalFormatting>
  <conditionalFormatting sqref="AJ88:AL88">
    <cfRule type="cellIs" dxfId="6476" priority="360" operator="equal">
      <formula>1</formula>
    </cfRule>
    <cfRule type="cellIs" dxfId="6475" priority="361" operator="between">
      <formula>0.01</formula>
      <formula>0.99</formula>
    </cfRule>
  </conditionalFormatting>
  <conditionalFormatting sqref="AH91">
    <cfRule type="cellIs" dxfId="6474" priority="358" operator="equal">
      <formula>1</formula>
    </cfRule>
    <cfRule type="cellIs" dxfId="6473" priority="359" operator="between">
      <formula>0.01</formula>
      <formula>0.99</formula>
    </cfRule>
  </conditionalFormatting>
  <conditionalFormatting sqref="AJ90:AL90">
    <cfRule type="cellIs" dxfId="6472" priority="356" operator="equal">
      <formula>1</formula>
    </cfRule>
    <cfRule type="cellIs" dxfId="6471" priority="357" operator="between">
      <formula>0.01</formula>
      <formula>0.99</formula>
    </cfRule>
  </conditionalFormatting>
  <conditionalFormatting sqref="AN89:AN91 AN93">
    <cfRule type="cellIs" dxfId="6470" priority="354" operator="equal">
      <formula>1</formula>
    </cfRule>
    <cfRule type="cellIs" dxfId="6469" priority="355" operator="between">
      <formula>0.01</formula>
      <formula>0.99</formula>
    </cfRule>
  </conditionalFormatting>
  <conditionalFormatting sqref="AH90">
    <cfRule type="cellIs" dxfId="6468" priority="350" operator="equal">
      <formula>1</formula>
    </cfRule>
    <cfRule type="cellIs" dxfId="6467" priority="351" operator="between">
      <formula>0.01</formula>
      <formula>0.99</formula>
    </cfRule>
  </conditionalFormatting>
  <conditionalFormatting sqref="AH89">
    <cfRule type="cellIs" dxfId="6466" priority="348" operator="equal">
      <formula>1</formula>
    </cfRule>
    <cfRule type="cellIs" dxfId="6465" priority="349" operator="between">
      <formula>0.01</formula>
      <formula>0.99</formula>
    </cfRule>
  </conditionalFormatting>
  <conditionalFormatting sqref="AJ89:AL89">
    <cfRule type="cellIs" dxfId="6464" priority="346" operator="equal">
      <formula>1</formula>
    </cfRule>
    <cfRule type="cellIs" dxfId="6463" priority="347" operator="between">
      <formula>0.01</formula>
      <formula>0.99</formula>
    </cfRule>
  </conditionalFormatting>
  <conditionalFormatting sqref="AM92:AN92">
    <cfRule type="cellIs" dxfId="6462" priority="343" operator="equal">
      <formula>1</formula>
    </cfRule>
    <cfRule type="cellIs" dxfId="6461" priority="344" operator="between">
      <formula>0.01</formula>
      <formula>0.99</formula>
    </cfRule>
  </conditionalFormatting>
  <conditionalFormatting sqref="AI92">
    <cfRule type="cellIs" dxfId="6460" priority="341" operator="equal">
      <formula>1</formula>
    </cfRule>
    <cfRule type="cellIs" dxfId="6459" priority="342" operator="between">
      <formula>0.01</formula>
      <formula>0.99</formula>
    </cfRule>
  </conditionalFormatting>
  <conditionalFormatting sqref="AI92">
    <cfRule type="containsText" dxfId="6458" priority="338" operator="containsText" text="Slower">
      <formula>NOT(ISERROR(SEARCH("Slower",AI92)))</formula>
    </cfRule>
    <cfRule type="containsText" dxfId="6457" priority="339" operator="containsText" text="Same">
      <formula>NOT(ISERROR(SEARCH("Same",AI92)))</formula>
    </cfRule>
    <cfRule type="containsText" dxfId="6456" priority="340" operator="containsText" text="Faster">
      <formula>NOT(ISERROR(SEARCH("Faster",AI92)))</formula>
    </cfRule>
  </conditionalFormatting>
  <conditionalFormatting sqref="AH92">
    <cfRule type="cellIs" dxfId="6455" priority="336" operator="equal">
      <formula>1</formula>
    </cfRule>
    <cfRule type="cellIs" dxfId="6454" priority="337" operator="between">
      <formula>0.01</formula>
      <formula>0.99</formula>
    </cfRule>
  </conditionalFormatting>
  <conditionalFormatting sqref="AJ92:AL92">
    <cfRule type="cellIs" dxfId="6453" priority="334" operator="equal">
      <formula>1</formula>
    </cfRule>
    <cfRule type="cellIs" dxfId="6452" priority="335" operator="between">
      <formula>0.01</formula>
      <formula>0.99</formula>
    </cfRule>
  </conditionalFormatting>
  <conditionalFormatting sqref="AJ93:AL93">
    <cfRule type="cellIs" dxfId="6451" priority="332" operator="equal">
      <formula>1</formula>
    </cfRule>
    <cfRule type="cellIs" dxfId="6450" priority="333" operator="between">
      <formula>0.01</formula>
      <formula>0.99</formula>
    </cfRule>
  </conditionalFormatting>
  <conditionalFormatting sqref="AH93">
    <cfRule type="cellIs" dxfId="6449" priority="330" operator="equal">
      <formula>1</formula>
    </cfRule>
    <cfRule type="cellIs" dxfId="6448" priority="331" operator="between">
      <formula>0.01</formula>
      <formula>0.99</formula>
    </cfRule>
  </conditionalFormatting>
  <conditionalFormatting sqref="AH98">
    <cfRule type="cellIs" dxfId="6447" priority="328" operator="equal">
      <formula>1</formula>
    </cfRule>
    <cfRule type="cellIs" dxfId="6446" priority="329" operator="between">
      <formula>0.01</formula>
      <formula>0.99</formula>
    </cfRule>
  </conditionalFormatting>
  <conditionalFormatting sqref="AJ98:AL98">
    <cfRule type="cellIs" dxfId="6445" priority="326" operator="equal">
      <formula>1</formula>
    </cfRule>
    <cfRule type="cellIs" dxfId="6444" priority="327" operator="between">
      <formula>0.01</formula>
      <formula>0.99</formula>
    </cfRule>
  </conditionalFormatting>
  <conditionalFormatting sqref="AH99">
    <cfRule type="cellIs" dxfId="6443" priority="324" operator="equal">
      <formula>1</formula>
    </cfRule>
    <cfRule type="cellIs" dxfId="6442" priority="325" operator="between">
      <formula>0.01</formula>
      <formula>0.99</formula>
    </cfRule>
  </conditionalFormatting>
  <conditionalFormatting sqref="AJ99:AL99">
    <cfRule type="cellIs" dxfId="6441" priority="322" operator="equal">
      <formula>1</formula>
    </cfRule>
    <cfRule type="cellIs" dxfId="6440" priority="323" operator="between">
      <formula>0.01</formula>
      <formula>0.99</formula>
    </cfRule>
  </conditionalFormatting>
  <conditionalFormatting sqref="AH100">
    <cfRule type="cellIs" dxfId="6439" priority="320" operator="equal">
      <formula>1</formula>
    </cfRule>
    <cfRule type="cellIs" dxfId="6438" priority="321" operator="between">
      <formula>0.01</formula>
      <formula>0.99</formula>
    </cfRule>
  </conditionalFormatting>
  <conditionalFormatting sqref="AJ100:AL100">
    <cfRule type="cellIs" dxfId="6437" priority="318" operator="equal">
      <formula>1</formula>
    </cfRule>
    <cfRule type="cellIs" dxfId="6436" priority="319" operator="between">
      <formula>0.01</formula>
      <formula>0.99</formula>
    </cfRule>
  </conditionalFormatting>
  <conditionalFormatting sqref="AH101">
    <cfRule type="cellIs" dxfId="6435" priority="316" operator="equal">
      <formula>1</formula>
    </cfRule>
    <cfRule type="cellIs" dxfId="6434" priority="317" operator="between">
      <formula>0.01</formula>
      <formula>0.99</formula>
    </cfRule>
  </conditionalFormatting>
  <conditionalFormatting sqref="AJ101:AL101">
    <cfRule type="cellIs" dxfId="6433" priority="314" operator="equal">
      <formula>1</formula>
    </cfRule>
    <cfRule type="cellIs" dxfId="6432" priority="315" operator="between">
      <formula>0.01</formula>
      <formula>0.99</formula>
    </cfRule>
  </conditionalFormatting>
  <conditionalFormatting sqref="AH102">
    <cfRule type="cellIs" dxfId="6431" priority="312" operator="equal">
      <formula>1</formula>
    </cfRule>
    <cfRule type="cellIs" dxfId="6430" priority="313" operator="between">
      <formula>0.01</formula>
      <formula>0.99</formula>
    </cfRule>
  </conditionalFormatting>
  <conditionalFormatting sqref="AJ102:AL102">
    <cfRule type="cellIs" dxfId="6429" priority="310" operator="equal">
      <formula>1</formula>
    </cfRule>
    <cfRule type="cellIs" dxfId="6428" priority="311" operator="between">
      <formula>0.01</formula>
      <formula>0.99</formula>
    </cfRule>
  </conditionalFormatting>
  <conditionalFormatting sqref="AH103">
    <cfRule type="cellIs" dxfId="6427" priority="308" operator="equal">
      <formula>1</formula>
    </cfRule>
    <cfRule type="cellIs" dxfId="6426" priority="309" operator="between">
      <formula>0.01</formula>
      <formula>0.99</formula>
    </cfRule>
  </conditionalFormatting>
  <conditionalFormatting sqref="AJ103:AL103">
    <cfRule type="cellIs" dxfId="6425" priority="306" operator="equal">
      <formula>1</formula>
    </cfRule>
    <cfRule type="cellIs" dxfId="6424" priority="307" operator="between">
      <formula>0.01</formula>
      <formula>0.99</formula>
    </cfRule>
  </conditionalFormatting>
  <conditionalFormatting sqref="AH107">
    <cfRule type="cellIs" dxfId="6423" priority="304" operator="equal">
      <formula>1</formula>
    </cfRule>
    <cfRule type="cellIs" dxfId="6422" priority="305" operator="between">
      <formula>0.01</formula>
      <formula>0.99</formula>
    </cfRule>
  </conditionalFormatting>
  <conditionalFormatting sqref="AJ107:AL107">
    <cfRule type="cellIs" dxfId="6421" priority="302" operator="equal">
      <formula>1</formula>
    </cfRule>
    <cfRule type="cellIs" dxfId="6420" priority="303" operator="between">
      <formula>0.01</formula>
      <formula>0.99</formula>
    </cfRule>
  </conditionalFormatting>
  <conditionalFormatting sqref="AH108">
    <cfRule type="cellIs" dxfId="6419" priority="300" operator="equal">
      <formula>1</formula>
    </cfRule>
    <cfRule type="cellIs" dxfId="6418" priority="301" operator="between">
      <formula>0.01</formula>
      <formula>0.99</formula>
    </cfRule>
  </conditionalFormatting>
  <conditionalFormatting sqref="AJ108:AL108">
    <cfRule type="cellIs" dxfId="6417" priority="298" operator="equal">
      <formula>1</formula>
    </cfRule>
    <cfRule type="cellIs" dxfId="6416" priority="299" operator="between">
      <formula>0.01</formula>
      <formula>0.99</formula>
    </cfRule>
  </conditionalFormatting>
  <conditionalFormatting sqref="AJ111:AL111">
    <cfRule type="cellIs" dxfId="6415" priority="296" operator="equal">
      <formula>1</formula>
    </cfRule>
    <cfRule type="cellIs" dxfId="6414" priority="297" operator="between">
      <formula>0.01</formula>
      <formula>0.99</formula>
    </cfRule>
  </conditionalFormatting>
  <conditionalFormatting sqref="AM161:AN161">
    <cfRule type="cellIs" dxfId="6413" priority="294" operator="equal">
      <formula>1</formula>
    </cfRule>
    <cfRule type="cellIs" dxfId="6412" priority="295" operator="between">
      <formula>0.01</formula>
      <formula>0.99</formula>
    </cfRule>
  </conditionalFormatting>
  <conditionalFormatting sqref="AI161">
    <cfRule type="cellIs" dxfId="6411" priority="292" operator="equal">
      <formula>1</formula>
    </cfRule>
    <cfRule type="cellIs" dxfId="6410" priority="293" operator="between">
      <formula>0.01</formula>
      <formula>0.99</formula>
    </cfRule>
  </conditionalFormatting>
  <conditionalFormatting sqref="AI161">
    <cfRule type="containsText" dxfId="6409" priority="289" operator="containsText" text="Slower">
      <formula>NOT(ISERROR(SEARCH("Slower",AI161)))</formula>
    </cfRule>
    <cfRule type="containsText" dxfId="6408" priority="290" operator="containsText" text="Same">
      <formula>NOT(ISERROR(SEARCH("Same",AI161)))</formula>
    </cfRule>
    <cfRule type="containsText" dxfId="6407" priority="291" operator="containsText" text="Faster">
      <formula>NOT(ISERROR(SEARCH("Faster",AI161)))</formula>
    </cfRule>
  </conditionalFormatting>
  <conditionalFormatting sqref="AH161">
    <cfRule type="cellIs" dxfId="6406" priority="286" operator="equal">
      <formula>1</formula>
    </cfRule>
    <cfRule type="cellIs" dxfId="6405" priority="287" operator="between">
      <formula>0.01</formula>
      <formula>0.99</formula>
    </cfRule>
  </conditionalFormatting>
  <conditionalFormatting sqref="AJ161:AL161">
    <cfRule type="cellIs" dxfId="6404" priority="284" operator="equal">
      <formula>1</formula>
    </cfRule>
    <cfRule type="cellIs" dxfId="6403" priority="285" operator="between">
      <formula>0.01</formula>
      <formula>0.99</formula>
    </cfRule>
  </conditionalFormatting>
  <conditionalFormatting sqref="AM162:AN162">
    <cfRule type="cellIs" dxfId="6402" priority="282" operator="equal">
      <formula>1</formula>
    </cfRule>
    <cfRule type="cellIs" dxfId="6401" priority="283" operator="between">
      <formula>0.01</formula>
      <formula>0.99</formula>
    </cfRule>
  </conditionalFormatting>
  <conditionalFormatting sqref="AH162">
    <cfRule type="cellIs" dxfId="6400" priority="280" operator="equal">
      <formula>1</formula>
    </cfRule>
    <cfRule type="cellIs" dxfId="6399" priority="281" operator="between">
      <formula>0.01</formula>
      <formula>0.99</formula>
    </cfRule>
  </conditionalFormatting>
  <conditionalFormatting sqref="AI162">
    <cfRule type="cellIs" dxfId="6398" priority="278" operator="equal">
      <formula>1</formula>
    </cfRule>
    <cfRule type="cellIs" dxfId="6397" priority="279" operator="between">
      <formula>0.01</formula>
      <formula>0.99</formula>
    </cfRule>
  </conditionalFormatting>
  <conditionalFormatting sqref="AI162">
    <cfRule type="containsText" dxfId="6396" priority="275" operator="containsText" text="Slower">
      <formula>NOT(ISERROR(SEARCH("Slower",AI162)))</formula>
    </cfRule>
    <cfRule type="containsText" dxfId="6395" priority="276" operator="containsText" text="Same">
      <formula>NOT(ISERROR(SEARCH("Same",AI162)))</formula>
    </cfRule>
    <cfRule type="containsText" dxfId="6394" priority="277" operator="containsText" text="Faster">
      <formula>NOT(ISERROR(SEARCH("Faster",AI162)))</formula>
    </cfRule>
  </conditionalFormatting>
  <conditionalFormatting sqref="AJ162:AL162">
    <cfRule type="cellIs" dxfId="6393" priority="272" operator="equal">
      <formula>1</formula>
    </cfRule>
    <cfRule type="cellIs" dxfId="6392" priority="273" operator="between">
      <formula>0.01</formula>
      <formula>0.99</formula>
    </cfRule>
  </conditionalFormatting>
  <conditionalFormatting sqref="AM164:AN164">
    <cfRule type="cellIs" dxfId="6391" priority="270" operator="equal">
      <formula>1</formula>
    </cfRule>
    <cfRule type="cellIs" dxfId="6390" priority="271" operator="between">
      <formula>0.01</formula>
      <formula>0.99</formula>
    </cfRule>
  </conditionalFormatting>
  <conditionalFormatting sqref="AH164">
    <cfRule type="cellIs" dxfId="6389" priority="268" operator="equal">
      <formula>1</formula>
    </cfRule>
    <cfRule type="cellIs" dxfId="6388" priority="269" operator="between">
      <formula>0.01</formula>
      <formula>0.99</formula>
    </cfRule>
  </conditionalFormatting>
  <conditionalFormatting sqref="AI164">
    <cfRule type="cellIs" dxfId="6387" priority="266" operator="equal">
      <formula>1</formula>
    </cfRule>
    <cfRule type="cellIs" dxfId="6386" priority="267" operator="between">
      <formula>0.01</formula>
      <formula>0.99</formula>
    </cfRule>
  </conditionalFormatting>
  <conditionalFormatting sqref="AI164">
    <cfRule type="containsText" dxfId="6385" priority="263" operator="containsText" text="Slower">
      <formula>NOT(ISERROR(SEARCH("Slower",AI164)))</formula>
    </cfRule>
    <cfRule type="containsText" dxfId="6384" priority="264" operator="containsText" text="Same">
      <formula>NOT(ISERROR(SEARCH("Same",AI164)))</formula>
    </cfRule>
    <cfRule type="containsText" dxfId="6383" priority="265" operator="containsText" text="Faster">
      <formula>NOT(ISERROR(SEARCH("Faster",AI164)))</formula>
    </cfRule>
  </conditionalFormatting>
  <conditionalFormatting sqref="AJ164:AL164">
    <cfRule type="cellIs" dxfId="6382" priority="260" operator="equal">
      <formula>1</formula>
    </cfRule>
    <cfRule type="cellIs" dxfId="6381" priority="261" operator="between">
      <formula>0.01</formula>
      <formula>0.99</formula>
    </cfRule>
  </conditionalFormatting>
  <conditionalFormatting sqref="AJ112:AL112">
    <cfRule type="cellIs" dxfId="6380" priority="258" operator="equal">
      <formula>1</formula>
    </cfRule>
    <cfRule type="cellIs" dxfId="6379" priority="259" operator="between">
      <formula>0.01</formula>
      <formula>0.99</formula>
    </cfRule>
  </conditionalFormatting>
  <conditionalFormatting sqref="AI25">
    <cfRule type="cellIs" dxfId="6378" priority="256" operator="equal">
      <formula>1</formula>
    </cfRule>
    <cfRule type="cellIs" dxfId="6377" priority="257" operator="between">
      <formula>0.01</formula>
      <formula>0.99</formula>
    </cfRule>
  </conditionalFormatting>
  <conditionalFormatting sqref="AI25">
    <cfRule type="containsText" dxfId="6376" priority="253" operator="containsText" text="Slower">
      <formula>NOT(ISERROR(SEARCH("Slower",AI25)))</formula>
    </cfRule>
    <cfRule type="containsText" dxfId="6375" priority="254" operator="containsText" text="Same">
      <formula>NOT(ISERROR(SEARCH("Same",AI25)))</formula>
    </cfRule>
    <cfRule type="containsText" dxfId="6374" priority="255" operator="containsText" text="Faster">
      <formula>NOT(ISERROR(SEARCH("Faster",AI25)))</formula>
    </cfRule>
  </conditionalFormatting>
  <conditionalFormatting sqref="AJ114:AL114">
    <cfRule type="cellIs" dxfId="6373" priority="251" operator="equal">
      <formula>1</formula>
    </cfRule>
    <cfRule type="cellIs" dxfId="6372" priority="252" operator="between">
      <formula>0.01</formula>
      <formula>0.99</formula>
    </cfRule>
  </conditionalFormatting>
  <conditionalFormatting sqref="AJ118:AL118">
    <cfRule type="cellIs" dxfId="6371" priority="249" operator="equal">
      <formula>1</formula>
    </cfRule>
    <cfRule type="cellIs" dxfId="6370" priority="250" operator="between">
      <formula>0.01</formula>
      <formula>0.99</formula>
    </cfRule>
  </conditionalFormatting>
  <conditionalFormatting sqref="AH118">
    <cfRule type="cellIs" dxfId="6369" priority="247" operator="equal">
      <formula>1</formula>
    </cfRule>
    <cfRule type="cellIs" dxfId="6368" priority="248" operator="between">
      <formula>0.01</formula>
      <formula>0.99</formula>
    </cfRule>
  </conditionalFormatting>
  <conditionalFormatting sqref="AH119">
    <cfRule type="cellIs" dxfId="6367" priority="245" operator="equal">
      <formula>1</formula>
    </cfRule>
    <cfRule type="cellIs" dxfId="6366" priority="246" operator="between">
      <formula>0.01</formula>
      <formula>0.99</formula>
    </cfRule>
  </conditionalFormatting>
  <conditionalFormatting sqref="AJ119:AL119">
    <cfRule type="cellIs" dxfId="6365" priority="243" operator="equal">
      <formula>1</formula>
    </cfRule>
    <cfRule type="cellIs" dxfId="6364" priority="244" operator="between">
      <formula>0.01</formula>
      <formula>0.99</formula>
    </cfRule>
  </conditionalFormatting>
  <conditionalFormatting sqref="AJ120:AL120">
    <cfRule type="cellIs" dxfId="6363" priority="241" operator="equal">
      <formula>1</formula>
    </cfRule>
    <cfRule type="cellIs" dxfId="6362" priority="242" operator="between">
      <formula>0.01</formula>
      <formula>0.99</formula>
    </cfRule>
  </conditionalFormatting>
  <conditionalFormatting sqref="AH120">
    <cfRule type="cellIs" dxfId="6361" priority="239" operator="equal">
      <formula>1</formula>
    </cfRule>
    <cfRule type="cellIs" dxfId="6360" priority="240" operator="between">
      <formula>0.01</formula>
      <formula>0.99</formula>
    </cfRule>
  </conditionalFormatting>
  <conditionalFormatting sqref="AH124">
    <cfRule type="cellIs" dxfId="6359" priority="237" operator="equal">
      <formula>1</formula>
    </cfRule>
    <cfRule type="cellIs" dxfId="6358" priority="238" operator="between">
      <formula>0.01</formula>
      <formula>0.99</formula>
    </cfRule>
  </conditionalFormatting>
  <conditionalFormatting sqref="AJ124:AL124">
    <cfRule type="cellIs" dxfId="6357" priority="235" operator="equal">
      <formula>1</formula>
    </cfRule>
    <cfRule type="cellIs" dxfId="6356" priority="236" operator="between">
      <formula>0.01</formula>
      <formula>0.99</formula>
    </cfRule>
  </conditionalFormatting>
  <conditionalFormatting sqref="AJ126:AL126">
    <cfRule type="cellIs" dxfId="6355" priority="233" operator="equal">
      <formula>1</formula>
    </cfRule>
    <cfRule type="cellIs" dxfId="6354" priority="234" operator="between">
      <formula>0.01</formula>
      <formula>0.99</formula>
    </cfRule>
  </conditionalFormatting>
  <conditionalFormatting sqref="AH126">
    <cfRule type="cellIs" dxfId="6353" priority="231" operator="equal">
      <formula>1</formula>
    </cfRule>
    <cfRule type="cellIs" dxfId="6352" priority="232" operator="between">
      <formula>0.01</formula>
      <formula>0.99</formula>
    </cfRule>
  </conditionalFormatting>
  <conditionalFormatting sqref="AH127">
    <cfRule type="cellIs" dxfId="6351" priority="229" operator="equal">
      <formula>1</formula>
    </cfRule>
    <cfRule type="cellIs" dxfId="6350" priority="230" operator="between">
      <formula>0.01</formula>
      <formula>0.99</formula>
    </cfRule>
  </conditionalFormatting>
  <conditionalFormatting sqref="AJ127:AL127">
    <cfRule type="cellIs" dxfId="6349" priority="227" operator="equal">
      <formula>1</formula>
    </cfRule>
    <cfRule type="cellIs" dxfId="6348" priority="228" operator="between">
      <formula>0.01</formula>
      <formula>0.99</formula>
    </cfRule>
  </conditionalFormatting>
  <conditionalFormatting sqref="AH132:AH134">
    <cfRule type="cellIs" dxfId="6347" priority="225" operator="equal">
      <formula>1</formula>
    </cfRule>
    <cfRule type="cellIs" dxfId="6346" priority="226" operator="between">
      <formula>0.01</formula>
      <formula>0.99</formula>
    </cfRule>
  </conditionalFormatting>
  <conditionalFormatting sqref="AJ131:AL134">
    <cfRule type="cellIs" dxfId="6345" priority="223" operator="equal">
      <formula>1</formula>
    </cfRule>
    <cfRule type="cellIs" dxfId="6344" priority="224" operator="between">
      <formula>0.01</formula>
      <formula>0.99</formula>
    </cfRule>
  </conditionalFormatting>
  <conditionalFormatting sqref="AH139">
    <cfRule type="cellIs" dxfId="6343" priority="221" operator="equal">
      <formula>1</formula>
    </cfRule>
    <cfRule type="cellIs" dxfId="6342" priority="222" operator="between">
      <formula>0.01</formula>
      <formula>0.99</formula>
    </cfRule>
  </conditionalFormatting>
  <conditionalFormatting sqref="AJ139:AL139">
    <cfRule type="cellIs" dxfId="6341" priority="219" operator="equal">
      <formula>1</formula>
    </cfRule>
    <cfRule type="cellIs" dxfId="6340" priority="220" operator="between">
      <formula>0.01</formula>
      <formula>0.99</formula>
    </cfRule>
  </conditionalFormatting>
  <conditionalFormatting sqref="AJ140:AL140">
    <cfRule type="cellIs" dxfId="6339" priority="217" operator="equal">
      <formula>1</formula>
    </cfRule>
    <cfRule type="cellIs" dxfId="6338" priority="218" operator="between">
      <formula>0.01</formula>
      <formula>0.99</formula>
    </cfRule>
  </conditionalFormatting>
  <conditionalFormatting sqref="AH140">
    <cfRule type="cellIs" dxfId="6337" priority="215" operator="equal">
      <formula>1</formula>
    </cfRule>
    <cfRule type="cellIs" dxfId="6336" priority="216" operator="between">
      <formula>0.01</formula>
      <formula>0.99</formula>
    </cfRule>
  </conditionalFormatting>
  <conditionalFormatting sqref="AJ142:AL142">
    <cfRule type="cellIs" dxfId="6335" priority="213" operator="equal">
      <formula>1</formula>
    </cfRule>
    <cfRule type="cellIs" dxfId="6334" priority="214" operator="between">
      <formula>0.01</formula>
      <formula>0.99</formula>
    </cfRule>
  </conditionalFormatting>
  <conditionalFormatting sqref="AH143">
    <cfRule type="cellIs" dxfId="6333" priority="211" operator="equal">
      <formula>1</formula>
    </cfRule>
    <cfRule type="cellIs" dxfId="6332" priority="212" operator="between">
      <formula>0.01</formula>
      <formula>0.99</formula>
    </cfRule>
  </conditionalFormatting>
  <conditionalFormatting sqref="AJ143:AL143">
    <cfRule type="cellIs" dxfId="6331" priority="209" operator="equal">
      <formula>1</formula>
    </cfRule>
    <cfRule type="cellIs" dxfId="6330" priority="210" operator="between">
      <formula>0.01</formula>
      <formula>0.99</formula>
    </cfRule>
  </conditionalFormatting>
  <conditionalFormatting sqref="AH144">
    <cfRule type="cellIs" dxfId="6329" priority="207" operator="equal">
      <formula>1</formula>
    </cfRule>
    <cfRule type="cellIs" dxfId="6328" priority="208" operator="between">
      <formula>0.01</formula>
      <formula>0.99</formula>
    </cfRule>
  </conditionalFormatting>
  <conditionalFormatting sqref="AJ110:AL110">
    <cfRule type="cellIs" dxfId="6327" priority="205" operator="equal">
      <formula>1</formula>
    </cfRule>
    <cfRule type="cellIs" dxfId="6326" priority="206" operator="between">
      <formula>0.01</formula>
      <formula>0.99</formula>
    </cfRule>
  </conditionalFormatting>
  <conditionalFormatting sqref="AH112">
    <cfRule type="cellIs" dxfId="6325" priority="203" operator="equal">
      <formula>1</formula>
    </cfRule>
    <cfRule type="cellIs" dxfId="6324" priority="204" operator="between">
      <formula>0.01</formula>
      <formula>0.99</formula>
    </cfRule>
  </conditionalFormatting>
  <conditionalFormatting sqref="AH148">
    <cfRule type="cellIs" dxfId="6323" priority="201" operator="equal">
      <formula>1</formula>
    </cfRule>
    <cfRule type="cellIs" dxfId="6322" priority="202" operator="between">
      <formula>0.01</formula>
      <formula>0.99</formula>
    </cfRule>
  </conditionalFormatting>
  <conditionalFormatting sqref="AJ148:AL148">
    <cfRule type="cellIs" dxfId="6321" priority="199" operator="equal">
      <formula>1</formula>
    </cfRule>
    <cfRule type="cellIs" dxfId="6320" priority="200" operator="between">
      <formula>0.01</formula>
      <formula>0.99</formula>
    </cfRule>
  </conditionalFormatting>
  <conditionalFormatting sqref="AM149:AN149">
    <cfRule type="cellIs" dxfId="6319" priority="197" operator="equal">
      <formula>1</formula>
    </cfRule>
    <cfRule type="cellIs" dxfId="6318" priority="198" operator="between">
      <formula>0.01</formula>
      <formula>0.99</formula>
    </cfRule>
  </conditionalFormatting>
  <conditionalFormatting sqref="AI149">
    <cfRule type="cellIs" dxfId="6317" priority="195" operator="equal">
      <formula>1</formula>
    </cfRule>
    <cfRule type="cellIs" dxfId="6316" priority="196" operator="between">
      <formula>0.01</formula>
      <formula>0.99</formula>
    </cfRule>
  </conditionalFormatting>
  <conditionalFormatting sqref="AI149">
    <cfRule type="containsText" dxfId="6315" priority="192" operator="containsText" text="Slower">
      <formula>NOT(ISERROR(SEARCH("Slower",AI149)))</formula>
    </cfRule>
    <cfRule type="containsText" dxfId="6314" priority="193" operator="containsText" text="Same">
      <formula>NOT(ISERROR(SEARCH("Same",AI149)))</formula>
    </cfRule>
    <cfRule type="containsText" dxfId="6313" priority="194" operator="containsText" text="Faster">
      <formula>NOT(ISERROR(SEARCH("Faster",AI149)))</formula>
    </cfRule>
  </conditionalFormatting>
  <conditionalFormatting sqref="AJ149:AL149">
    <cfRule type="cellIs" dxfId="6312" priority="190" operator="equal">
      <formula>1</formula>
    </cfRule>
    <cfRule type="cellIs" dxfId="6311" priority="191" operator="between">
      <formula>0.01</formula>
      <formula>0.99</formula>
    </cfRule>
  </conditionalFormatting>
  <conditionalFormatting sqref="AH149">
    <cfRule type="cellIs" dxfId="6310" priority="188" operator="equal">
      <formula>1</formula>
    </cfRule>
    <cfRule type="cellIs" dxfId="6309" priority="189" operator="between">
      <formula>0.01</formula>
      <formula>0.99</formula>
    </cfRule>
  </conditionalFormatting>
  <conditionalFormatting sqref="AJ150:AL150">
    <cfRule type="cellIs" dxfId="6308" priority="185" operator="equal">
      <formula>1</formula>
    </cfRule>
    <cfRule type="cellIs" dxfId="6307" priority="186" operator="between">
      <formula>0.01</formula>
      <formula>0.99</formula>
    </cfRule>
  </conditionalFormatting>
  <conditionalFormatting sqref="AN150">
    <cfRule type="cellIs" dxfId="6306" priority="183" operator="equal">
      <formula>1</formula>
    </cfRule>
    <cfRule type="cellIs" dxfId="6305" priority="184" operator="between">
      <formula>0.01</formula>
      <formula>0.99</formula>
    </cfRule>
  </conditionalFormatting>
  <conditionalFormatting sqref="AM151:AN151">
    <cfRule type="cellIs" dxfId="6304" priority="181" operator="equal">
      <formula>1</formula>
    </cfRule>
    <cfRule type="cellIs" dxfId="6303" priority="182" operator="between">
      <formula>0.01</formula>
      <formula>0.99</formula>
    </cfRule>
  </conditionalFormatting>
  <conditionalFormatting sqref="AI151">
    <cfRule type="cellIs" dxfId="6302" priority="179" operator="equal">
      <formula>1</formula>
    </cfRule>
    <cfRule type="cellIs" dxfId="6301" priority="180" operator="between">
      <formula>0.01</formula>
      <formula>0.99</formula>
    </cfRule>
  </conditionalFormatting>
  <conditionalFormatting sqref="AI151">
    <cfRule type="containsText" dxfId="6300" priority="176" operator="containsText" text="Slower">
      <formula>NOT(ISERROR(SEARCH("Slower",AI151)))</formula>
    </cfRule>
    <cfRule type="containsText" dxfId="6299" priority="177" operator="containsText" text="Same">
      <formula>NOT(ISERROR(SEARCH("Same",AI151)))</formula>
    </cfRule>
    <cfRule type="containsText" dxfId="6298" priority="178" operator="containsText" text="Faster">
      <formula>NOT(ISERROR(SEARCH("Faster",AI151)))</formula>
    </cfRule>
  </conditionalFormatting>
  <conditionalFormatting sqref="AH151">
    <cfRule type="cellIs" dxfId="6297" priority="174" operator="equal">
      <formula>1</formula>
    </cfRule>
    <cfRule type="cellIs" dxfId="6296" priority="175" operator="between">
      <formula>0.01</formula>
      <formula>0.99</formula>
    </cfRule>
  </conditionalFormatting>
  <conditionalFormatting sqref="AJ151:AL151">
    <cfRule type="cellIs" dxfId="6295" priority="172" operator="equal">
      <formula>1</formula>
    </cfRule>
    <cfRule type="cellIs" dxfId="6294" priority="173" operator="between">
      <formula>0.01</formula>
      <formula>0.99</formula>
    </cfRule>
  </conditionalFormatting>
  <conditionalFormatting sqref="AM152:AN152">
    <cfRule type="cellIs" dxfId="6293" priority="170" operator="equal">
      <formula>1</formula>
    </cfRule>
    <cfRule type="cellIs" dxfId="6292" priority="171" operator="between">
      <formula>0.01</formula>
      <formula>0.99</formula>
    </cfRule>
  </conditionalFormatting>
  <conditionalFormatting sqref="AI152">
    <cfRule type="cellIs" dxfId="6291" priority="168" operator="equal">
      <formula>1</formula>
    </cfRule>
    <cfRule type="cellIs" dxfId="6290" priority="169" operator="between">
      <formula>0.01</formula>
      <formula>0.99</formula>
    </cfRule>
  </conditionalFormatting>
  <conditionalFormatting sqref="AI152">
    <cfRule type="containsText" dxfId="6289" priority="165" operator="containsText" text="Slower">
      <formula>NOT(ISERROR(SEARCH("Slower",AI152)))</formula>
    </cfRule>
    <cfRule type="containsText" dxfId="6288" priority="166" operator="containsText" text="Same">
      <formula>NOT(ISERROR(SEARCH("Same",AI152)))</formula>
    </cfRule>
    <cfRule type="containsText" dxfId="6287" priority="167" operator="containsText" text="Faster">
      <formula>NOT(ISERROR(SEARCH("Faster",AI152)))</formula>
    </cfRule>
  </conditionalFormatting>
  <conditionalFormatting sqref="AJ152:AL152">
    <cfRule type="cellIs" dxfId="6286" priority="163" operator="equal">
      <formula>1</formula>
    </cfRule>
    <cfRule type="cellIs" dxfId="6285" priority="164" operator="between">
      <formula>0.01</formula>
      <formula>0.99</formula>
    </cfRule>
  </conditionalFormatting>
  <conditionalFormatting sqref="AH152">
    <cfRule type="cellIs" dxfId="6284" priority="161" operator="equal">
      <formula>1</formula>
    </cfRule>
    <cfRule type="cellIs" dxfId="6283" priority="162" operator="between">
      <formula>0.01</formula>
      <formula>0.99</formula>
    </cfRule>
  </conditionalFormatting>
  <conditionalFormatting sqref="AI156">
    <cfRule type="cellIs" dxfId="6282" priority="159" operator="equal">
      <formula>1</formula>
    </cfRule>
    <cfRule type="cellIs" dxfId="6281" priority="160" operator="between">
      <formula>0.01</formula>
      <formula>0.99</formula>
    </cfRule>
  </conditionalFormatting>
  <conditionalFormatting sqref="AI156">
    <cfRule type="containsText" dxfId="6280" priority="156" operator="containsText" text="Slower">
      <formula>NOT(ISERROR(SEARCH("Slower",AI156)))</formula>
    </cfRule>
    <cfRule type="containsText" dxfId="6279" priority="157" operator="containsText" text="Same">
      <formula>NOT(ISERROR(SEARCH("Same",AI156)))</formula>
    </cfRule>
    <cfRule type="containsText" dxfId="6278" priority="158" operator="containsText" text="Faster">
      <formula>NOT(ISERROR(SEARCH("Faster",AI156)))</formula>
    </cfRule>
  </conditionalFormatting>
  <conditionalFormatting sqref="AJ156:AL156">
    <cfRule type="cellIs" dxfId="6277" priority="154" operator="equal">
      <formula>1</formula>
    </cfRule>
    <cfRule type="cellIs" dxfId="6276" priority="155" operator="between">
      <formula>0.01</formula>
      <formula>0.99</formula>
    </cfRule>
  </conditionalFormatting>
  <conditionalFormatting sqref="AH156">
    <cfRule type="cellIs" dxfId="6275" priority="152" operator="equal">
      <formula>1</formula>
    </cfRule>
    <cfRule type="cellIs" dxfId="6274" priority="153" operator="between">
      <formula>0.01</formula>
      <formula>0.99</formula>
    </cfRule>
  </conditionalFormatting>
  <conditionalFormatting sqref="AH157">
    <cfRule type="cellIs" dxfId="6273" priority="150" operator="equal">
      <formula>1</formula>
    </cfRule>
    <cfRule type="cellIs" dxfId="6272" priority="151" operator="between">
      <formula>0.01</formula>
      <formula>0.99</formula>
    </cfRule>
  </conditionalFormatting>
  <conditionalFormatting sqref="AJ157:AL157">
    <cfRule type="cellIs" dxfId="6271" priority="148" operator="equal">
      <formula>1</formula>
    </cfRule>
    <cfRule type="cellIs" dxfId="6270" priority="149" operator="between">
      <formula>0.01</formula>
      <formula>0.99</formula>
    </cfRule>
  </conditionalFormatting>
  <conditionalFormatting sqref="AM163:AN163">
    <cfRule type="cellIs" dxfId="6269" priority="146" operator="equal">
      <formula>1</formula>
    </cfRule>
    <cfRule type="cellIs" dxfId="6268" priority="147" operator="between">
      <formula>0.01</formula>
      <formula>0.99</formula>
    </cfRule>
  </conditionalFormatting>
  <conditionalFormatting sqref="AH163">
    <cfRule type="cellIs" dxfId="6267" priority="144" operator="equal">
      <formula>1</formula>
    </cfRule>
    <cfRule type="cellIs" dxfId="6266" priority="145" operator="between">
      <formula>0.01</formula>
      <formula>0.99</formula>
    </cfRule>
  </conditionalFormatting>
  <conditionalFormatting sqref="AI163">
    <cfRule type="cellIs" dxfId="6265" priority="142" operator="equal">
      <formula>1</formula>
    </cfRule>
    <cfRule type="cellIs" dxfId="6264" priority="143" operator="between">
      <formula>0.01</formula>
      <formula>0.99</formula>
    </cfRule>
  </conditionalFormatting>
  <conditionalFormatting sqref="AI163">
    <cfRule type="containsText" dxfId="6263" priority="139" operator="containsText" text="Slower">
      <formula>NOT(ISERROR(SEARCH("Slower",AI163)))</formula>
    </cfRule>
    <cfRule type="containsText" dxfId="6262" priority="140" operator="containsText" text="Same">
      <formula>NOT(ISERROR(SEARCH("Same",AI163)))</formula>
    </cfRule>
    <cfRule type="containsText" dxfId="6261" priority="141" operator="containsText" text="Faster">
      <formula>NOT(ISERROR(SEARCH("Faster",AI163)))</formula>
    </cfRule>
  </conditionalFormatting>
  <conditionalFormatting sqref="AJ163:AL163">
    <cfRule type="cellIs" dxfId="6260" priority="137" operator="equal">
      <formula>1</formula>
    </cfRule>
    <cfRule type="cellIs" dxfId="6259" priority="138" operator="between">
      <formula>0.01</formula>
      <formula>0.99</formula>
    </cfRule>
  </conditionalFormatting>
  <conditionalFormatting sqref="AM165:AN165">
    <cfRule type="cellIs" dxfId="6258" priority="135" operator="equal">
      <formula>1</formula>
    </cfRule>
    <cfRule type="cellIs" dxfId="6257" priority="136" operator="between">
      <formula>0.01</formula>
      <formula>0.99</formula>
    </cfRule>
  </conditionalFormatting>
  <conditionalFormatting sqref="AI165">
    <cfRule type="cellIs" dxfId="6256" priority="133" operator="equal">
      <formula>1</formula>
    </cfRule>
    <cfRule type="cellIs" dxfId="6255" priority="134" operator="between">
      <formula>0.01</formula>
      <formula>0.99</formula>
    </cfRule>
  </conditionalFormatting>
  <conditionalFormatting sqref="AI165">
    <cfRule type="containsText" dxfId="6254" priority="130" operator="containsText" text="Slower">
      <formula>NOT(ISERROR(SEARCH("Slower",AI165)))</formula>
    </cfRule>
    <cfRule type="containsText" dxfId="6253" priority="131" operator="containsText" text="Same">
      <formula>NOT(ISERROR(SEARCH("Same",AI165)))</formula>
    </cfRule>
    <cfRule type="containsText" dxfId="6252" priority="132" operator="containsText" text="Faster">
      <formula>NOT(ISERROR(SEARCH("Faster",AI165)))</formula>
    </cfRule>
  </conditionalFormatting>
  <conditionalFormatting sqref="AH165">
    <cfRule type="cellIs" dxfId="6251" priority="128" operator="equal">
      <formula>1</formula>
    </cfRule>
    <cfRule type="cellIs" dxfId="6250" priority="129" operator="between">
      <formula>0.01</formula>
      <formula>0.99</formula>
    </cfRule>
  </conditionalFormatting>
  <conditionalFormatting sqref="AJ165:AL165">
    <cfRule type="cellIs" dxfId="6249" priority="126" operator="equal">
      <formula>1</formula>
    </cfRule>
    <cfRule type="cellIs" dxfId="6248" priority="127" operator="between">
      <formula>0.01</formula>
      <formula>0.99</formula>
    </cfRule>
  </conditionalFormatting>
  <conditionalFormatting sqref="AM166:AN166">
    <cfRule type="cellIs" dxfId="6247" priority="124" operator="equal">
      <formula>1</formula>
    </cfRule>
    <cfRule type="cellIs" dxfId="6246" priority="125" operator="between">
      <formula>0.01</formula>
      <formula>0.99</formula>
    </cfRule>
  </conditionalFormatting>
  <conditionalFormatting sqref="AH166">
    <cfRule type="cellIs" dxfId="6245" priority="122" operator="equal">
      <formula>1</formula>
    </cfRule>
    <cfRule type="cellIs" dxfId="6244" priority="123" operator="between">
      <formula>0.01</formula>
      <formula>0.99</formula>
    </cfRule>
  </conditionalFormatting>
  <conditionalFormatting sqref="AI166">
    <cfRule type="cellIs" dxfId="6243" priority="120" operator="equal">
      <formula>1</formula>
    </cfRule>
    <cfRule type="cellIs" dxfId="6242" priority="121" operator="between">
      <formula>0.01</formula>
      <formula>0.99</formula>
    </cfRule>
  </conditionalFormatting>
  <conditionalFormatting sqref="AI166">
    <cfRule type="containsText" dxfId="6241" priority="117" operator="containsText" text="Slower">
      <formula>NOT(ISERROR(SEARCH("Slower",AI166)))</formula>
    </cfRule>
    <cfRule type="containsText" dxfId="6240" priority="118" operator="containsText" text="Same">
      <formula>NOT(ISERROR(SEARCH("Same",AI166)))</formula>
    </cfRule>
    <cfRule type="containsText" dxfId="6239" priority="119" operator="containsText" text="Faster">
      <formula>NOT(ISERROR(SEARCH("Faster",AI166)))</formula>
    </cfRule>
  </conditionalFormatting>
  <conditionalFormatting sqref="AJ166:AL166">
    <cfRule type="cellIs" dxfId="6238" priority="115" operator="equal">
      <formula>1</formula>
    </cfRule>
    <cfRule type="cellIs" dxfId="6237" priority="116" operator="between">
      <formula>0.01</formula>
      <formula>0.99</formula>
    </cfRule>
  </conditionalFormatting>
  <conditionalFormatting sqref="AH167">
    <cfRule type="cellIs" dxfId="6236" priority="113" operator="equal">
      <formula>1</formula>
    </cfRule>
    <cfRule type="cellIs" dxfId="6235" priority="114" operator="between">
      <formula>0.01</formula>
      <formula>0.99</formula>
    </cfRule>
  </conditionalFormatting>
  <conditionalFormatting sqref="AN167">
    <cfRule type="cellIs" dxfId="6234" priority="111" operator="equal">
      <formula>1</formula>
    </cfRule>
    <cfRule type="cellIs" dxfId="6233" priority="112" operator="between">
      <formula>0.01</formula>
      <formula>0.99</formula>
    </cfRule>
  </conditionalFormatting>
  <conditionalFormatting sqref="AH171">
    <cfRule type="cellIs" dxfId="6232" priority="109" operator="equal">
      <formula>1</formula>
    </cfRule>
    <cfRule type="cellIs" dxfId="6231" priority="110" operator="between">
      <formula>0.01</formula>
      <formula>0.99</formula>
    </cfRule>
  </conditionalFormatting>
  <conditionalFormatting sqref="M110:AE111 Q112:AE113 T114:AE114">
    <cfRule type="cellIs" dxfId="6230" priority="107" operator="equal">
      <formula>1</formula>
    </cfRule>
    <cfRule type="cellIs" dxfId="6229" priority="108" operator="between">
      <formula>0.01</formula>
      <formula>0.99</formula>
    </cfRule>
  </conditionalFormatting>
  <conditionalFormatting sqref="M110:AE111 Q112:AE113 T114:AE114">
    <cfRule type="expression" dxfId="6228" priority="106" stopIfTrue="1">
      <formula>L110=1</formula>
    </cfRule>
  </conditionalFormatting>
  <conditionalFormatting sqref="L151:R151">
    <cfRule type="expression" dxfId="6227" priority="103" stopIfTrue="1">
      <formula>K151=1</formula>
    </cfRule>
  </conditionalFormatting>
  <conditionalFormatting sqref="L151:R151">
    <cfRule type="cellIs" dxfId="6226" priority="104" operator="equal">
      <formula>1</formula>
    </cfRule>
    <cfRule type="cellIs" dxfId="6225" priority="105" operator="between">
      <formula>0.01</formula>
      <formula>0.99</formula>
    </cfRule>
  </conditionalFormatting>
  <conditionalFormatting sqref="AG96">
    <cfRule type="cellIs" dxfId="6224" priority="93" stopIfTrue="1" operator="equal">
      <formula>1</formula>
    </cfRule>
  </conditionalFormatting>
  <conditionalFormatting sqref="AG129">
    <cfRule type="cellIs" dxfId="6223" priority="92" stopIfTrue="1" operator="equal">
      <formula>1</formula>
    </cfRule>
  </conditionalFormatting>
  <conditionalFormatting sqref="AG41 AG31 AG153 AG158 AG168 AG172 AG145 AG135 AG128 AG121 AG115 AG104 AG94 AG77 AG62 AG163 AG166">
    <cfRule type="cellIs" dxfId="6222" priority="96" operator="equal">
      <formula>1</formula>
    </cfRule>
  </conditionalFormatting>
  <conditionalFormatting sqref="AG56">
    <cfRule type="cellIs" dxfId="6221" priority="102" operator="equal">
      <formula>1</formula>
    </cfRule>
  </conditionalFormatting>
  <conditionalFormatting sqref="AG169">
    <cfRule type="cellIs" dxfId="6220" priority="97" stopIfTrue="1" operator="equal">
      <formula>1</formula>
    </cfRule>
  </conditionalFormatting>
  <conditionalFormatting sqref="AG63">
    <cfRule type="cellIs" dxfId="6219" priority="101" operator="equal">
      <formula>1</formula>
    </cfRule>
  </conditionalFormatting>
  <conditionalFormatting sqref="AG69">
    <cfRule type="cellIs" dxfId="6218" priority="100" operator="equal">
      <formula>1</formula>
    </cfRule>
  </conditionalFormatting>
  <conditionalFormatting sqref="AG78">
    <cfRule type="cellIs" dxfId="6217" priority="99" operator="equal">
      <formula>1</formula>
    </cfRule>
  </conditionalFormatting>
  <conditionalFormatting sqref="AG85">
    <cfRule type="cellIs" dxfId="6216" priority="98" operator="equal">
      <formula>1</formula>
    </cfRule>
  </conditionalFormatting>
  <conditionalFormatting sqref="AG105">
    <cfRule type="cellIs" dxfId="6215" priority="95" stopIfTrue="1" operator="equal">
      <formula>1</formula>
    </cfRule>
  </conditionalFormatting>
  <conditionalFormatting sqref="AG122">
    <cfRule type="cellIs" dxfId="6214" priority="94" stopIfTrue="1" operator="equal">
      <formula>1</formula>
    </cfRule>
  </conditionalFormatting>
  <conditionalFormatting sqref="AG68">
    <cfRule type="cellIs" dxfId="6213" priority="91" operator="equal">
      <formula>1</formula>
    </cfRule>
  </conditionalFormatting>
  <conditionalFormatting sqref="AG154">
    <cfRule type="cellIs" dxfId="6212" priority="90" operator="equal">
      <formula>1</formula>
    </cfRule>
  </conditionalFormatting>
  <conditionalFormatting sqref="AG137">
    <cfRule type="cellIs" dxfId="6211" priority="89" operator="equal">
      <formula>1</formula>
    </cfRule>
  </conditionalFormatting>
  <conditionalFormatting sqref="AG33">
    <cfRule type="cellIs" dxfId="6210" priority="87" operator="equal">
      <formula>1</formula>
    </cfRule>
    <cfRule type="cellIs" dxfId="6209" priority="88" operator="between">
      <formula>0.01</formula>
      <formula>0.99</formula>
    </cfRule>
  </conditionalFormatting>
  <conditionalFormatting sqref="AG146">
    <cfRule type="cellIs" dxfId="6208" priority="86" operator="equal">
      <formula>1</formula>
    </cfRule>
  </conditionalFormatting>
  <conditionalFormatting sqref="AG159">
    <cfRule type="cellIs" dxfId="6207" priority="85" operator="equal">
      <formula>1</formula>
    </cfRule>
  </conditionalFormatting>
  <conditionalFormatting sqref="AG116">
    <cfRule type="cellIs" dxfId="6206" priority="84" stopIfTrue="1" operator="equal">
      <formula>1</formula>
    </cfRule>
  </conditionalFormatting>
  <conditionalFormatting sqref="AG10:AG13">
    <cfRule type="cellIs" dxfId="6205" priority="82" operator="equal">
      <formula>1</formula>
    </cfRule>
    <cfRule type="cellIs" dxfId="6204" priority="83" operator="between">
      <formula>0.01</formula>
      <formula>0.99</formula>
    </cfRule>
  </conditionalFormatting>
  <conditionalFormatting sqref="AG15:AG16">
    <cfRule type="cellIs" dxfId="6203" priority="80" operator="equal">
      <formula>1</formula>
    </cfRule>
    <cfRule type="cellIs" dxfId="6202" priority="81" operator="between">
      <formula>0.01</formula>
      <formula>0.99</formula>
    </cfRule>
  </conditionalFormatting>
  <conditionalFormatting sqref="AG14">
    <cfRule type="cellIs" dxfId="6201" priority="78" operator="equal">
      <formula>1</formula>
    </cfRule>
    <cfRule type="cellIs" dxfId="6200" priority="79" operator="between">
      <formula>0.01</formula>
      <formula>0.99</formula>
    </cfRule>
  </conditionalFormatting>
  <conditionalFormatting sqref="AG20">
    <cfRule type="cellIs" dxfId="6199" priority="76" operator="equal">
      <formula>1</formula>
    </cfRule>
    <cfRule type="cellIs" dxfId="6198" priority="77" operator="between">
      <formula>0.01</formula>
      <formula>0.99</formula>
    </cfRule>
  </conditionalFormatting>
  <conditionalFormatting sqref="AG21">
    <cfRule type="cellIs" dxfId="6197" priority="74" operator="equal">
      <formula>1</formula>
    </cfRule>
    <cfRule type="cellIs" dxfId="6196" priority="75" operator="between">
      <formula>0.01</formula>
      <formula>0.99</formula>
    </cfRule>
  </conditionalFormatting>
  <conditionalFormatting sqref="AG22">
    <cfRule type="cellIs" dxfId="6195" priority="72" operator="equal">
      <formula>1</formula>
    </cfRule>
    <cfRule type="cellIs" dxfId="6194" priority="73" operator="between">
      <formula>0.01</formula>
      <formula>0.99</formula>
    </cfRule>
  </conditionalFormatting>
  <conditionalFormatting sqref="AG23">
    <cfRule type="cellIs" dxfId="6193" priority="70" operator="equal">
      <formula>1</formula>
    </cfRule>
    <cfRule type="cellIs" dxfId="6192" priority="71" operator="between">
      <formula>0.01</formula>
      <formula>0.99</formula>
    </cfRule>
  </conditionalFormatting>
  <conditionalFormatting sqref="AG24">
    <cfRule type="cellIs" dxfId="6191" priority="68" operator="equal">
      <formula>1</formula>
    </cfRule>
    <cfRule type="cellIs" dxfId="6190" priority="69" operator="between">
      <formula>0.01</formula>
      <formula>0.99</formula>
    </cfRule>
  </conditionalFormatting>
  <conditionalFormatting sqref="AG25">
    <cfRule type="cellIs" dxfId="6189" priority="66" operator="equal">
      <formula>1</formula>
    </cfRule>
    <cfRule type="cellIs" dxfId="6188" priority="67" operator="between">
      <formula>0.01</formula>
      <formula>0.99</formula>
    </cfRule>
  </conditionalFormatting>
  <conditionalFormatting sqref="AG26">
    <cfRule type="cellIs" dxfId="6187" priority="64" operator="equal">
      <formula>1</formula>
    </cfRule>
    <cfRule type="cellIs" dxfId="6186" priority="65" operator="between">
      <formula>0.01</formula>
      <formula>0.99</formula>
    </cfRule>
  </conditionalFormatting>
  <conditionalFormatting sqref="AG28">
    <cfRule type="cellIs" dxfId="6185" priority="62" operator="equal">
      <formula>1</formula>
    </cfRule>
    <cfRule type="cellIs" dxfId="6184" priority="63" operator="between">
      <formula>0.01</formula>
      <formula>0.99</formula>
    </cfRule>
  </conditionalFormatting>
  <conditionalFormatting sqref="AG27">
    <cfRule type="cellIs" dxfId="6183" priority="60" operator="equal">
      <formula>1</formula>
    </cfRule>
    <cfRule type="cellIs" dxfId="6182" priority="61" operator="between">
      <formula>0.01</formula>
      <formula>0.99</formula>
    </cfRule>
  </conditionalFormatting>
  <conditionalFormatting sqref="AG34">
    <cfRule type="cellIs" dxfId="6181" priority="58" operator="equal">
      <formula>1</formula>
    </cfRule>
    <cfRule type="cellIs" dxfId="6180" priority="59" operator="between">
      <formula>0.01</formula>
      <formula>0.99</formula>
    </cfRule>
  </conditionalFormatting>
  <conditionalFormatting sqref="AG35">
    <cfRule type="cellIs" dxfId="6179" priority="56" operator="equal">
      <formula>1</formula>
    </cfRule>
    <cfRule type="cellIs" dxfId="6178" priority="57" operator="between">
      <formula>0.01</formula>
      <formula>0.99</formula>
    </cfRule>
  </conditionalFormatting>
  <conditionalFormatting sqref="AG36">
    <cfRule type="cellIs" dxfId="6177" priority="54" operator="equal">
      <formula>1</formula>
    </cfRule>
    <cfRule type="cellIs" dxfId="6176" priority="55" operator="between">
      <formula>0.01</formula>
      <formula>0.99</formula>
    </cfRule>
  </conditionalFormatting>
  <conditionalFormatting sqref="AG37">
    <cfRule type="cellIs" dxfId="6175" priority="52" operator="equal">
      <formula>1</formula>
    </cfRule>
    <cfRule type="cellIs" dxfId="6174" priority="53" operator="between">
      <formula>0.01</formula>
      <formula>0.99</formula>
    </cfRule>
  </conditionalFormatting>
  <conditionalFormatting sqref="AG38">
    <cfRule type="cellIs" dxfId="6173" priority="50" operator="equal">
      <formula>1</formula>
    </cfRule>
    <cfRule type="cellIs" dxfId="6172" priority="51" operator="between">
      <formula>0.01</formula>
      <formula>0.99</formula>
    </cfRule>
  </conditionalFormatting>
  <conditionalFormatting sqref="AG39">
    <cfRule type="cellIs" dxfId="6171" priority="48" operator="equal">
      <formula>1</formula>
    </cfRule>
    <cfRule type="cellIs" dxfId="6170" priority="49" operator="between">
      <formula>0.01</formula>
      <formula>0.99</formula>
    </cfRule>
  </conditionalFormatting>
  <conditionalFormatting sqref="AG42">
    <cfRule type="cellIs" dxfId="6169" priority="47" operator="equal">
      <formula>1</formula>
    </cfRule>
  </conditionalFormatting>
  <conditionalFormatting sqref="AG57">
    <cfRule type="cellIs" dxfId="6168" priority="46" operator="equal">
      <formula>1</formula>
    </cfRule>
  </conditionalFormatting>
  <conditionalFormatting sqref="AG64">
    <cfRule type="cellIs" dxfId="6167" priority="45" operator="equal">
      <formula>1</formula>
    </cfRule>
  </conditionalFormatting>
  <conditionalFormatting sqref="AG70">
    <cfRule type="cellIs" dxfId="6166" priority="44" operator="equal">
      <formula>1</formula>
    </cfRule>
  </conditionalFormatting>
  <conditionalFormatting sqref="AG79">
    <cfRule type="cellIs" dxfId="6165" priority="43" operator="equal">
      <formula>1</formula>
    </cfRule>
  </conditionalFormatting>
  <conditionalFormatting sqref="AG86">
    <cfRule type="cellIs" dxfId="6164" priority="42" operator="equal">
      <formula>1</formula>
    </cfRule>
  </conditionalFormatting>
  <conditionalFormatting sqref="AG97">
    <cfRule type="cellIs" dxfId="6163" priority="41" stopIfTrue="1" operator="equal">
      <formula>1</formula>
    </cfRule>
  </conditionalFormatting>
  <conditionalFormatting sqref="AG106">
    <cfRule type="cellIs" dxfId="6162" priority="40" stopIfTrue="1" operator="equal">
      <formula>1</formula>
    </cfRule>
  </conditionalFormatting>
  <conditionalFormatting sqref="AG117">
    <cfRule type="cellIs" dxfId="6161" priority="39" stopIfTrue="1" operator="equal">
      <formula>1</formula>
    </cfRule>
  </conditionalFormatting>
  <conditionalFormatting sqref="AG123">
    <cfRule type="cellIs" dxfId="6160" priority="38" stopIfTrue="1" operator="equal">
      <formula>1</formula>
    </cfRule>
  </conditionalFormatting>
  <conditionalFormatting sqref="AG130">
    <cfRule type="cellIs" dxfId="6159" priority="37" stopIfTrue="1" operator="equal">
      <formula>1</formula>
    </cfRule>
  </conditionalFormatting>
  <conditionalFormatting sqref="AG138">
    <cfRule type="cellIs" dxfId="6158" priority="36" operator="equal">
      <formula>1</formula>
    </cfRule>
  </conditionalFormatting>
  <conditionalFormatting sqref="AG147">
    <cfRule type="cellIs" dxfId="6157" priority="35" operator="equal">
      <formula>1</formula>
    </cfRule>
  </conditionalFormatting>
  <conditionalFormatting sqref="AG157">
    <cfRule type="cellIs" dxfId="6156" priority="34" operator="equal">
      <formula>1</formula>
    </cfRule>
  </conditionalFormatting>
  <conditionalFormatting sqref="AG160">
    <cfRule type="cellIs" dxfId="6155" priority="33" operator="equal">
      <formula>1</formula>
    </cfRule>
  </conditionalFormatting>
  <conditionalFormatting sqref="AG170">
    <cfRule type="cellIs" dxfId="6154" priority="32" stopIfTrue="1" operator="equal">
      <formula>1</formula>
    </cfRule>
  </conditionalFormatting>
  <conditionalFormatting sqref="AG72:AG73 AG75:AG76">
    <cfRule type="cellIs" dxfId="6153" priority="26" operator="equal">
      <formula>1</formula>
    </cfRule>
  </conditionalFormatting>
  <conditionalFormatting sqref="AG44">
    <cfRule type="cellIs" dxfId="6152" priority="31" operator="equal">
      <formula>1</formula>
    </cfRule>
  </conditionalFormatting>
  <conditionalFormatting sqref="AG45:AG49">
    <cfRule type="cellIs" dxfId="6151" priority="30" operator="equal">
      <formula>1</formula>
    </cfRule>
  </conditionalFormatting>
  <conditionalFormatting sqref="AG51:AG54">
    <cfRule type="cellIs" dxfId="6150" priority="29" operator="equal">
      <formula>1</formula>
    </cfRule>
  </conditionalFormatting>
  <conditionalFormatting sqref="AG58:AG61">
    <cfRule type="cellIs" dxfId="6149" priority="28" operator="equal">
      <formula>1</formula>
    </cfRule>
  </conditionalFormatting>
  <conditionalFormatting sqref="AG65 AG67">
    <cfRule type="cellIs" dxfId="6148" priority="27" operator="equal">
      <formula>1</formula>
    </cfRule>
  </conditionalFormatting>
  <conditionalFormatting sqref="AG80:AG81">
    <cfRule type="cellIs" dxfId="6147" priority="25" operator="equal">
      <formula>1</formula>
    </cfRule>
  </conditionalFormatting>
  <conditionalFormatting sqref="AG93 AG88:AG91">
    <cfRule type="cellIs" dxfId="6146" priority="24" operator="equal">
      <formula>1</formula>
    </cfRule>
  </conditionalFormatting>
  <conditionalFormatting sqref="AG87">
    <cfRule type="cellIs" dxfId="6145" priority="23" operator="equal">
      <formula>1</formula>
    </cfRule>
  </conditionalFormatting>
  <conditionalFormatting sqref="AG98:AG103">
    <cfRule type="cellIs" dxfId="6144" priority="22" operator="equal">
      <formula>1</formula>
    </cfRule>
  </conditionalFormatting>
  <conditionalFormatting sqref="AG107:AG114">
    <cfRule type="cellIs" dxfId="6143" priority="21" operator="equal">
      <formula>1</formula>
    </cfRule>
  </conditionalFormatting>
  <conditionalFormatting sqref="AG118:AG120">
    <cfRule type="cellIs" dxfId="6142" priority="20" operator="equal">
      <formula>1</formula>
    </cfRule>
  </conditionalFormatting>
  <conditionalFormatting sqref="AG124:AG127">
    <cfRule type="cellIs" dxfId="6141" priority="19" operator="equal">
      <formula>1</formula>
    </cfRule>
  </conditionalFormatting>
  <conditionalFormatting sqref="AG131:AG134">
    <cfRule type="cellIs" dxfId="6140" priority="18" operator="equal">
      <formula>1</formula>
    </cfRule>
  </conditionalFormatting>
  <conditionalFormatting sqref="AG139:AG144">
    <cfRule type="cellIs" dxfId="6139" priority="17" operator="equal">
      <formula>1</formula>
    </cfRule>
  </conditionalFormatting>
  <conditionalFormatting sqref="AG148:AG149 AG151:AG152">
    <cfRule type="cellIs" dxfId="6138" priority="16" operator="equal">
      <formula>1</formula>
    </cfRule>
  </conditionalFormatting>
  <conditionalFormatting sqref="AG156">
    <cfRule type="cellIs" dxfId="6137" priority="15" operator="equal">
      <formula>1</formula>
    </cfRule>
  </conditionalFormatting>
  <conditionalFormatting sqref="AG167">
    <cfRule type="cellIs" dxfId="6136" priority="14" operator="equal">
      <formula>1</formula>
    </cfRule>
  </conditionalFormatting>
  <conditionalFormatting sqref="AG165">
    <cfRule type="cellIs" dxfId="6135" priority="13" operator="equal">
      <formula>1</formula>
    </cfRule>
  </conditionalFormatting>
  <conditionalFormatting sqref="AG171">
    <cfRule type="cellIs" dxfId="6134" priority="12" operator="equal">
      <formula>1</formula>
    </cfRule>
  </conditionalFormatting>
  <conditionalFormatting sqref="AG66">
    <cfRule type="cellIs" dxfId="6133" priority="10" operator="equal">
      <formula>1</formula>
    </cfRule>
    <cfRule type="cellIs" dxfId="6132" priority="11" operator="between">
      <formula>0.01</formula>
      <formula>0.99</formula>
    </cfRule>
  </conditionalFormatting>
  <conditionalFormatting sqref="AG74">
    <cfRule type="cellIs" dxfId="6131" priority="9" operator="equal">
      <formula>1</formula>
    </cfRule>
  </conditionalFormatting>
  <conditionalFormatting sqref="AG82">
    <cfRule type="cellIs" dxfId="6130" priority="8" operator="equal">
      <formula>1</formula>
    </cfRule>
  </conditionalFormatting>
  <conditionalFormatting sqref="AG83">
    <cfRule type="cellIs" dxfId="6129" priority="7" operator="equal">
      <formula>1</formula>
    </cfRule>
  </conditionalFormatting>
  <conditionalFormatting sqref="AG84">
    <cfRule type="cellIs" dxfId="6128" priority="6" operator="equal">
      <formula>1</formula>
    </cfRule>
  </conditionalFormatting>
  <conditionalFormatting sqref="AG92">
    <cfRule type="cellIs" dxfId="6127" priority="5" operator="equal">
      <formula>1</formula>
    </cfRule>
  </conditionalFormatting>
  <conditionalFormatting sqref="AG161">
    <cfRule type="cellIs" dxfId="6126" priority="4" operator="equal">
      <formula>1</formula>
    </cfRule>
  </conditionalFormatting>
  <conditionalFormatting sqref="AG162">
    <cfRule type="cellIs" dxfId="6125" priority="3" operator="equal">
      <formula>1</formula>
    </cfRule>
  </conditionalFormatting>
  <conditionalFormatting sqref="AG164">
    <cfRule type="cellIs" dxfId="6124" priority="2" operator="equal">
      <formula>1</formula>
    </cfRule>
  </conditionalFormatting>
  <conditionalFormatting sqref="AG150">
    <cfRule type="cellIs" dxfId="6123" priority="1" operator="equal">
      <formula>1</formula>
    </cfRule>
  </conditionalFormatting>
  <dataValidations count="2">
    <dataValidation type="list" allowBlank="1" showInputMessage="1" showErrorMessage="1" sqref="AI51:AI54 AI171 AI6:AI7 AI87:AI93 AI67 AI33:AI39 AI44:AI49 AI10:AI16 AI58:AI61 AI156:AI157 AI72:AI76 AI80:AI83 AI98:AI103 AI107:AI114 AI118:AI120 AI124:AI127 AI131:AI134 AI20:AI28 AI139:AI144 AI148:AI152 AI65 AI161:AI167">
      <formula1>"Same, Faster, Slower"</formula1>
    </dataValidation>
    <dataValidation type="list" allowBlank="1" showInputMessage="1" showErrorMessage="1" sqref="AL167 AL6:AL7 AL144 AL141 AL113 AL38 AL36 AL109 AL60:AL61 AL67 AL28 AL125 AL171">
      <formula1>"Yes, No,Pending"</formula1>
    </dataValidation>
  </dataValidations>
  <pageMargins left="0.23622047244094491" right="0.23622047244094491" top="0.74803149606299213" bottom="0.74803149606299213" header="0.31496062992125984" footer="0.31496062992125984"/>
  <pageSetup paperSize="8" scale="58" fitToHeight="3" orientation="landscape" r:id="rId1"/>
  <headerFooter alignWithMargins="0"/>
  <rowBreaks count="2" manualBreakCount="2">
    <brk id="77" max="38" man="1"/>
    <brk id="135"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Q172"/>
  <sheetViews>
    <sheetView view="pageBreakPreview" zoomScale="110" zoomScaleNormal="110" zoomScaleSheetLayoutView="110" zoomScalePageLayoutView="120" workbookViewId="0">
      <pane xSplit="6" ySplit="6" topLeftCell="G9" activePane="bottomRight" state="frozen"/>
      <selection pane="topRight" activeCell="G1" sqref="G1"/>
      <selection pane="bottomLeft" activeCell="A5" sqref="A5"/>
      <selection pane="bottomRight" activeCell="D27" sqref="D27"/>
    </sheetView>
  </sheetViews>
  <sheetFormatPr defaultColWidth="2.5703125" defaultRowHeight="11.25" x14ac:dyDescent="0.2"/>
  <cols>
    <col min="1" max="1" width="1.28515625" style="1" customWidth="1"/>
    <col min="2" max="2" width="5.85546875" style="2" customWidth="1"/>
    <col min="3" max="3" width="7.85546875" style="2" hidden="1" customWidth="1"/>
    <col min="4" max="4" width="71.28515625" style="16" customWidth="1"/>
    <col min="5" max="5" width="10.7109375" style="16" hidden="1" customWidth="1"/>
    <col min="6" max="6" width="7.7109375" style="3" hidden="1" customWidth="1"/>
    <col min="7" max="7" width="9.140625" style="3" customWidth="1"/>
    <col min="8" max="8" width="5.140625" style="1" bestFit="1" customWidth="1"/>
    <col min="9" max="9" width="5.7109375" style="1" customWidth="1"/>
    <col min="10" max="12" width="5.140625" style="1" bestFit="1" customWidth="1"/>
    <col min="13" max="13" width="5" style="1" customWidth="1"/>
    <col min="14" max="14" width="5.28515625" style="1" customWidth="1"/>
    <col min="15" max="17" width="5.140625" style="1" bestFit="1" customWidth="1"/>
    <col min="18" max="18" width="5.7109375" style="1" customWidth="1"/>
    <col min="19" max="21" width="5.140625" style="1" bestFit="1" customWidth="1"/>
    <col min="22" max="22" width="5.7109375" style="1" customWidth="1"/>
    <col min="23" max="25" width="5.140625" style="1" bestFit="1" customWidth="1"/>
    <col min="26" max="26" width="5.7109375" style="1" customWidth="1"/>
    <col min="27" max="27" width="5.140625" style="1" bestFit="1" customWidth="1"/>
    <col min="28" max="29" width="5.140625" style="1" hidden="1" customWidth="1"/>
    <col min="30" max="30" width="5.7109375" style="1" hidden="1" customWidth="1"/>
    <col min="31" max="31" width="5.140625" style="1" hidden="1" customWidth="1"/>
    <col min="32" max="32" width="53.42578125" style="1" customWidth="1"/>
    <col min="33" max="33" width="12.5703125" style="1" customWidth="1"/>
    <col min="34" max="34" width="8.5703125" style="1" customWidth="1"/>
    <col min="35" max="35" width="9" style="1" customWidth="1"/>
    <col min="36" max="36" width="8" style="1" customWidth="1"/>
    <col min="37" max="37" width="27.85546875" style="1" customWidth="1"/>
    <col min="38" max="38" width="13.7109375" style="1" customWidth="1"/>
    <col min="39" max="39" width="34.140625" style="1" customWidth="1"/>
    <col min="40" max="16384" width="2.5703125" style="1"/>
  </cols>
  <sheetData>
    <row r="1" spans="1:43" s="10" customFormat="1" ht="15.75" thickTop="1" thickBot="1" x14ac:dyDescent="0.25">
      <c r="B1" s="915" t="s">
        <v>856</v>
      </c>
      <c r="C1" s="915"/>
      <c r="D1" s="915"/>
      <c r="E1" s="329"/>
      <c r="F1" s="329"/>
      <c r="G1" s="362" t="s">
        <v>209</v>
      </c>
      <c r="H1" s="359"/>
      <c r="I1" s="361" t="s">
        <v>207</v>
      </c>
      <c r="J1" s="585"/>
      <c r="K1" s="429"/>
      <c r="L1" s="424" t="s">
        <v>283</v>
      </c>
      <c r="M1" s="585"/>
      <c r="N1" s="585"/>
      <c r="O1" s="358"/>
      <c r="P1" s="358"/>
      <c r="S1" s="358"/>
      <c r="T1" s="358"/>
      <c r="U1" s="583"/>
      <c r="V1" s="361"/>
      <c r="W1" s="358"/>
      <c r="X1" s="358"/>
      <c r="Y1" s="583"/>
      <c r="Z1" s="361"/>
      <c r="AA1" s="358"/>
      <c r="AB1" s="358"/>
      <c r="AC1" s="583"/>
      <c r="AD1" s="361"/>
      <c r="AE1" s="358"/>
      <c r="AF1" s="358"/>
      <c r="AI1" s="358"/>
      <c r="AJ1" s="358"/>
      <c r="AK1" s="358"/>
      <c r="AL1" s="358"/>
    </row>
    <row r="2" spans="1:43" s="10" customFormat="1" ht="15.75" thickTop="1" thickBot="1" x14ac:dyDescent="0.25">
      <c r="B2" s="915"/>
      <c r="C2" s="915"/>
      <c r="D2" s="915"/>
      <c r="E2" s="329"/>
      <c r="F2" s="329"/>
      <c r="G2" s="329"/>
      <c r="H2" s="360"/>
      <c r="I2" s="361" t="s">
        <v>208</v>
      </c>
      <c r="J2" s="586"/>
      <c r="K2" s="432"/>
      <c r="L2" s="424" t="s">
        <v>284</v>
      </c>
      <c r="M2" s="586"/>
      <c r="N2" s="586"/>
      <c r="O2" s="9"/>
      <c r="P2" s="9"/>
      <c r="S2" s="9"/>
      <c r="T2" s="9"/>
      <c r="U2" s="583"/>
      <c r="V2" s="361"/>
      <c r="W2" s="9"/>
      <c r="X2" s="9"/>
      <c r="Y2" s="583"/>
      <c r="Z2" s="361"/>
      <c r="AA2" s="9"/>
      <c r="AB2" s="9"/>
      <c r="AC2" s="583"/>
      <c r="AD2" s="361"/>
      <c r="AE2" s="9"/>
      <c r="AF2" s="9"/>
      <c r="AI2" s="9"/>
      <c r="AJ2" s="9"/>
      <c r="AK2" s="9"/>
      <c r="AL2" s="9"/>
    </row>
    <row r="3" spans="1:43" s="10" customFormat="1" ht="15.75" thickTop="1" thickBot="1" x14ac:dyDescent="0.25">
      <c r="B3" s="915"/>
      <c r="C3" s="915"/>
      <c r="D3" s="915"/>
      <c r="E3" s="329"/>
      <c r="F3" s="329"/>
      <c r="G3" s="329"/>
      <c r="H3" s="9"/>
      <c r="I3" s="9"/>
      <c r="J3" s="9"/>
      <c r="K3" s="431"/>
      <c r="L3" s="424" t="s">
        <v>210</v>
      </c>
      <c r="M3" s="9"/>
      <c r="N3" s="9"/>
      <c r="O3" s="9"/>
      <c r="P3" s="9"/>
      <c r="Q3" s="9"/>
      <c r="R3" s="9"/>
      <c r="S3" s="9"/>
      <c r="T3" s="9"/>
      <c r="U3" s="9"/>
      <c r="V3" s="9"/>
      <c r="W3" s="9"/>
      <c r="X3" s="9"/>
      <c r="Y3" s="9"/>
      <c r="Z3" s="9"/>
      <c r="AA3" s="9"/>
      <c r="AB3" s="9"/>
      <c r="AC3" s="9"/>
      <c r="AD3" s="9"/>
      <c r="AE3" s="9"/>
      <c r="AF3" s="9"/>
      <c r="AI3" s="9"/>
      <c r="AJ3" s="9"/>
      <c r="AK3" s="9"/>
      <c r="AL3" s="9"/>
    </row>
    <row r="4" spans="1:43" s="10" customFormat="1" ht="14.25" x14ac:dyDescent="0.2">
      <c r="B4" s="924"/>
      <c r="C4" s="924"/>
      <c r="D4" s="925"/>
      <c r="E4" s="925"/>
      <c r="F4" s="925"/>
      <c r="G4" s="925"/>
      <c r="H4" s="11"/>
      <c r="I4" s="12"/>
      <c r="J4" s="12"/>
      <c r="K4" s="12"/>
      <c r="L4" s="12"/>
      <c r="M4" s="12"/>
      <c r="N4" s="12"/>
      <c r="O4" s="11"/>
      <c r="P4" s="12"/>
      <c r="Q4" s="12"/>
      <c r="R4" s="12"/>
      <c r="S4" s="12"/>
      <c r="T4" s="12"/>
      <c r="U4" s="12"/>
      <c r="V4" s="12"/>
      <c r="W4" s="12"/>
      <c r="X4" s="12"/>
      <c r="Y4" s="12"/>
      <c r="Z4" s="12"/>
      <c r="AA4" s="12"/>
      <c r="AB4" s="12"/>
      <c r="AC4" s="12"/>
      <c r="AD4" s="12"/>
      <c r="AE4" s="12"/>
      <c r="AF4" s="12"/>
      <c r="AG4" s="12"/>
      <c r="AH4" s="11"/>
      <c r="AI4" s="12"/>
      <c r="AJ4" s="12"/>
      <c r="AK4" s="12"/>
      <c r="AL4" s="12"/>
    </row>
    <row r="5" spans="1:43" ht="12" thickBot="1" x14ac:dyDescent="0.25">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F5" s="916"/>
      <c r="AG5" s="917"/>
      <c r="AH5" s="917"/>
      <c r="AI5" s="918"/>
      <c r="AJ5" s="916"/>
      <c r="AK5" s="917"/>
      <c r="AL5" s="917"/>
      <c r="AO5" s="14"/>
      <c r="AP5" s="14"/>
      <c r="AQ5" s="14"/>
    </row>
    <row r="6" spans="1:43" s="6" customFormat="1" ht="43.5" x14ac:dyDescent="0.2">
      <c r="B6" s="155"/>
      <c r="C6" s="155"/>
      <c r="D6" s="303" t="s">
        <v>341</v>
      </c>
      <c r="G6" s="314" t="s">
        <v>130</v>
      </c>
      <c r="H6" s="5" t="s">
        <v>2</v>
      </c>
      <c r="I6" s="5" t="s">
        <v>3</v>
      </c>
      <c r="J6" s="5" t="s">
        <v>4</v>
      </c>
      <c r="K6" s="5" t="s">
        <v>5</v>
      </c>
      <c r="L6" s="5" t="s">
        <v>6</v>
      </c>
      <c r="M6" s="5" t="s">
        <v>7</v>
      </c>
      <c r="N6" s="5" t="s">
        <v>8</v>
      </c>
      <c r="O6" s="5" t="s">
        <v>9</v>
      </c>
      <c r="P6" s="5" t="s">
        <v>10</v>
      </c>
      <c r="Q6" s="5" t="s">
        <v>11</v>
      </c>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499" t="s">
        <v>425</v>
      </c>
      <c r="AG6" s="500" t="s">
        <v>416</v>
      </c>
      <c r="AH6" s="499" t="s">
        <v>417</v>
      </c>
      <c r="AI6" s="499" t="s">
        <v>418</v>
      </c>
      <c r="AJ6" s="499" t="s">
        <v>419</v>
      </c>
      <c r="AK6" s="499" t="s">
        <v>420</v>
      </c>
      <c r="AL6" s="499" t="s">
        <v>421</v>
      </c>
      <c r="AO6" s="14"/>
      <c r="AP6" s="14"/>
      <c r="AQ6" s="14"/>
    </row>
    <row r="7" spans="1:43" s="14" customFormat="1" ht="23.25" thickBot="1" x14ac:dyDescent="0.25">
      <c r="A7" s="41"/>
      <c r="B7" s="230" t="s">
        <v>26</v>
      </c>
      <c r="C7" s="94"/>
      <c r="D7" s="231" t="s">
        <v>121</v>
      </c>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923" t="s">
        <v>428</v>
      </c>
      <c r="AC7" s="923"/>
      <c r="AD7" s="923"/>
      <c r="AE7" s="923"/>
      <c r="AF7" s="244" t="s">
        <v>422</v>
      </c>
      <c r="AG7" s="501"/>
      <c r="AH7" s="502"/>
      <c r="AI7" s="503"/>
      <c r="AJ7" s="503"/>
      <c r="AK7" s="503"/>
      <c r="AL7" s="504"/>
    </row>
    <row r="8" spans="1:43" s="14" customFormat="1" ht="12" thickBot="1" x14ac:dyDescent="0.25">
      <c r="A8" s="245"/>
      <c r="B8" s="256"/>
      <c r="C8" s="27"/>
      <c r="D8" s="261"/>
      <c r="E8" s="233"/>
      <c r="F8" s="232"/>
      <c r="G8" s="287"/>
      <c r="H8" s="429"/>
      <c r="I8" s="287"/>
      <c r="J8" s="287"/>
      <c r="K8" s="289"/>
      <c r="L8" s="290"/>
      <c r="M8" s="287"/>
      <c r="N8" s="287"/>
      <c r="O8" s="291"/>
      <c r="P8" s="432"/>
      <c r="Q8" s="287"/>
      <c r="R8" s="287"/>
      <c r="S8" s="291"/>
      <c r="T8" s="291"/>
      <c r="U8" s="291"/>
      <c r="V8" s="291"/>
      <c r="W8" s="291"/>
      <c r="X8" s="291"/>
      <c r="Y8" s="291"/>
      <c r="Z8" s="291"/>
      <c r="AA8" s="291"/>
      <c r="AB8" s="291"/>
      <c r="AC8" s="291"/>
      <c r="AD8" s="291"/>
      <c r="AE8" s="291"/>
      <c r="AF8" s="291"/>
      <c r="AG8" s="291"/>
      <c r="AH8" s="291"/>
      <c r="AI8" s="291"/>
      <c r="AJ8" s="291"/>
      <c r="AK8" s="291"/>
      <c r="AL8" s="291"/>
    </row>
    <row r="9" spans="1:43" s="247" customFormat="1" ht="12" thickBot="1" x14ac:dyDescent="0.25">
      <c r="A9" s="246"/>
      <c r="B9" s="256"/>
      <c r="C9" s="257" t="s">
        <v>128</v>
      </c>
      <c r="D9" s="261" t="s">
        <v>131</v>
      </c>
      <c r="E9" s="233"/>
      <c r="F9" s="232"/>
      <c r="G9" s="389">
        <f t="shared" ref="G9:S9" si="0">SUMPRODUCT(G10:G16,LCN_Weights)</f>
        <v>0.06</v>
      </c>
      <c r="H9" s="389">
        <f t="shared" si="0"/>
        <v>0.2857142857142857</v>
      </c>
      <c r="I9" s="389">
        <f t="shared" si="0"/>
        <v>0.3571428571428571</v>
      </c>
      <c r="J9" s="389">
        <f t="shared" si="0"/>
        <v>0.49999999999999989</v>
      </c>
      <c r="K9" s="390">
        <f t="shared" si="0"/>
        <v>0.64285714285714279</v>
      </c>
      <c r="L9" s="391">
        <f t="shared" si="0"/>
        <v>0.71428571428571419</v>
      </c>
      <c r="M9" s="389">
        <f t="shared" si="0"/>
        <v>0.71428571428571419</v>
      </c>
      <c r="N9" s="389">
        <f t="shared" si="0"/>
        <v>0.78571428571428559</v>
      </c>
      <c r="O9" s="392">
        <f t="shared" si="0"/>
        <v>0.99999999999999978</v>
      </c>
      <c r="P9" s="391">
        <f t="shared" si="0"/>
        <v>0.99999999999999978</v>
      </c>
      <c r="Q9" s="389">
        <f t="shared" si="0"/>
        <v>0.99999999999999978</v>
      </c>
      <c r="R9" s="389">
        <f t="shared" si="0"/>
        <v>0.99999999999999978</v>
      </c>
      <c r="S9" s="392">
        <f t="shared" si="0"/>
        <v>0.99999999999999978</v>
      </c>
      <c r="T9" s="391">
        <f t="shared" ref="T9:AE9" si="1">SUMPRODUCT(T10:T16,LCN_Weights)</f>
        <v>0.99999999999999978</v>
      </c>
      <c r="U9" s="389">
        <f t="shared" si="1"/>
        <v>0.99999999999999978</v>
      </c>
      <c r="V9" s="389">
        <f t="shared" si="1"/>
        <v>0.99999999999999978</v>
      </c>
      <c r="W9" s="392">
        <f t="shared" si="1"/>
        <v>0.99999999999999978</v>
      </c>
      <c r="X9" s="391">
        <f t="shared" si="1"/>
        <v>0.99999999999999978</v>
      </c>
      <c r="Y9" s="389">
        <f t="shared" si="1"/>
        <v>0.99999999999999978</v>
      </c>
      <c r="Z9" s="389">
        <f t="shared" si="1"/>
        <v>0.99999999999999978</v>
      </c>
      <c r="AA9" s="392">
        <f t="shared" si="1"/>
        <v>0.99999999999999978</v>
      </c>
      <c r="AB9" s="391">
        <f t="shared" si="1"/>
        <v>0.99999999999999978</v>
      </c>
      <c r="AC9" s="389">
        <f t="shared" si="1"/>
        <v>0.99999999999999978</v>
      </c>
      <c r="AD9" s="389">
        <f t="shared" si="1"/>
        <v>0.99999999999999978</v>
      </c>
      <c r="AE9" s="392">
        <f t="shared" si="1"/>
        <v>0.99999999999999978</v>
      </c>
      <c r="AF9" s="291"/>
      <c r="AG9" s="291"/>
      <c r="AH9" s="291"/>
      <c r="AI9" s="291"/>
      <c r="AJ9" s="291"/>
      <c r="AK9" s="291"/>
      <c r="AL9" s="291"/>
    </row>
    <row r="10" spans="1:43" s="247" customFormat="1" ht="12.75" thickBot="1" x14ac:dyDescent="0.25">
      <c r="A10" s="246"/>
      <c r="B10" s="259"/>
      <c r="C10" s="228"/>
      <c r="D10" s="522" t="s">
        <v>138</v>
      </c>
      <c r="E10" s="23"/>
      <c r="F10" s="23"/>
      <c r="G10" s="378">
        <v>0.25</v>
      </c>
      <c r="H10" s="288">
        <v>0.5</v>
      </c>
      <c r="I10" s="288">
        <f>H10</f>
        <v>0.5</v>
      </c>
      <c r="J10" s="288">
        <f>I10</f>
        <v>0.5</v>
      </c>
      <c r="K10" s="293">
        <v>1</v>
      </c>
      <c r="L10" s="292">
        <f>K10</f>
        <v>1</v>
      </c>
      <c r="M10" s="288">
        <f t="shared" ref="M10:S10" si="2">L10</f>
        <v>1</v>
      </c>
      <c r="N10" s="288">
        <f t="shared" si="2"/>
        <v>1</v>
      </c>
      <c r="O10" s="295">
        <f t="shared" si="2"/>
        <v>1</v>
      </c>
      <c r="P10" s="292">
        <f t="shared" si="2"/>
        <v>1</v>
      </c>
      <c r="Q10" s="288">
        <f t="shared" si="2"/>
        <v>1</v>
      </c>
      <c r="R10" s="288">
        <f t="shared" si="2"/>
        <v>1</v>
      </c>
      <c r="S10" s="295">
        <f t="shared" si="2"/>
        <v>1</v>
      </c>
      <c r="T10" s="292">
        <f t="shared" ref="T10:AE10" si="3">S10</f>
        <v>1</v>
      </c>
      <c r="U10" s="288">
        <f t="shared" si="3"/>
        <v>1</v>
      </c>
      <c r="V10" s="288">
        <f t="shared" si="3"/>
        <v>1</v>
      </c>
      <c r="W10" s="295">
        <f t="shared" si="3"/>
        <v>1</v>
      </c>
      <c r="X10" s="292">
        <f t="shared" si="3"/>
        <v>1</v>
      </c>
      <c r="Y10" s="288">
        <f t="shared" si="3"/>
        <v>1</v>
      </c>
      <c r="Z10" s="288">
        <f t="shared" si="3"/>
        <v>1</v>
      </c>
      <c r="AA10" s="295">
        <f t="shared" si="3"/>
        <v>1</v>
      </c>
      <c r="AB10" s="292">
        <f t="shared" si="3"/>
        <v>1</v>
      </c>
      <c r="AC10" s="288">
        <f t="shared" si="3"/>
        <v>1</v>
      </c>
      <c r="AD10" s="288">
        <f t="shared" si="3"/>
        <v>1</v>
      </c>
      <c r="AE10" s="295">
        <f t="shared" si="3"/>
        <v>1</v>
      </c>
      <c r="AF10" s="505" t="s">
        <v>668</v>
      </c>
      <c r="AG10" s="506"/>
      <c r="AH10" s="505"/>
      <c r="AI10" s="505"/>
      <c r="AJ10" s="505"/>
      <c r="AK10" s="666"/>
      <c r="AL10" s="505"/>
    </row>
    <row r="11" spans="1:43" s="247" customFormat="1" ht="57" thickBot="1" x14ac:dyDescent="0.25">
      <c r="A11" s="246"/>
      <c r="B11" s="258"/>
      <c r="C11" s="228"/>
      <c r="D11" s="522" t="s">
        <v>135</v>
      </c>
      <c r="E11" s="23"/>
      <c r="F11" s="23"/>
      <c r="G11" s="378">
        <v>0</v>
      </c>
      <c r="H11" s="288">
        <f t="shared" ref="H11:I13" si="4">G11</f>
        <v>0</v>
      </c>
      <c r="I11" s="288">
        <f t="shared" si="4"/>
        <v>0</v>
      </c>
      <c r="J11" s="288">
        <v>0.5</v>
      </c>
      <c r="K11" s="294">
        <f>J11</f>
        <v>0.5</v>
      </c>
      <c r="L11" s="292">
        <f>K11</f>
        <v>0.5</v>
      </c>
      <c r="M11" s="288">
        <f t="shared" ref="M11:N13" si="5">L11</f>
        <v>0.5</v>
      </c>
      <c r="N11" s="288">
        <f t="shared" si="5"/>
        <v>0.5</v>
      </c>
      <c r="O11" s="296">
        <v>1</v>
      </c>
      <c r="P11" s="292">
        <f>O11</f>
        <v>1</v>
      </c>
      <c r="Q11" s="288">
        <f>P11</f>
        <v>1</v>
      </c>
      <c r="R11" s="288">
        <f>Q11</f>
        <v>1</v>
      </c>
      <c r="S11" s="296">
        <f>R11</f>
        <v>1</v>
      </c>
      <c r="T11" s="292">
        <f t="shared" ref="T11:AE11" si="6">S11</f>
        <v>1</v>
      </c>
      <c r="U11" s="288">
        <f t="shared" si="6"/>
        <v>1</v>
      </c>
      <c r="V11" s="288">
        <f t="shared" si="6"/>
        <v>1</v>
      </c>
      <c r="W11" s="296">
        <f t="shared" si="6"/>
        <v>1</v>
      </c>
      <c r="X11" s="292">
        <f t="shared" si="6"/>
        <v>1</v>
      </c>
      <c r="Y11" s="288">
        <f t="shared" si="6"/>
        <v>1</v>
      </c>
      <c r="Z11" s="288">
        <f t="shared" si="6"/>
        <v>1</v>
      </c>
      <c r="AA11" s="296">
        <f t="shared" si="6"/>
        <v>1</v>
      </c>
      <c r="AB11" s="292">
        <f t="shared" si="6"/>
        <v>1</v>
      </c>
      <c r="AC11" s="288">
        <f t="shared" si="6"/>
        <v>1</v>
      </c>
      <c r="AD11" s="288">
        <f t="shared" si="6"/>
        <v>1</v>
      </c>
      <c r="AE11" s="296">
        <f t="shared" si="6"/>
        <v>1</v>
      </c>
      <c r="AF11" s="667" t="s">
        <v>669</v>
      </c>
      <c r="AG11" s="506" t="s">
        <v>431</v>
      </c>
      <c r="AH11" s="505"/>
      <c r="AI11" s="505"/>
      <c r="AJ11" s="505"/>
      <c r="AK11" s="666" t="s">
        <v>670</v>
      </c>
      <c r="AL11" s="505"/>
    </row>
    <row r="12" spans="1:43" s="247" customFormat="1" ht="23.25" thickBot="1" x14ac:dyDescent="0.25">
      <c r="A12" s="246"/>
      <c r="B12" s="258"/>
      <c r="C12" s="228"/>
      <c r="D12" s="522" t="s">
        <v>132</v>
      </c>
      <c r="E12" s="23"/>
      <c r="F12" s="23"/>
      <c r="G12" s="378">
        <v>0</v>
      </c>
      <c r="H12" s="288">
        <v>0.25</v>
      </c>
      <c r="I12" s="288">
        <v>0.25</v>
      </c>
      <c r="J12" s="288">
        <v>0.5</v>
      </c>
      <c r="K12" s="294">
        <f>J12</f>
        <v>0.5</v>
      </c>
      <c r="L12" s="292">
        <f>K12</f>
        <v>0.5</v>
      </c>
      <c r="M12" s="288">
        <f t="shared" si="5"/>
        <v>0.5</v>
      </c>
      <c r="N12" s="288">
        <v>1</v>
      </c>
      <c r="O12" s="296">
        <v>1</v>
      </c>
      <c r="P12" s="292">
        <f t="shared" ref="P12:R13" si="7">O12</f>
        <v>1</v>
      </c>
      <c r="Q12" s="288">
        <f t="shared" si="7"/>
        <v>1</v>
      </c>
      <c r="R12" s="288">
        <f t="shared" si="7"/>
        <v>1</v>
      </c>
      <c r="S12" s="296">
        <v>1</v>
      </c>
      <c r="T12" s="292">
        <f t="shared" ref="T12:V16" si="8">S12</f>
        <v>1</v>
      </c>
      <c r="U12" s="288">
        <f t="shared" si="8"/>
        <v>1</v>
      </c>
      <c r="V12" s="288">
        <f t="shared" si="8"/>
        <v>1</v>
      </c>
      <c r="W12" s="296">
        <v>1</v>
      </c>
      <c r="X12" s="292">
        <f t="shared" ref="X12:Z16" si="9">W12</f>
        <v>1</v>
      </c>
      <c r="Y12" s="288">
        <f t="shared" si="9"/>
        <v>1</v>
      </c>
      <c r="Z12" s="288">
        <f t="shared" si="9"/>
        <v>1</v>
      </c>
      <c r="AA12" s="296">
        <v>1</v>
      </c>
      <c r="AB12" s="292">
        <f t="shared" ref="AB12:AD16" si="10">AA12</f>
        <v>1</v>
      </c>
      <c r="AC12" s="288">
        <f t="shared" si="10"/>
        <v>1</v>
      </c>
      <c r="AD12" s="288">
        <f t="shared" si="10"/>
        <v>1</v>
      </c>
      <c r="AE12" s="296">
        <v>1</v>
      </c>
      <c r="AF12" s="667" t="s">
        <v>671</v>
      </c>
      <c r="AG12" s="506" t="s">
        <v>531</v>
      </c>
      <c r="AH12" s="505"/>
      <c r="AI12" s="505"/>
      <c r="AJ12" s="505"/>
      <c r="AK12" s="666"/>
      <c r="AL12" s="505"/>
    </row>
    <row r="13" spans="1:43" s="247" customFormat="1" ht="23.25" thickBot="1" x14ac:dyDescent="0.25">
      <c r="A13" s="246"/>
      <c r="B13" s="258"/>
      <c r="C13" s="228"/>
      <c r="D13" s="522" t="s">
        <v>133</v>
      </c>
      <c r="E13" s="23"/>
      <c r="F13" s="23"/>
      <c r="G13" s="378">
        <v>0</v>
      </c>
      <c r="H13" s="288">
        <v>0.25</v>
      </c>
      <c r="I13" s="288">
        <f t="shared" si="4"/>
        <v>0.25</v>
      </c>
      <c r="J13" s="288">
        <v>0.5</v>
      </c>
      <c r="K13" s="294">
        <f>J13</f>
        <v>0.5</v>
      </c>
      <c r="L13" s="292">
        <f>K13</f>
        <v>0.5</v>
      </c>
      <c r="M13" s="288">
        <f t="shared" si="5"/>
        <v>0.5</v>
      </c>
      <c r="N13" s="288">
        <f t="shared" si="5"/>
        <v>0.5</v>
      </c>
      <c r="O13" s="296">
        <v>1</v>
      </c>
      <c r="P13" s="292">
        <f t="shared" si="7"/>
        <v>1</v>
      </c>
      <c r="Q13" s="288">
        <f t="shared" si="7"/>
        <v>1</v>
      </c>
      <c r="R13" s="288">
        <f t="shared" si="7"/>
        <v>1</v>
      </c>
      <c r="S13" s="296">
        <f>R13</f>
        <v>1</v>
      </c>
      <c r="T13" s="292">
        <f t="shared" si="8"/>
        <v>1</v>
      </c>
      <c r="U13" s="288">
        <f t="shared" si="8"/>
        <v>1</v>
      </c>
      <c r="V13" s="288">
        <f t="shared" si="8"/>
        <v>1</v>
      </c>
      <c r="W13" s="296">
        <f>V13</f>
        <v>1</v>
      </c>
      <c r="X13" s="292">
        <f t="shared" si="9"/>
        <v>1</v>
      </c>
      <c r="Y13" s="288">
        <f t="shared" si="9"/>
        <v>1</v>
      </c>
      <c r="Z13" s="288">
        <f t="shared" si="9"/>
        <v>1</v>
      </c>
      <c r="AA13" s="296">
        <f>Z13</f>
        <v>1</v>
      </c>
      <c r="AB13" s="292">
        <f t="shared" si="10"/>
        <v>1</v>
      </c>
      <c r="AC13" s="288">
        <f t="shared" si="10"/>
        <v>1</v>
      </c>
      <c r="AD13" s="288">
        <f t="shared" si="10"/>
        <v>1</v>
      </c>
      <c r="AE13" s="296">
        <f>AD13</f>
        <v>1</v>
      </c>
      <c r="AF13" s="667" t="s">
        <v>672</v>
      </c>
      <c r="AG13" s="506" t="s">
        <v>431</v>
      </c>
      <c r="AH13" s="505"/>
      <c r="AI13" s="505"/>
      <c r="AJ13" s="505"/>
      <c r="AK13" s="666" t="s">
        <v>673</v>
      </c>
      <c r="AL13" s="505"/>
    </row>
    <row r="14" spans="1:43" s="247" customFormat="1" ht="12.75" thickBot="1" x14ac:dyDescent="0.25">
      <c r="A14" s="246"/>
      <c r="B14" s="258"/>
      <c r="C14" s="228"/>
      <c r="D14" s="522" t="s">
        <v>134</v>
      </c>
      <c r="E14" s="23"/>
      <c r="F14" s="23"/>
      <c r="G14" s="378">
        <v>0</v>
      </c>
      <c r="H14" s="288">
        <v>0.5</v>
      </c>
      <c r="I14" s="288">
        <f>H14</f>
        <v>0.5</v>
      </c>
      <c r="J14" s="288">
        <f>I14</f>
        <v>0.5</v>
      </c>
      <c r="K14" s="294">
        <v>1</v>
      </c>
      <c r="L14" s="292">
        <f>K14</f>
        <v>1</v>
      </c>
      <c r="M14" s="288">
        <f t="shared" ref="M14:S14" si="11">L14</f>
        <v>1</v>
      </c>
      <c r="N14" s="288">
        <f t="shared" si="11"/>
        <v>1</v>
      </c>
      <c r="O14" s="296">
        <f t="shared" si="11"/>
        <v>1</v>
      </c>
      <c r="P14" s="292">
        <f t="shared" si="11"/>
        <v>1</v>
      </c>
      <c r="Q14" s="288">
        <f t="shared" si="11"/>
        <v>1</v>
      </c>
      <c r="R14" s="288">
        <f t="shared" si="11"/>
        <v>1</v>
      </c>
      <c r="S14" s="296">
        <f t="shared" si="11"/>
        <v>1</v>
      </c>
      <c r="T14" s="292">
        <f t="shared" si="8"/>
        <v>1</v>
      </c>
      <c r="U14" s="288">
        <f t="shared" si="8"/>
        <v>1</v>
      </c>
      <c r="V14" s="288">
        <f t="shared" si="8"/>
        <v>1</v>
      </c>
      <c r="W14" s="296">
        <f>V14</f>
        <v>1</v>
      </c>
      <c r="X14" s="292">
        <f t="shared" si="9"/>
        <v>1</v>
      </c>
      <c r="Y14" s="288">
        <f t="shared" si="9"/>
        <v>1</v>
      </c>
      <c r="Z14" s="288">
        <f t="shared" si="9"/>
        <v>1</v>
      </c>
      <c r="AA14" s="296">
        <f>Z14</f>
        <v>1</v>
      </c>
      <c r="AB14" s="292">
        <f t="shared" si="10"/>
        <v>1</v>
      </c>
      <c r="AC14" s="288">
        <f t="shared" si="10"/>
        <v>1</v>
      </c>
      <c r="AD14" s="288">
        <f t="shared" si="10"/>
        <v>1</v>
      </c>
      <c r="AE14" s="296">
        <f>AD14</f>
        <v>1</v>
      </c>
      <c r="AF14" s="505" t="s">
        <v>668</v>
      </c>
      <c r="AG14" s="506"/>
      <c r="AH14" s="505"/>
      <c r="AI14" s="505"/>
      <c r="AJ14" s="505"/>
      <c r="AK14" s="666"/>
      <c r="AL14" s="505"/>
    </row>
    <row r="15" spans="1:43" s="247" customFormat="1" ht="23.25" thickBot="1" x14ac:dyDescent="0.25">
      <c r="A15" s="246"/>
      <c r="B15" s="258"/>
      <c r="C15" s="228"/>
      <c r="D15" s="522" t="s">
        <v>136</v>
      </c>
      <c r="E15" s="23"/>
      <c r="F15" s="23"/>
      <c r="G15" s="378">
        <v>0</v>
      </c>
      <c r="H15" s="288">
        <f>G15</f>
        <v>0</v>
      </c>
      <c r="I15" s="288">
        <v>0.5</v>
      </c>
      <c r="J15" s="288">
        <v>0.5</v>
      </c>
      <c r="K15" s="294">
        <v>0.5</v>
      </c>
      <c r="L15" s="292">
        <v>0.5</v>
      </c>
      <c r="M15" s="288">
        <v>0.5</v>
      </c>
      <c r="N15" s="288">
        <v>0.5</v>
      </c>
      <c r="O15" s="296">
        <v>1</v>
      </c>
      <c r="P15" s="292">
        <f>O15</f>
        <v>1</v>
      </c>
      <c r="Q15" s="288">
        <f>P15</f>
        <v>1</v>
      </c>
      <c r="R15" s="288">
        <f>Q15</f>
        <v>1</v>
      </c>
      <c r="S15" s="296">
        <f>R15</f>
        <v>1</v>
      </c>
      <c r="T15" s="292">
        <f t="shared" si="8"/>
        <v>1</v>
      </c>
      <c r="U15" s="288">
        <f t="shared" si="8"/>
        <v>1</v>
      </c>
      <c r="V15" s="288">
        <f t="shared" si="8"/>
        <v>1</v>
      </c>
      <c r="W15" s="296">
        <f>V15</f>
        <v>1</v>
      </c>
      <c r="X15" s="292">
        <f t="shared" si="9"/>
        <v>1</v>
      </c>
      <c r="Y15" s="288">
        <f t="shared" si="9"/>
        <v>1</v>
      </c>
      <c r="Z15" s="288">
        <f t="shared" si="9"/>
        <v>1</v>
      </c>
      <c r="AA15" s="296">
        <f>Z15</f>
        <v>1</v>
      </c>
      <c r="AB15" s="292">
        <f t="shared" si="10"/>
        <v>1</v>
      </c>
      <c r="AC15" s="288">
        <f t="shared" si="10"/>
        <v>1</v>
      </c>
      <c r="AD15" s="288">
        <f t="shared" si="10"/>
        <v>1</v>
      </c>
      <c r="AE15" s="296">
        <f>AD15</f>
        <v>1</v>
      </c>
      <c r="AF15" s="667" t="s">
        <v>674</v>
      </c>
      <c r="AG15" s="506" t="s">
        <v>431</v>
      </c>
      <c r="AH15" s="505"/>
      <c r="AI15" s="505"/>
      <c r="AJ15" s="505"/>
      <c r="AK15" s="666" t="s">
        <v>673</v>
      </c>
      <c r="AL15" s="505"/>
    </row>
    <row r="16" spans="1:43" s="247" customFormat="1" ht="23.25" thickBot="1" x14ac:dyDescent="0.25">
      <c r="A16" s="246"/>
      <c r="B16" s="258"/>
      <c r="C16" s="228"/>
      <c r="D16" s="522" t="s">
        <v>137</v>
      </c>
      <c r="E16" s="23"/>
      <c r="F16" s="23"/>
      <c r="G16" s="378">
        <v>0.17</v>
      </c>
      <c r="H16" s="288">
        <v>0.5</v>
      </c>
      <c r="I16" s="288">
        <v>0.5</v>
      </c>
      <c r="J16" s="288">
        <v>0.5</v>
      </c>
      <c r="K16" s="294">
        <v>0.5</v>
      </c>
      <c r="L16" s="292">
        <v>1</v>
      </c>
      <c r="M16" s="288">
        <f>L16</f>
        <v>1</v>
      </c>
      <c r="N16" s="288">
        <f t="shared" ref="N16:S16" si="12">M16</f>
        <v>1</v>
      </c>
      <c r="O16" s="296">
        <f t="shared" si="12"/>
        <v>1</v>
      </c>
      <c r="P16" s="292">
        <f t="shared" si="12"/>
        <v>1</v>
      </c>
      <c r="Q16" s="288">
        <f t="shared" si="12"/>
        <v>1</v>
      </c>
      <c r="R16" s="288">
        <f t="shared" si="12"/>
        <v>1</v>
      </c>
      <c r="S16" s="296">
        <f t="shared" si="12"/>
        <v>1</v>
      </c>
      <c r="T16" s="292">
        <f t="shared" si="8"/>
        <v>1</v>
      </c>
      <c r="U16" s="288">
        <f t="shared" si="8"/>
        <v>1</v>
      </c>
      <c r="V16" s="288">
        <f t="shared" si="8"/>
        <v>1</v>
      </c>
      <c r="W16" s="296">
        <f>V16</f>
        <v>1</v>
      </c>
      <c r="X16" s="292">
        <f t="shared" si="9"/>
        <v>1</v>
      </c>
      <c r="Y16" s="288">
        <f t="shared" si="9"/>
        <v>1</v>
      </c>
      <c r="Z16" s="288">
        <f t="shared" si="9"/>
        <v>1</v>
      </c>
      <c r="AA16" s="296">
        <f>Z16</f>
        <v>1</v>
      </c>
      <c r="AB16" s="292">
        <f t="shared" si="10"/>
        <v>1</v>
      </c>
      <c r="AC16" s="288">
        <f t="shared" si="10"/>
        <v>1</v>
      </c>
      <c r="AD16" s="288">
        <f t="shared" si="10"/>
        <v>1</v>
      </c>
      <c r="AE16" s="296">
        <f>AD16</f>
        <v>1</v>
      </c>
      <c r="AF16" s="505" t="s">
        <v>668</v>
      </c>
      <c r="AG16" s="506"/>
      <c r="AH16" s="505"/>
      <c r="AI16" s="505"/>
      <c r="AJ16" s="505"/>
      <c r="AK16" s="666"/>
      <c r="AL16" s="505"/>
    </row>
    <row r="17" spans="1:38" s="247" customFormat="1" ht="34.5" thickBot="1" x14ac:dyDescent="0.25">
      <c r="A17" s="246"/>
      <c r="B17" s="258"/>
      <c r="C17" s="228"/>
      <c r="D17" s="521" t="s">
        <v>392</v>
      </c>
      <c r="E17" s="23"/>
      <c r="F17" s="23"/>
      <c r="G17" s="154"/>
      <c r="H17" s="52"/>
      <c r="I17" s="154"/>
      <c r="J17" s="154"/>
      <c r="K17" s="235"/>
      <c r="L17" s="236"/>
      <c r="M17" s="154"/>
      <c r="N17" s="154"/>
      <c r="O17" s="237"/>
      <c r="P17" s="52"/>
      <c r="Q17" s="154"/>
      <c r="R17" s="154"/>
      <c r="S17" s="237"/>
      <c r="T17" s="52"/>
      <c r="U17" s="154"/>
      <c r="V17" s="154"/>
      <c r="W17" s="237"/>
      <c r="X17" s="52"/>
      <c r="Y17" s="154"/>
      <c r="Z17" s="154"/>
      <c r="AA17" s="237"/>
      <c r="AB17" s="52"/>
      <c r="AC17" s="154"/>
      <c r="AD17" s="154"/>
      <c r="AE17" s="237"/>
      <c r="AF17" s="667"/>
      <c r="AG17" s="506"/>
      <c r="AH17" s="505"/>
      <c r="AI17" s="505"/>
      <c r="AJ17" s="505"/>
      <c r="AK17" s="666"/>
      <c r="AL17" s="505"/>
    </row>
    <row r="18" spans="1:38" s="247" customFormat="1" ht="12" thickBot="1" x14ac:dyDescent="0.25">
      <c r="A18" s="246"/>
      <c r="B18" s="416"/>
      <c r="C18" s="228"/>
      <c r="D18" s="417"/>
      <c r="E18" s="437"/>
      <c r="F18" s="437"/>
      <c r="G18" s="438"/>
      <c r="H18" s="438"/>
      <c r="I18" s="438"/>
      <c r="J18" s="429"/>
      <c r="K18" s="439"/>
      <c r="L18" s="432"/>
      <c r="M18" s="438"/>
      <c r="N18" s="438"/>
      <c r="O18" s="440"/>
      <c r="P18" s="441"/>
      <c r="Q18" s="438"/>
      <c r="R18" s="438"/>
      <c r="S18" s="440"/>
      <c r="T18" s="441"/>
      <c r="U18" s="438"/>
      <c r="V18" s="438"/>
      <c r="W18" s="440"/>
      <c r="X18" s="441"/>
      <c r="Y18" s="438"/>
      <c r="Z18" s="438"/>
      <c r="AA18" s="440"/>
      <c r="AB18" s="441"/>
      <c r="AC18" s="438"/>
      <c r="AD18" s="438"/>
      <c r="AE18" s="440"/>
      <c r="AF18" s="417"/>
      <c r="AG18" s="417"/>
      <c r="AH18" s="417"/>
      <c r="AI18" s="417"/>
      <c r="AJ18" s="417"/>
      <c r="AK18" s="417"/>
      <c r="AL18" s="417"/>
    </row>
    <row r="19" spans="1:38" s="232" customFormat="1" ht="12" thickBot="1" x14ac:dyDescent="0.25">
      <c r="A19" s="239"/>
      <c r="B19" s="416"/>
      <c r="C19" s="228"/>
      <c r="D19" s="417" t="s">
        <v>128</v>
      </c>
      <c r="E19" s="437"/>
      <c r="F19" s="437"/>
      <c r="G19" s="419">
        <f>SUMPRODUCT(G20:G28,Inputs!$C$14:$C$22)</f>
        <v>0.1111111111111111</v>
      </c>
      <c r="H19" s="419">
        <f>SUMPRODUCT(H20:H28,Inputs!$C$14:$C$22)</f>
        <v>0.52777777777777768</v>
      </c>
      <c r="I19" s="419">
        <f>SUMPRODUCT(I20:I28,Inputs!$C$14:$C$22)</f>
        <v>0.69444444444444442</v>
      </c>
      <c r="J19" s="419">
        <f>SUMPRODUCT(J20:J28,Inputs!$C$14:$C$22)</f>
        <v>0.86111111111111116</v>
      </c>
      <c r="K19" s="420">
        <f>SUMPRODUCT(K20:K28,Inputs!$C$14:$C$22)</f>
        <v>0.94444444444444464</v>
      </c>
      <c r="L19" s="421">
        <f>SUMPRODUCT(L20:L28,Inputs!$C$14:$C$22)</f>
        <v>1.0000000000000002</v>
      </c>
      <c r="M19" s="419">
        <f>SUMPRODUCT(M20:M28,Inputs!$C$14:$C$22)</f>
        <v>1.0000000000000002</v>
      </c>
      <c r="N19" s="419">
        <f>SUMPRODUCT(N20:N28,Inputs!$C$14:$C$22)</f>
        <v>1.0000000000000002</v>
      </c>
      <c r="O19" s="422">
        <f>SUMPRODUCT(O20:O28,Inputs!$C$14:$C$22)</f>
        <v>1.0000000000000002</v>
      </c>
      <c r="P19" s="421">
        <f>SUMPRODUCT(P20:P28,Inputs!$C$14:$C$22)</f>
        <v>1.0000000000000002</v>
      </c>
      <c r="Q19" s="419">
        <f>SUMPRODUCT(Q20:Q28,Inputs!$C$14:$C$22)</f>
        <v>1.0000000000000002</v>
      </c>
      <c r="R19" s="419">
        <f>SUMPRODUCT(R20:R28,Inputs!$C$14:$C$22)</f>
        <v>1.0000000000000002</v>
      </c>
      <c r="S19" s="422">
        <f>SUMPRODUCT(S20:S28,Inputs!$C$14:$C$22)</f>
        <v>1.0000000000000002</v>
      </c>
      <c r="T19" s="421">
        <f>SUMPRODUCT(T20:T28,Inputs!$C$14:$C$22)</f>
        <v>1.0000000000000002</v>
      </c>
      <c r="U19" s="419">
        <f>SUMPRODUCT(U20:U28,Inputs!$C$14:$C$22)</f>
        <v>1.0000000000000002</v>
      </c>
      <c r="V19" s="419">
        <f>SUMPRODUCT(V20:V28,Inputs!$C$14:$C$22)</f>
        <v>1.0000000000000002</v>
      </c>
      <c r="W19" s="422">
        <f>SUMPRODUCT(W20:W28,Inputs!$C$14:$C$22)</f>
        <v>1.0000000000000002</v>
      </c>
      <c r="X19" s="421">
        <f>SUMPRODUCT(X20:X28,Inputs!$C$14:$C$22)</f>
        <v>1.0000000000000002</v>
      </c>
      <c r="Y19" s="419">
        <f>SUMPRODUCT(Y20:Y28,Inputs!$C$14:$C$22)</f>
        <v>1.0000000000000002</v>
      </c>
      <c r="Z19" s="419">
        <f>SUMPRODUCT(Z20:Z28,Inputs!$C$14:$C$22)</f>
        <v>1.0000000000000002</v>
      </c>
      <c r="AA19" s="422">
        <f>SUMPRODUCT(AA20:AA28,Inputs!$C$14:$C$22)</f>
        <v>1.0000000000000002</v>
      </c>
      <c r="AB19" s="421">
        <f>SUMPRODUCT(AB20:AB28,Inputs!$C$14:$C$22)</f>
        <v>1.0000000000000002</v>
      </c>
      <c r="AC19" s="419">
        <f>SUMPRODUCT(AC20:AC28,Inputs!$C$14:$C$22)</f>
        <v>1.0000000000000002</v>
      </c>
      <c r="AD19" s="419">
        <f>SUMPRODUCT(AD20:AD28,Inputs!$C$14:$C$22)</f>
        <v>1.0000000000000002</v>
      </c>
      <c r="AE19" s="422">
        <f>SUMPRODUCT(AE20:AE28,Inputs!$C$14:$C$22)</f>
        <v>1.0000000000000002</v>
      </c>
      <c r="AF19" s="417"/>
      <c r="AG19" s="417"/>
      <c r="AH19" s="417"/>
      <c r="AI19" s="417"/>
      <c r="AJ19" s="417"/>
      <c r="AK19" s="417"/>
      <c r="AL19" s="417"/>
    </row>
    <row r="20" spans="1:38" s="229" customFormat="1" ht="12.75" thickBot="1" x14ac:dyDescent="0.25">
      <c r="A20" s="240"/>
      <c r="B20" s="416"/>
      <c r="C20" s="228"/>
      <c r="D20" s="297" t="str">
        <f>[3]LCN!B13</f>
        <v>All local GP practices have agreed to an Alliance</v>
      </c>
      <c r="E20" s="23"/>
      <c r="F20" s="23"/>
      <c r="G20" s="378"/>
      <c r="H20" s="288">
        <v>0.75</v>
      </c>
      <c r="I20" s="288">
        <f t="shared" ref="I20:S20" si="13">H20</f>
        <v>0.75</v>
      </c>
      <c r="J20" s="288">
        <f t="shared" si="13"/>
        <v>0.75</v>
      </c>
      <c r="K20" s="293">
        <v>1</v>
      </c>
      <c r="L20" s="292">
        <f t="shared" si="13"/>
        <v>1</v>
      </c>
      <c r="M20" s="288">
        <f t="shared" si="13"/>
        <v>1</v>
      </c>
      <c r="N20" s="288">
        <f t="shared" si="13"/>
        <v>1</v>
      </c>
      <c r="O20" s="295">
        <f t="shared" si="13"/>
        <v>1</v>
      </c>
      <c r="P20" s="292">
        <f t="shared" si="13"/>
        <v>1</v>
      </c>
      <c r="Q20" s="288">
        <f t="shared" si="13"/>
        <v>1</v>
      </c>
      <c r="R20" s="288">
        <f t="shared" si="13"/>
        <v>1</v>
      </c>
      <c r="S20" s="295">
        <f t="shared" si="13"/>
        <v>1</v>
      </c>
      <c r="T20" s="292">
        <f t="shared" ref="T20:T28" si="14">S20</f>
        <v>1</v>
      </c>
      <c r="U20" s="288">
        <f t="shared" ref="U20:U28" si="15">T20</f>
        <v>1</v>
      </c>
      <c r="V20" s="288">
        <f t="shared" ref="V20:V28" si="16">U20</f>
        <v>1</v>
      </c>
      <c r="W20" s="295">
        <f t="shared" ref="W20:W28" si="17">V20</f>
        <v>1</v>
      </c>
      <c r="X20" s="292">
        <f t="shared" ref="X20:X28" si="18">W20</f>
        <v>1</v>
      </c>
      <c r="Y20" s="288">
        <f t="shared" ref="Y20:Y28" si="19">X20</f>
        <v>1</v>
      </c>
      <c r="Z20" s="288">
        <f t="shared" ref="Z20:Z28" si="20">Y20</f>
        <v>1</v>
      </c>
      <c r="AA20" s="295">
        <f t="shared" ref="AA20:AA28" si="21">Z20</f>
        <v>1</v>
      </c>
      <c r="AB20" s="292">
        <f t="shared" ref="AB20:AB28" si="22">AA20</f>
        <v>1</v>
      </c>
      <c r="AC20" s="288">
        <f t="shared" ref="AC20:AC28" si="23">AB20</f>
        <v>1</v>
      </c>
      <c r="AD20" s="288">
        <f t="shared" ref="AD20:AD28" si="24">AC20</f>
        <v>1</v>
      </c>
      <c r="AE20" s="295">
        <f t="shared" ref="AE20:AE28" si="25">AD20</f>
        <v>1</v>
      </c>
      <c r="AF20" s="666" t="s">
        <v>668</v>
      </c>
      <c r="AG20" s="506" t="s">
        <v>431</v>
      </c>
      <c r="AH20" s="505"/>
      <c r="AI20" s="505"/>
      <c r="AJ20" s="505"/>
      <c r="AK20" s="505"/>
      <c r="AL20" s="505"/>
    </row>
    <row r="21" spans="1:38" s="229" customFormat="1" ht="12.75" thickBot="1" x14ac:dyDescent="0.25">
      <c r="A21" s="240"/>
      <c r="B21" s="416"/>
      <c r="C21" s="228"/>
      <c r="D21" s="297" t="str">
        <f>[3]LCN!B14</f>
        <v>The practices are geographically aligned</v>
      </c>
      <c r="E21" s="23"/>
      <c r="F21" s="23"/>
      <c r="G21" s="378">
        <v>1</v>
      </c>
      <c r="H21" s="288">
        <f t="shared" ref="H21:H28" si="26">G21</f>
        <v>1</v>
      </c>
      <c r="I21" s="288">
        <f>H21</f>
        <v>1</v>
      </c>
      <c r="J21" s="288">
        <f>I21</f>
        <v>1</v>
      </c>
      <c r="K21" s="293">
        <v>1</v>
      </c>
      <c r="L21" s="292">
        <f t="shared" ref="L21:S23" si="27">K21</f>
        <v>1</v>
      </c>
      <c r="M21" s="288">
        <f t="shared" si="27"/>
        <v>1</v>
      </c>
      <c r="N21" s="288">
        <f t="shared" si="27"/>
        <v>1</v>
      </c>
      <c r="O21" s="295">
        <f t="shared" si="27"/>
        <v>1</v>
      </c>
      <c r="P21" s="292">
        <f t="shared" si="27"/>
        <v>1</v>
      </c>
      <c r="Q21" s="288">
        <f t="shared" si="27"/>
        <v>1</v>
      </c>
      <c r="R21" s="288">
        <f t="shared" si="27"/>
        <v>1</v>
      </c>
      <c r="S21" s="295">
        <f t="shared" si="27"/>
        <v>1</v>
      </c>
      <c r="T21" s="292">
        <f t="shared" si="14"/>
        <v>1</v>
      </c>
      <c r="U21" s="288">
        <f t="shared" si="15"/>
        <v>1</v>
      </c>
      <c r="V21" s="288">
        <f t="shared" si="16"/>
        <v>1</v>
      </c>
      <c r="W21" s="295">
        <f t="shared" si="17"/>
        <v>1</v>
      </c>
      <c r="X21" s="292">
        <f t="shared" si="18"/>
        <v>1</v>
      </c>
      <c r="Y21" s="288">
        <f t="shared" si="19"/>
        <v>1</v>
      </c>
      <c r="Z21" s="288">
        <f t="shared" si="20"/>
        <v>1</v>
      </c>
      <c r="AA21" s="295">
        <f t="shared" si="21"/>
        <v>1</v>
      </c>
      <c r="AB21" s="292">
        <f t="shared" si="22"/>
        <v>1</v>
      </c>
      <c r="AC21" s="288">
        <f t="shared" si="23"/>
        <v>1</v>
      </c>
      <c r="AD21" s="288">
        <f t="shared" si="24"/>
        <v>1</v>
      </c>
      <c r="AE21" s="295">
        <f t="shared" si="25"/>
        <v>1</v>
      </c>
      <c r="AF21" s="666" t="s">
        <v>668</v>
      </c>
      <c r="AG21" s="506" t="s">
        <v>431</v>
      </c>
      <c r="AH21" s="505"/>
      <c r="AI21" s="505"/>
      <c r="AJ21" s="505"/>
      <c r="AK21" s="505"/>
      <c r="AL21" s="505"/>
    </row>
    <row r="22" spans="1:38" s="229" customFormat="1" ht="12.75" thickBot="1" x14ac:dyDescent="0.25">
      <c r="A22" s="240"/>
      <c r="B22" s="416"/>
      <c r="C22" s="228"/>
      <c r="D22" s="297" t="str">
        <f>[3]LCN!B15</f>
        <v>The Alliance has a recognised legal identity</v>
      </c>
      <c r="E22" s="23"/>
      <c r="F22" s="23"/>
      <c r="G22" s="378">
        <v>0</v>
      </c>
      <c r="H22" s="288">
        <v>1</v>
      </c>
      <c r="I22" s="288">
        <f>H22</f>
        <v>1</v>
      </c>
      <c r="J22" s="288">
        <f>I22</f>
        <v>1</v>
      </c>
      <c r="K22" s="293">
        <f>J22</f>
        <v>1</v>
      </c>
      <c r="L22" s="292">
        <f t="shared" si="27"/>
        <v>1</v>
      </c>
      <c r="M22" s="288">
        <f t="shared" si="27"/>
        <v>1</v>
      </c>
      <c r="N22" s="288">
        <f t="shared" si="27"/>
        <v>1</v>
      </c>
      <c r="O22" s="295">
        <f t="shared" si="27"/>
        <v>1</v>
      </c>
      <c r="P22" s="292">
        <f t="shared" si="27"/>
        <v>1</v>
      </c>
      <c r="Q22" s="288">
        <f t="shared" si="27"/>
        <v>1</v>
      </c>
      <c r="R22" s="288">
        <f t="shared" si="27"/>
        <v>1</v>
      </c>
      <c r="S22" s="295">
        <f t="shared" si="27"/>
        <v>1</v>
      </c>
      <c r="T22" s="292">
        <f t="shared" si="14"/>
        <v>1</v>
      </c>
      <c r="U22" s="288">
        <f t="shared" si="15"/>
        <v>1</v>
      </c>
      <c r="V22" s="288">
        <f t="shared" si="16"/>
        <v>1</v>
      </c>
      <c r="W22" s="295">
        <f t="shared" si="17"/>
        <v>1</v>
      </c>
      <c r="X22" s="292">
        <f t="shared" si="18"/>
        <v>1</v>
      </c>
      <c r="Y22" s="288">
        <f t="shared" si="19"/>
        <v>1</v>
      </c>
      <c r="Z22" s="288">
        <f t="shared" si="20"/>
        <v>1</v>
      </c>
      <c r="AA22" s="295">
        <f t="shared" si="21"/>
        <v>1</v>
      </c>
      <c r="AB22" s="292">
        <f t="shared" si="22"/>
        <v>1</v>
      </c>
      <c r="AC22" s="288">
        <f t="shared" si="23"/>
        <v>1</v>
      </c>
      <c r="AD22" s="288">
        <f t="shared" si="24"/>
        <v>1</v>
      </c>
      <c r="AE22" s="295">
        <f t="shared" si="25"/>
        <v>1</v>
      </c>
      <c r="AF22" s="666" t="s">
        <v>668</v>
      </c>
      <c r="AG22" s="506" t="s">
        <v>431</v>
      </c>
      <c r="AH22" s="505"/>
      <c r="AI22" s="505"/>
      <c r="AJ22" s="505"/>
      <c r="AK22" s="505"/>
      <c r="AL22" s="505"/>
    </row>
    <row r="23" spans="1:38" s="229" customFormat="1" ht="12.75" thickBot="1" x14ac:dyDescent="0.25">
      <c r="A23" s="240"/>
      <c r="B23" s="416"/>
      <c r="C23" s="228"/>
      <c r="D23" s="297" t="str">
        <f>[3]LCN!B16</f>
        <v>The Alliance is registered with the CQC</v>
      </c>
      <c r="E23" s="23"/>
      <c r="F23" s="23"/>
      <c r="G23" s="378">
        <v>0</v>
      </c>
      <c r="H23" s="288">
        <f t="shared" si="26"/>
        <v>0</v>
      </c>
      <c r="I23" s="288">
        <f>H23</f>
        <v>0</v>
      </c>
      <c r="J23" s="288">
        <v>1</v>
      </c>
      <c r="K23" s="293">
        <f>J23</f>
        <v>1</v>
      </c>
      <c r="L23" s="292">
        <f t="shared" si="27"/>
        <v>1</v>
      </c>
      <c r="M23" s="288">
        <f t="shared" si="27"/>
        <v>1</v>
      </c>
      <c r="N23" s="288">
        <f t="shared" si="27"/>
        <v>1</v>
      </c>
      <c r="O23" s="295">
        <f t="shared" si="27"/>
        <v>1</v>
      </c>
      <c r="P23" s="292">
        <f t="shared" si="27"/>
        <v>1</v>
      </c>
      <c r="Q23" s="288">
        <f t="shared" si="27"/>
        <v>1</v>
      </c>
      <c r="R23" s="288">
        <f t="shared" si="27"/>
        <v>1</v>
      </c>
      <c r="S23" s="295">
        <f t="shared" si="27"/>
        <v>1</v>
      </c>
      <c r="T23" s="292">
        <f t="shared" si="14"/>
        <v>1</v>
      </c>
      <c r="U23" s="288">
        <f t="shared" si="15"/>
        <v>1</v>
      </c>
      <c r="V23" s="288">
        <f t="shared" si="16"/>
        <v>1</v>
      </c>
      <c r="W23" s="295">
        <f t="shared" si="17"/>
        <v>1</v>
      </c>
      <c r="X23" s="292">
        <f t="shared" si="18"/>
        <v>1</v>
      </c>
      <c r="Y23" s="288">
        <f t="shared" si="19"/>
        <v>1</v>
      </c>
      <c r="Z23" s="288">
        <f t="shared" si="20"/>
        <v>1</v>
      </c>
      <c r="AA23" s="295">
        <f t="shared" si="21"/>
        <v>1</v>
      </c>
      <c r="AB23" s="292">
        <f t="shared" si="22"/>
        <v>1</v>
      </c>
      <c r="AC23" s="288">
        <f t="shared" si="23"/>
        <v>1</v>
      </c>
      <c r="AD23" s="288">
        <f t="shared" si="24"/>
        <v>1</v>
      </c>
      <c r="AE23" s="295">
        <f t="shared" si="25"/>
        <v>1</v>
      </c>
      <c r="AF23" s="666" t="s">
        <v>668</v>
      </c>
      <c r="AG23" s="506" t="s">
        <v>431</v>
      </c>
      <c r="AH23" s="505"/>
      <c r="AI23" s="505"/>
      <c r="AJ23" s="505"/>
      <c r="AK23" s="505"/>
      <c r="AL23" s="505"/>
    </row>
    <row r="24" spans="1:38" s="229" customFormat="1" ht="12.75" thickBot="1" x14ac:dyDescent="0.25">
      <c r="A24" s="240"/>
      <c r="B24" s="416"/>
      <c r="C24" s="228"/>
      <c r="D24" s="297" t="str">
        <f>[3]LCN!B17</f>
        <v>Specification for an enhanced primary care service created and agreed</v>
      </c>
      <c r="E24" s="23"/>
      <c r="F24" s="23"/>
      <c r="G24" s="378">
        <v>0</v>
      </c>
      <c r="H24" s="288">
        <f t="shared" si="26"/>
        <v>0</v>
      </c>
      <c r="I24" s="288">
        <v>0.5</v>
      </c>
      <c r="J24" s="288">
        <v>1</v>
      </c>
      <c r="K24" s="293">
        <f t="shared" ref="K24:S24" si="28">J24</f>
        <v>1</v>
      </c>
      <c r="L24" s="292">
        <f t="shared" si="28"/>
        <v>1</v>
      </c>
      <c r="M24" s="288">
        <f t="shared" si="28"/>
        <v>1</v>
      </c>
      <c r="N24" s="288">
        <f t="shared" si="28"/>
        <v>1</v>
      </c>
      <c r="O24" s="295">
        <f t="shared" si="28"/>
        <v>1</v>
      </c>
      <c r="P24" s="292">
        <f t="shared" si="28"/>
        <v>1</v>
      </c>
      <c r="Q24" s="288">
        <f t="shared" si="28"/>
        <v>1</v>
      </c>
      <c r="R24" s="288">
        <f t="shared" si="28"/>
        <v>1</v>
      </c>
      <c r="S24" s="295">
        <f t="shared" si="28"/>
        <v>1</v>
      </c>
      <c r="T24" s="292">
        <f t="shared" si="14"/>
        <v>1</v>
      </c>
      <c r="U24" s="288">
        <f t="shared" si="15"/>
        <v>1</v>
      </c>
      <c r="V24" s="288">
        <f t="shared" si="16"/>
        <v>1</v>
      </c>
      <c r="W24" s="295">
        <f t="shared" si="17"/>
        <v>1</v>
      </c>
      <c r="X24" s="292">
        <f t="shared" si="18"/>
        <v>1</v>
      </c>
      <c r="Y24" s="288">
        <f t="shared" si="19"/>
        <v>1</v>
      </c>
      <c r="Z24" s="288">
        <f t="shared" si="20"/>
        <v>1</v>
      </c>
      <c r="AA24" s="295">
        <f t="shared" si="21"/>
        <v>1</v>
      </c>
      <c r="AB24" s="292">
        <f t="shared" si="22"/>
        <v>1</v>
      </c>
      <c r="AC24" s="288">
        <f t="shared" si="23"/>
        <v>1</v>
      </c>
      <c r="AD24" s="288">
        <f t="shared" si="24"/>
        <v>1</v>
      </c>
      <c r="AE24" s="295">
        <f t="shared" si="25"/>
        <v>1</v>
      </c>
      <c r="AF24" s="666" t="s">
        <v>668</v>
      </c>
      <c r="AG24" s="506" t="s">
        <v>431</v>
      </c>
      <c r="AH24" s="505"/>
      <c r="AI24" s="505"/>
      <c r="AJ24" s="505"/>
      <c r="AK24" s="505"/>
      <c r="AL24" s="505"/>
    </row>
    <row r="25" spans="1:38" s="229" customFormat="1" ht="12.75" thickBot="1" x14ac:dyDescent="0.25">
      <c r="A25" s="240"/>
      <c r="B25" s="416"/>
      <c r="C25" s="228"/>
      <c r="D25" s="297" t="str">
        <f>[3]LCN!B18</f>
        <v>Commissioner offer made to Alliance and contract in place following due diligence</v>
      </c>
      <c r="E25" s="23"/>
      <c r="F25" s="23"/>
      <c r="G25" s="378">
        <v>0</v>
      </c>
      <c r="H25" s="288">
        <f t="shared" si="26"/>
        <v>0</v>
      </c>
      <c r="I25" s="288">
        <f t="shared" ref="I25:S25" si="29">H25</f>
        <v>0</v>
      </c>
      <c r="J25" s="288">
        <f t="shared" si="29"/>
        <v>0</v>
      </c>
      <c r="K25" s="293">
        <v>0.5</v>
      </c>
      <c r="L25" s="292">
        <v>1</v>
      </c>
      <c r="M25" s="288">
        <f t="shared" si="29"/>
        <v>1</v>
      </c>
      <c r="N25" s="288">
        <f t="shared" si="29"/>
        <v>1</v>
      </c>
      <c r="O25" s="295">
        <f t="shared" si="29"/>
        <v>1</v>
      </c>
      <c r="P25" s="292">
        <f>O25</f>
        <v>1</v>
      </c>
      <c r="Q25" s="288">
        <f t="shared" si="29"/>
        <v>1</v>
      </c>
      <c r="R25" s="288">
        <f t="shared" si="29"/>
        <v>1</v>
      </c>
      <c r="S25" s="295">
        <f t="shared" si="29"/>
        <v>1</v>
      </c>
      <c r="T25" s="292">
        <f t="shared" si="14"/>
        <v>1</v>
      </c>
      <c r="U25" s="288">
        <f t="shared" si="15"/>
        <v>1</v>
      </c>
      <c r="V25" s="288">
        <f t="shared" si="16"/>
        <v>1</v>
      </c>
      <c r="W25" s="295">
        <f t="shared" si="17"/>
        <v>1</v>
      </c>
      <c r="X25" s="292">
        <f t="shared" si="18"/>
        <v>1</v>
      </c>
      <c r="Y25" s="288">
        <f t="shared" si="19"/>
        <v>1</v>
      </c>
      <c r="Z25" s="288">
        <f t="shared" si="20"/>
        <v>1</v>
      </c>
      <c r="AA25" s="295">
        <f t="shared" si="21"/>
        <v>1</v>
      </c>
      <c r="AB25" s="292">
        <f t="shared" si="22"/>
        <v>1</v>
      </c>
      <c r="AC25" s="288">
        <f t="shared" si="23"/>
        <v>1</v>
      </c>
      <c r="AD25" s="288">
        <f t="shared" si="24"/>
        <v>1</v>
      </c>
      <c r="AE25" s="295">
        <f t="shared" si="25"/>
        <v>1</v>
      </c>
      <c r="AF25" s="666" t="s">
        <v>668</v>
      </c>
      <c r="AG25" s="506" t="s">
        <v>431</v>
      </c>
      <c r="AH25" s="505"/>
      <c r="AI25" s="505"/>
      <c r="AJ25" s="505"/>
      <c r="AK25" s="505"/>
      <c r="AL25" s="505"/>
    </row>
    <row r="26" spans="1:38" s="260" customFormat="1" ht="12.75" thickBot="1" x14ac:dyDescent="0.25">
      <c r="A26" s="240"/>
      <c r="B26" s="416"/>
      <c r="C26" s="228"/>
      <c r="D26" s="297" t="str">
        <f>[3]LCN!B19</f>
        <v>Alliance leadership, governance &amp; decision-making arrangements in place</v>
      </c>
      <c r="E26" s="23"/>
      <c r="F26" s="23"/>
      <c r="G26" s="378">
        <v>0</v>
      </c>
      <c r="H26" s="288">
        <v>1</v>
      </c>
      <c r="I26" s="288">
        <f t="shared" ref="I26:S26" si="30">H26</f>
        <v>1</v>
      </c>
      <c r="J26" s="288">
        <f t="shared" si="30"/>
        <v>1</v>
      </c>
      <c r="K26" s="293">
        <f t="shared" si="30"/>
        <v>1</v>
      </c>
      <c r="L26" s="292">
        <f t="shared" si="30"/>
        <v>1</v>
      </c>
      <c r="M26" s="288">
        <f t="shared" si="30"/>
        <v>1</v>
      </c>
      <c r="N26" s="288">
        <f t="shared" si="30"/>
        <v>1</v>
      </c>
      <c r="O26" s="295">
        <f t="shared" si="30"/>
        <v>1</v>
      </c>
      <c r="P26" s="292">
        <f t="shared" si="30"/>
        <v>1</v>
      </c>
      <c r="Q26" s="288">
        <f t="shared" si="30"/>
        <v>1</v>
      </c>
      <c r="R26" s="288">
        <f t="shared" si="30"/>
        <v>1</v>
      </c>
      <c r="S26" s="295">
        <f t="shared" si="30"/>
        <v>1</v>
      </c>
      <c r="T26" s="292">
        <f t="shared" si="14"/>
        <v>1</v>
      </c>
      <c r="U26" s="288">
        <f t="shared" si="15"/>
        <v>1</v>
      </c>
      <c r="V26" s="288">
        <f t="shared" si="16"/>
        <v>1</v>
      </c>
      <c r="W26" s="295">
        <f t="shared" si="17"/>
        <v>1</v>
      </c>
      <c r="X26" s="292">
        <f t="shared" si="18"/>
        <v>1</v>
      </c>
      <c r="Y26" s="288">
        <f t="shared" si="19"/>
        <v>1</v>
      </c>
      <c r="Z26" s="288">
        <f t="shared" si="20"/>
        <v>1</v>
      </c>
      <c r="AA26" s="295">
        <f t="shared" si="21"/>
        <v>1</v>
      </c>
      <c r="AB26" s="292">
        <f t="shared" si="22"/>
        <v>1</v>
      </c>
      <c r="AC26" s="288">
        <f t="shared" si="23"/>
        <v>1</v>
      </c>
      <c r="AD26" s="288">
        <f t="shared" si="24"/>
        <v>1</v>
      </c>
      <c r="AE26" s="295">
        <f t="shared" si="25"/>
        <v>1</v>
      </c>
      <c r="AF26" s="666" t="s">
        <v>668</v>
      </c>
      <c r="AG26" s="506" t="s">
        <v>431</v>
      </c>
      <c r="AH26" s="505"/>
      <c r="AI26" s="505"/>
      <c r="AJ26" s="505"/>
      <c r="AK26" s="505"/>
      <c r="AL26" s="505"/>
    </row>
    <row r="27" spans="1:38" s="260" customFormat="1" ht="12.75" thickBot="1" x14ac:dyDescent="0.25">
      <c r="A27" s="240"/>
      <c r="B27" s="416"/>
      <c r="C27" s="228"/>
      <c r="D27" s="297" t="str">
        <f>[3]LCN!B20</f>
        <v>Alliance management structure in place</v>
      </c>
      <c r="E27" s="23"/>
      <c r="F27" s="23"/>
      <c r="G27" s="378">
        <v>0</v>
      </c>
      <c r="H27" s="288">
        <v>1</v>
      </c>
      <c r="I27" s="288">
        <f t="shared" ref="I27:S27" si="31">H27</f>
        <v>1</v>
      </c>
      <c r="J27" s="288">
        <f t="shared" si="31"/>
        <v>1</v>
      </c>
      <c r="K27" s="293">
        <f t="shared" si="31"/>
        <v>1</v>
      </c>
      <c r="L27" s="292">
        <f t="shared" si="31"/>
        <v>1</v>
      </c>
      <c r="M27" s="288">
        <f t="shared" si="31"/>
        <v>1</v>
      </c>
      <c r="N27" s="288">
        <f t="shared" si="31"/>
        <v>1</v>
      </c>
      <c r="O27" s="295">
        <f t="shared" si="31"/>
        <v>1</v>
      </c>
      <c r="P27" s="292">
        <f t="shared" si="31"/>
        <v>1</v>
      </c>
      <c r="Q27" s="288">
        <f t="shared" si="31"/>
        <v>1</v>
      </c>
      <c r="R27" s="288">
        <f t="shared" si="31"/>
        <v>1</v>
      </c>
      <c r="S27" s="295">
        <f t="shared" si="31"/>
        <v>1</v>
      </c>
      <c r="T27" s="292">
        <f t="shared" si="14"/>
        <v>1</v>
      </c>
      <c r="U27" s="288">
        <f t="shared" si="15"/>
        <v>1</v>
      </c>
      <c r="V27" s="288">
        <f t="shared" si="16"/>
        <v>1</v>
      </c>
      <c r="W27" s="295">
        <f t="shared" si="17"/>
        <v>1</v>
      </c>
      <c r="X27" s="292">
        <f t="shared" si="18"/>
        <v>1</v>
      </c>
      <c r="Y27" s="288">
        <f t="shared" si="19"/>
        <v>1</v>
      </c>
      <c r="Z27" s="288">
        <f t="shared" si="20"/>
        <v>1</v>
      </c>
      <c r="AA27" s="295">
        <f t="shared" si="21"/>
        <v>1</v>
      </c>
      <c r="AB27" s="292">
        <f t="shared" si="22"/>
        <v>1</v>
      </c>
      <c r="AC27" s="288">
        <f t="shared" si="23"/>
        <v>1</v>
      </c>
      <c r="AD27" s="288">
        <f t="shared" si="24"/>
        <v>1</v>
      </c>
      <c r="AE27" s="295">
        <f t="shared" si="25"/>
        <v>1</v>
      </c>
      <c r="AF27" s="666" t="s">
        <v>668</v>
      </c>
      <c r="AG27" s="506" t="s">
        <v>431</v>
      </c>
      <c r="AH27" s="505"/>
      <c r="AI27" s="505"/>
      <c r="AJ27" s="505"/>
      <c r="AK27" s="505"/>
      <c r="AL27" s="505"/>
    </row>
    <row r="28" spans="1:38" s="260" customFormat="1" ht="23.25" thickBot="1" x14ac:dyDescent="0.25">
      <c r="A28" s="240"/>
      <c r="B28" s="442"/>
      <c r="C28" s="228"/>
      <c r="D28" s="297" t="s">
        <v>147</v>
      </c>
      <c r="E28" s="23"/>
      <c r="F28" s="23"/>
      <c r="G28" s="378">
        <v>0</v>
      </c>
      <c r="H28" s="288">
        <f t="shared" si="26"/>
        <v>0</v>
      </c>
      <c r="I28" s="288">
        <v>1</v>
      </c>
      <c r="J28" s="288">
        <f t="shared" ref="J28:S28" si="32">I28</f>
        <v>1</v>
      </c>
      <c r="K28" s="293">
        <f t="shared" si="32"/>
        <v>1</v>
      </c>
      <c r="L28" s="292">
        <f t="shared" si="32"/>
        <v>1</v>
      </c>
      <c r="M28" s="288">
        <f t="shared" si="32"/>
        <v>1</v>
      </c>
      <c r="N28" s="288">
        <f t="shared" si="32"/>
        <v>1</v>
      </c>
      <c r="O28" s="295">
        <f t="shared" si="32"/>
        <v>1</v>
      </c>
      <c r="P28" s="292">
        <f t="shared" si="32"/>
        <v>1</v>
      </c>
      <c r="Q28" s="288">
        <f t="shared" si="32"/>
        <v>1</v>
      </c>
      <c r="R28" s="288">
        <f t="shared" si="32"/>
        <v>1</v>
      </c>
      <c r="S28" s="295">
        <f t="shared" si="32"/>
        <v>1</v>
      </c>
      <c r="T28" s="292">
        <f t="shared" si="14"/>
        <v>1</v>
      </c>
      <c r="U28" s="288">
        <f t="shared" si="15"/>
        <v>1</v>
      </c>
      <c r="V28" s="288">
        <f t="shared" si="16"/>
        <v>1</v>
      </c>
      <c r="W28" s="295">
        <f t="shared" si="17"/>
        <v>1</v>
      </c>
      <c r="X28" s="292">
        <f t="shared" si="18"/>
        <v>1</v>
      </c>
      <c r="Y28" s="288">
        <f t="shared" si="19"/>
        <v>1</v>
      </c>
      <c r="Z28" s="288">
        <f t="shared" si="20"/>
        <v>1</v>
      </c>
      <c r="AA28" s="295">
        <f t="shared" si="21"/>
        <v>1</v>
      </c>
      <c r="AB28" s="292">
        <f t="shared" si="22"/>
        <v>1</v>
      </c>
      <c r="AC28" s="288">
        <f t="shared" si="23"/>
        <v>1</v>
      </c>
      <c r="AD28" s="288">
        <f t="shared" si="24"/>
        <v>1</v>
      </c>
      <c r="AE28" s="295">
        <f t="shared" si="25"/>
        <v>1</v>
      </c>
      <c r="AF28" s="666" t="s">
        <v>675</v>
      </c>
      <c r="AG28" s="506" t="s">
        <v>451</v>
      </c>
      <c r="AH28" s="505"/>
      <c r="AI28" s="505"/>
      <c r="AJ28" s="505"/>
      <c r="AK28" s="666" t="s">
        <v>676</v>
      </c>
      <c r="AL28" s="505"/>
    </row>
    <row r="29" spans="1:38" s="229" customFormat="1" ht="45.75" thickBot="1" x14ac:dyDescent="0.25">
      <c r="A29" s="240"/>
      <c r="B29" s="416"/>
      <c r="C29" s="228"/>
      <c r="D29" s="523" t="s">
        <v>148</v>
      </c>
      <c r="E29" s="23"/>
      <c r="F29" s="23"/>
      <c r="G29" s="154"/>
      <c r="H29" s="52"/>
      <c r="I29" s="154"/>
      <c r="J29" s="154"/>
      <c r="K29" s="235"/>
      <c r="L29" s="236"/>
      <c r="M29" s="154"/>
      <c r="N29" s="154"/>
      <c r="O29" s="237"/>
      <c r="P29" s="52"/>
      <c r="Q29" s="154"/>
      <c r="R29" s="154"/>
      <c r="S29" s="237"/>
      <c r="T29" s="52"/>
      <c r="U29" s="154"/>
      <c r="V29" s="154"/>
      <c r="W29" s="237"/>
      <c r="X29" s="52"/>
      <c r="Y29" s="154"/>
      <c r="Z29" s="154"/>
      <c r="AA29" s="237"/>
      <c r="AB29" s="52"/>
      <c r="AC29" s="154"/>
      <c r="AD29" s="154"/>
      <c r="AE29" s="237"/>
      <c r="AF29" s="505"/>
      <c r="AG29" s="506"/>
      <c r="AH29" s="505"/>
      <c r="AI29" s="505"/>
      <c r="AJ29" s="505"/>
      <c r="AK29" s="505"/>
      <c r="AL29" s="505"/>
    </row>
    <row r="30" spans="1:38" s="14" customFormat="1" ht="12" thickBot="1" x14ac:dyDescent="0.25">
      <c r="A30" s="41"/>
      <c r="B30" s="919" t="s">
        <v>66</v>
      </c>
      <c r="C30" s="920"/>
      <c r="D30" s="921"/>
      <c r="E30" s="49"/>
      <c r="F30" s="49"/>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s="21" customFormat="1" ht="12" thickBot="1" x14ac:dyDescent="0.25">
      <c r="A31" s="53"/>
      <c r="B31" s="185" t="s">
        <v>27</v>
      </c>
      <c r="C31" s="190" t="s">
        <v>26</v>
      </c>
      <c r="D31" s="216" t="s">
        <v>29</v>
      </c>
      <c r="E31" s="76"/>
      <c r="F31" s="77"/>
      <c r="G31" s="77"/>
      <c r="H31" s="78"/>
      <c r="I31" s="79"/>
      <c r="J31" s="79"/>
      <c r="K31" s="79"/>
      <c r="L31" s="429"/>
      <c r="M31" s="79"/>
      <c r="N31" s="79"/>
      <c r="O31" s="81"/>
      <c r="P31" s="79"/>
      <c r="Q31" s="428"/>
      <c r="R31" s="79"/>
      <c r="S31" s="81"/>
      <c r="T31" s="79"/>
      <c r="U31" s="79"/>
      <c r="V31" s="79"/>
      <c r="W31" s="79"/>
      <c r="X31" s="79"/>
      <c r="Y31" s="79"/>
      <c r="Z31" s="79"/>
      <c r="AA31" s="79"/>
      <c r="AB31" s="79"/>
      <c r="AC31" s="79"/>
      <c r="AD31" s="79"/>
      <c r="AE31" s="79"/>
      <c r="AF31" s="81"/>
      <c r="AG31" s="81"/>
      <c r="AH31" s="81"/>
      <c r="AI31" s="81"/>
      <c r="AJ31" s="81"/>
      <c r="AK31" s="81"/>
      <c r="AL31" s="81"/>
    </row>
    <row r="32" spans="1:38" s="21" customFormat="1" x14ac:dyDescent="0.2">
      <c r="A32" s="53"/>
      <c r="B32" s="186"/>
      <c r="C32" s="191"/>
      <c r="D32" s="217" t="s">
        <v>122</v>
      </c>
      <c r="E32" s="47"/>
      <c r="F32" s="48"/>
      <c r="G32" s="401">
        <f t="shared" ref="G32:S32" si="33">IFERROR(SUM(G33:G39)/COUNT(G33:G39),0)</f>
        <v>0.2857142857142857</v>
      </c>
      <c r="H32" s="402">
        <f t="shared" si="33"/>
        <v>0.32142857142857145</v>
      </c>
      <c r="I32" s="402">
        <f t="shared" si="33"/>
        <v>0.35714285714285715</v>
      </c>
      <c r="J32" s="402">
        <f t="shared" si="33"/>
        <v>0.42857142857142855</v>
      </c>
      <c r="K32" s="402">
        <f t="shared" si="33"/>
        <v>0.7142857142857143</v>
      </c>
      <c r="L32" s="403">
        <f t="shared" si="33"/>
        <v>1</v>
      </c>
      <c r="M32" s="402">
        <f t="shared" si="33"/>
        <v>1</v>
      </c>
      <c r="N32" s="402">
        <f t="shared" si="33"/>
        <v>1</v>
      </c>
      <c r="O32" s="404">
        <f t="shared" si="33"/>
        <v>1</v>
      </c>
      <c r="P32" s="402">
        <f t="shared" si="33"/>
        <v>1</v>
      </c>
      <c r="Q32" s="402">
        <f t="shared" si="33"/>
        <v>1</v>
      </c>
      <c r="R32" s="402">
        <f t="shared" si="33"/>
        <v>1</v>
      </c>
      <c r="S32" s="404">
        <f t="shared" si="33"/>
        <v>1</v>
      </c>
      <c r="T32" s="402">
        <f t="shared" ref="T32:AE32" si="34">IFERROR(SUM(T33:T39)/COUNT(T33:T39),0)</f>
        <v>1</v>
      </c>
      <c r="U32" s="402">
        <f t="shared" si="34"/>
        <v>1</v>
      </c>
      <c r="V32" s="402">
        <f t="shared" si="34"/>
        <v>1</v>
      </c>
      <c r="W32" s="404">
        <f t="shared" si="34"/>
        <v>1</v>
      </c>
      <c r="X32" s="402">
        <f t="shared" si="34"/>
        <v>1</v>
      </c>
      <c r="Y32" s="402">
        <f t="shared" si="34"/>
        <v>1</v>
      </c>
      <c r="Z32" s="402">
        <f t="shared" si="34"/>
        <v>1</v>
      </c>
      <c r="AA32" s="404">
        <f t="shared" si="34"/>
        <v>1</v>
      </c>
      <c r="AB32" s="402">
        <f t="shared" si="34"/>
        <v>1</v>
      </c>
      <c r="AC32" s="402">
        <f t="shared" si="34"/>
        <v>1</v>
      </c>
      <c r="AD32" s="402">
        <f t="shared" si="34"/>
        <v>1</v>
      </c>
      <c r="AE32" s="404">
        <f t="shared" si="34"/>
        <v>1</v>
      </c>
      <c r="AF32" s="217"/>
      <c r="AG32" s="217"/>
      <c r="AH32" s="217"/>
      <c r="AI32" s="217"/>
      <c r="AJ32" s="217"/>
      <c r="AK32" s="217"/>
      <c r="AL32" s="217"/>
    </row>
    <row r="33" spans="1:38" s="21" customFormat="1" ht="12" x14ac:dyDescent="0.2">
      <c r="A33" s="53"/>
      <c r="B33" s="187"/>
      <c r="C33" s="192"/>
      <c r="D33" s="435" t="s">
        <v>181</v>
      </c>
      <c r="E33" s="17"/>
      <c r="F33" s="20"/>
      <c r="G33" s="378">
        <v>0</v>
      </c>
      <c r="H33" s="288">
        <f t="shared" ref="H33:S39" si="35">G33</f>
        <v>0</v>
      </c>
      <c r="I33" s="288">
        <f t="shared" si="35"/>
        <v>0</v>
      </c>
      <c r="J33" s="288">
        <f t="shared" si="35"/>
        <v>0</v>
      </c>
      <c r="K33" s="293">
        <v>0.5</v>
      </c>
      <c r="L33" s="292">
        <v>1</v>
      </c>
      <c r="M33" s="288">
        <f t="shared" si="35"/>
        <v>1</v>
      </c>
      <c r="N33" s="288">
        <f t="shared" si="35"/>
        <v>1</v>
      </c>
      <c r="O33" s="295">
        <f t="shared" si="35"/>
        <v>1</v>
      </c>
      <c r="P33" s="292">
        <f t="shared" si="35"/>
        <v>1</v>
      </c>
      <c r="Q33" s="288">
        <f t="shared" si="35"/>
        <v>1</v>
      </c>
      <c r="R33" s="288">
        <f t="shared" si="35"/>
        <v>1</v>
      </c>
      <c r="S33" s="295">
        <f t="shared" si="35"/>
        <v>1</v>
      </c>
      <c r="T33" s="292">
        <f>S33</f>
        <v>1</v>
      </c>
      <c r="U33" s="288">
        <f t="shared" ref="U33:U39" si="36">T33</f>
        <v>1</v>
      </c>
      <c r="V33" s="288">
        <f t="shared" ref="V33:V39" si="37">U33</f>
        <v>1</v>
      </c>
      <c r="W33" s="295">
        <f t="shared" ref="W33:W39" si="38">V33</f>
        <v>1</v>
      </c>
      <c r="X33" s="292">
        <f>W33</f>
        <v>1</v>
      </c>
      <c r="Y33" s="288">
        <f t="shared" ref="Y33:Y39" si="39">X33</f>
        <v>1</v>
      </c>
      <c r="Z33" s="288">
        <f t="shared" ref="Z33:Z39" si="40">Y33</f>
        <v>1</v>
      </c>
      <c r="AA33" s="295">
        <f t="shared" ref="AA33:AA39" si="41">Z33</f>
        <v>1</v>
      </c>
      <c r="AB33" s="292">
        <f>AA33</f>
        <v>1</v>
      </c>
      <c r="AC33" s="288">
        <f t="shared" ref="AC33:AC39" si="42">AB33</f>
        <v>1</v>
      </c>
      <c r="AD33" s="288">
        <f t="shared" ref="AD33:AD39" si="43">AC33</f>
        <v>1</v>
      </c>
      <c r="AE33" s="295">
        <f t="shared" ref="AE33:AE39" si="44">AD33</f>
        <v>1</v>
      </c>
      <c r="AF33" s="505" t="s">
        <v>668</v>
      </c>
      <c r="AG33" s="506" t="s">
        <v>431</v>
      </c>
      <c r="AH33" s="505"/>
      <c r="AI33" s="505"/>
      <c r="AJ33" s="505"/>
      <c r="AK33" s="505"/>
      <c r="AL33" s="505"/>
    </row>
    <row r="34" spans="1:38" s="21" customFormat="1" ht="12" x14ac:dyDescent="0.2">
      <c r="A34" s="53"/>
      <c r="B34" s="187"/>
      <c r="C34" s="192"/>
      <c r="D34" s="435" t="s">
        <v>182</v>
      </c>
      <c r="E34" s="17"/>
      <c r="F34" s="20"/>
      <c r="G34" s="378">
        <v>0</v>
      </c>
      <c r="H34" s="288">
        <f t="shared" si="35"/>
        <v>0</v>
      </c>
      <c r="I34" s="288">
        <f t="shared" si="35"/>
        <v>0</v>
      </c>
      <c r="J34" s="288">
        <f t="shared" si="35"/>
        <v>0</v>
      </c>
      <c r="K34" s="293">
        <v>0.5</v>
      </c>
      <c r="L34" s="292">
        <v>1</v>
      </c>
      <c r="M34" s="288">
        <f t="shared" si="35"/>
        <v>1</v>
      </c>
      <c r="N34" s="288">
        <f t="shared" si="35"/>
        <v>1</v>
      </c>
      <c r="O34" s="295">
        <f t="shared" si="35"/>
        <v>1</v>
      </c>
      <c r="P34" s="292">
        <f t="shared" si="35"/>
        <v>1</v>
      </c>
      <c r="Q34" s="288">
        <f t="shared" si="35"/>
        <v>1</v>
      </c>
      <c r="R34" s="288">
        <f t="shared" si="35"/>
        <v>1</v>
      </c>
      <c r="S34" s="295">
        <f t="shared" si="35"/>
        <v>1</v>
      </c>
      <c r="T34" s="292">
        <f>S34</f>
        <v>1</v>
      </c>
      <c r="U34" s="288">
        <f t="shared" si="36"/>
        <v>1</v>
      </c>
      <c r="V34" s="288">
        <f t="shared" si="37"/>
        <v>1</v>
      </c>
      <c r="W34" s="295">
        <f t="shared" si="38"/>
        <v>1</v>
      </c>
      <c r="X34" s="292">
        <f>W34</f>
        <v>1</v>
      </c>
      <c r="Y34" s="288">
        <f t="shared" si="39"/>
        <v>1</v>
      </c>
      <c r="Z34" s="288">
        <f t="shared" si="40"/>
        <v>1</v>
      </c>
      <c r="AA34" s="295">
        <f t="shared" si="41"/>
        <v>1</v>
      </c>
      <c r="AB34" s="292">
        <f>AA34</f>
        <v>1</v>
      </c>
      <c r="AC34" s="288">
        <f t="shared" si="42"/>
        <v>1</v>
      </c>
      <c r="AD34" s="288">
        <f t="shared" si="43"/>
        <v>1</v>
      </c>
      <c r="AE34" s="295">
        <f t="shared" si="44"/>
        <v>1</v>
      </c>
      <c r="AF34" s="505" t="s">
        <v>668</v>
      </c>
      <c r="AG34" s="506" t="s">
        <v>431</v>
      </c>
      <c r="AH34" s="505"/>
      <c r="AI34" s="505"/>
      <c r="AJ34" s="505"/>
      <c r="AK34" s="505"/>
      <c r="AL34" s="505"/>
    </row>
    <row r="35" spans="1:38" s="21" customFormat="1" ht="12" x14ac:dyDescent="0.2">
      <c r="A35" s="53"/>
      <c r="B35" s="187"/>
      <c r="C35" s="192"/>
      <c r="D35" s="435" t="s">
        <v>183</v>
      </c>
      <c r="E35" s="17"/>
      <c r="F35" s="20"/>
      <c r="G35" s="378">
        <v>1</v>
      </c>
      <c r="H35" s="288">
        <f>G35</f>
        <v>1</v>
      </c>
      <c r="I35" s="288">
        <f>H35</f>
        <v>1</v>
      </c>
      <c r="J35" s="288">
        <f>I35</f>
        <v>1</v>
      </c>
      <c r="K35" s="288">
        <f>J35</f>
        <v>1</v>
      </c>
      <c r="L35" s="288">
        <f t="shared" si="35"/>
        <v>1</v>
      </c>
      <c r="M35" s="288">
        <f t="shared" ref="M35:S35" si="45">L35</f>
        <v>1</v>
      </c>
      <c r="N35" s="288">
        <f t="shared" si="45"/>
        <v>1</v>
      </c>
      <c r="O35" s="295">
        <f t="shared" si="45"/>
        <v>1</v>
      </c>
      <c r="P35" s="292">
        <f t="shared" si="45"/>
        <v>1</v>
      </c>
      <c r="Q35" s="288">
        <f t="shared" si="45"/>
        <v>1</v>
      </c>
      <c r="R35" s="288">
        <f t="shared" si="45"/>
        <v>1</v>
      </c>
      <c r="S35" s="295">
        <f t="shared" si="45"/>
        <v>1</v>
      </c>
      <c r="T35" s="292">
        <f>S35</f>
        <v>1</v>
      </c>
      <c r="U35" s="288">
        <f>T35</f>
        <v>1</v>
      </c>
      <c r="V35" s="288">
        <f>U35</f>
        <v>1</v>
      </c>
      <c r="W35" s="295">
        <f>V35</f>
        <v>1</v>
      </c>
      <c r="X35" s="292">
        <f>W35</f>
        <v>1</v>
      </c>
      <c r="Y35" s="288">
        <f>X35</f>
        <v>1</v>
      </c>
      <c r="Z35" s="288">
        <f>Y35</f>
        <v>1</v>
      </c>
      <c r="AA35" s="295">
        <f>Z35</f>
        <v>1</v>
      </c>
      <c r="AB35" s="292">
        <f>AA35</f>
        <v>1</v>
      </c>
      <c r="AC35" s="288">
        <f>AB35</f>
        <v>1</v>
      </c>
      <c r="AD35" s="288">
        <f>AC35</f>
        <v>1</v>
      </c>
      <c r="AE35" s="295">
        <f>AD35</f>
        <v>1</v>
      </c>
      <c r="AF35" s="505" t="s">
        <v>668</v>
      </c>
      <c r="AG35" s="506" t="s">
        <v>431</v>
      </c>
      <c r="AH35" s="505"/>
      <c r="AI35" s="505"/>
      <c r="AJ35" s="505"/>
      <c r="AK35" s="505"/>
      <c r="AL35" s="505"/>
    </row>
    <row r="36" spans="1:38" s="21" customFormat="1" ht="12" x14ac:dyDescent="0.2">
      <c r="A36" s="53"/>
      <c r="B36" s="187"/>
      <c r="C36" s="192"/>
      <c r="D36" s="435" t="s">
        <v>184</v>
      </c>
      <c r="E36" s="17"/>
      <c r="F36" s="20"/>
      <c r="G36" s="378">
        <v>0</v>
      </c>
      <c r="H36" s="288">
        <f t="shared" si="35"/>
        <v>0</v>
      </c>
      <c r="I36" s="288">
        <f t="shared" si="35"/>
        <v>0</v>
      </c>
      <c r="J36" s="288">
        <f t="shared" si="35"/>
        <v>0</v>
      </c>
      <c r="K36" s="293">
        <v>0.5</v>
      </c>
      <c r="L36" s="292">
        <v>1</v>
      </c>
      <c r="M36" s="288">
        <f t="shared" si="35"/>
        <v>1</v>
      </c>
      <c r="N36" s="288">
        <f t="shared" si="35"/>
        <v>1</v>
      </c>
      <c r="O36" s="295">
        <f t="shared" si="35"/>
        <v>1</v>
      </c>
      <c r="P36" s="292">
        <f t="shared" si="35"/>
        <v>1</v>
      </c>
      <c r="Q36" s="288">
        <f t="shared" si="35"/>
        <v>1</v>
      </c>
      <c r="R36" s="288">
        <f t="shared" si="35"/>
        <v>1</v>
      </c>
      <c r="S36" s="295">
        <f t="shared" si="35"/>
        <v>1</v>
      </c>
      <c r="T36" s="292">
        <f>S36</f>
        <v>1</v>
      </c>
      <c r="U36" s="288">
        <f t="shared" si="36"/>
        <v>1</v>
      </c>
      <c r="V36" s="288">
        <f t="shared" si="37"/>
        <v>1</v>
      </c>
      <c r="W36" s="295">
        <f t="shared" si="38"/>
        <v>1</v>
      </c>
      <c r="X36" s="292">
        <f>W36</f>
        <v>1</v>
      </c>
      <c r="Y36" s="288">
        <f t="shared" si="39"/>
        <v>1</v>
      </c>
      <c r="Z36" s="288">
        <f t="shared" si="40"/>
        <v>1</v>
      </c>
      <c r="AA36" s="295">
        <f t="shared" si="41"/>
        <v>1</v>
      </c>
      <c r="AB36" s="292">
        <f>AA36</f>
        <v>1</v>
      </c>
      <c r="AC36" s="288">
        <f t="shared" si="42"/>
        <v>1</v>
      </c>
      <c r="AD36" s="288">
        <f t="shared" si="43"/>
        <v>1</v>
      </c>
      <c r="AE36" s="295">
        <f t="shared" si="44"/>
        <v>1</v>
      </c>
      <c r="AF36" s="505" t="s">
        <v>668</v>
      </c>
      <c r="AG36" s="506" t="s">
        <v>431</v>
      </c>
      <c r="AH36" s="505"/>
      <c r="AI36" s="505"/>
      <c r="AJ36" s="505"/>
      <c r="AK36" s="505"/>
      <c r="AL36" s="505"/>
    </row>
    <row r="37" spans="1:38" s="21" customFormat="1" ht="12" x14ac:dyDescent="0.2">
      <c r="A37" s="53"/>
      <c r="B37" s="187"/>
      <c r="C37" s="192"/>
      <c r="D37" s="435" t="s">
        <v>185</v>
      </c>
      <c r="E37" s="17"/>
      <c r="F37" s="20"/>
      <c r="G37" s="378">
        <v>0</v>
      </c>
      <c r="H37" s="288">
        <f t="shared" si="35"/>
        <v>0</v>
      </c>
      <c r="I37" s="288">
        <f t="shared" si="35"/>
        <v>0</v>
      </c>
      <c r="J37" s="288">
        <f t="shared" si="35"/>
        <v>0</v>
      </c>
      <c r="K37" s="293">
        <v>0.5</v>
      </c>
      <c r="L37" s="292">
        <v>1</v>
      </c>
      <c r="M37" s="288">
        <f t="shared" si="35"/>
        <v>1</v>
      </c>
      <c r="N37" s="288">
        <f t="shared" si="35"/>
        <v>1</v>
      </c>
      <c r="O37" s="295">
        <f t="shared" si="35"/>
        <v>1</v>
      </c>
      <c r="P37" s="292">
        <f t="shared" si="35"/>
        <v>1</v>
      </c>
      <c r="Q37" s="288">
        <f t="shared" si="35"/>
        <v>1</v>
      </c>
      <c r="R37" s="288">
        <f t="shared" si="35"/>
        <v>1</v>
      </c>
      <c r="S37" s="295">
        <f t="shared" si="35"/>
        <v>1</v>
      </c>
      <c r="T37" s="292">
        <f>S37</f>
        <v>1</v>
      </c>
      <c r="U37" s="288">
        <f t="shared" si="36"/>
        <v>1</v>
      </c>
      <c r="V37" s="288">
        <f t="shared" si="37"/>
        <v>1</v>
      </c>
      <c r="W37" s="295">
        <f t="shared" si="38"/>
        <v>1</v>
      </c>
      <c r="X37" s="292">
        <f>W37</f>
        <v>1</v>
      </c>
      <c r="Y37" s="288">
        <f t="shared" si="39"/>
        <v>1</v>
      </c>
      <c r="Z37" s="288">
        <f t="shared" si="40"/>
        <v>1</v>
      </c>
      <c r="AA37" s="295">
        <f t="shared" si="41"/>
        <v>1</v>
      </c>
      <c r="AB37" s="292">
        <f>AA37</f>
        <v>1</v>
      </c>
      <c r="AC37" s="288">
        <f t="shared" si="42"/>
        <v>1</v>
      </c>
      <c r="AD37" s="288">
        <f t="shared" si="43"/>
        <v>1</v>
      </c>
      <c r="AE37" s="295">
        <f t="shared" si="44"/>
        <v>1</v>
      </c>
      <c r="AF37" s="505" t="s">
        <v>668</v>
      </c>
      <c r="AG37" s="506" t="s">
        <v>431</v>
      </c>
      <c r="AH37" s="505"/>
      <c r="AI37" s="505"/>
      <c r="AJ37" s="505"/>
      <c r="AK37" s="505"/>
      <c r="AL37" s="505"/>
    </row>
    <row r="38" spans="1:38" s="21" customFormat="1" ht="12" x14ac:dyDescent="0.2">
      <c r="A38" s="53"/>
      <c r="B38" s="187"/>
      <c r="C38" s="192"/>
      <c r="D38" s="326" t="s">
        <v>186</v>
      </c>
      <c r="E38" s="17"/>
      <c r="F38" s="20"/>
      <c r="G38" s="378">
        <v>0</v>
      </c>
      <c r="H38" s="288">
        <v>0.25</v>
      </c>
      <c r="I38" s="288">
        <v>0.5</v>
      </c>
      <c r="J38" s="288">
        <v>1</v>
      </c>
      <c r="K38" s="293">
        <f t="shared" ref="K38:N39" si="46">J38</f>
        <v>1</v>
      </c>
      <c r="L38" s="288">
        <f t="shared" si="46"/>
        <v>1</v>
      </c>
      <c r="M38" s="288">
        <f t="shared" si="46"/>
        <v>1</v>
      </c>
      <c r="N38" s="288">
        <f t="shared" si="46"/>
        <v>1</v>
      </c>
      <c r="O38" s="295">
        <f t="shared" si="35"/>
        <v>1</v>
      </c>
      <c r="P38" s="288">
        <f>O38</f>
        <v>1</v>
      </c>
      <c r="Q38" s="288">
        <f>P38</f>
        <v>1</v>
      </c>
      <c r="R38" s="288">
        <f t="shared" si="35"/>
        <v>1</v>
      </c>
      <c r="S38" s="295">
        <f t="shared" si="35"/>
        <v>1</v>
      </c>
      <c r="T38" s="292">
        <v>1</v>
      </c>
      <c r="U38" s="288">
        <f t="shared" si="36"/>
        <v>1</v>
      </c>
      <c r="V38" s="288">
        <f t="shared" si="37"/>
        <v>1</v>
      </c>
      <c r="W38" s="295">
        <f t="shared" si="38"/>
        <v>1</v>
      </c>
      <c r="X38" s="292">
        <v>1</v>
      </c>
      <c r="Y38" s="288">
        <f t="shared" si="39"/>
        <v>1</v>
      </c>
      <c r="Z38" s="288">
        <f t="shared" si="40"/>
        <v>1</v>
      </c>
      <c r="AA38" s="295">
        <f t="shared" si="41"/>
        <v>1</v>
      </c>
      <c r="AB38" s="292">
        <v>1</v>
      </c>
      <c r="AC38" s="288">
        <f t="shared" si="42"/>
        <v>1</v>
      </c>
      <c r="AD38" s="288">
        <f t="shared" si="43"/>
        <v>1</v>
      </c>
      <c r="AE38" s="295">
        <f t="shared" si="44"/>
        <v>1</v>
      </c>
      <c r="AF38" s="505" t="s">
        <v>668</v>
      </c>
      <c r="AG38" s="506" t="s">
        <v>431</v>
      </c>
      <c r="AH38" s="505"/>
      <c r="AI38" s="505"/>
      <c r="AJ38" s="505"/>
      <c r="AK38" s="505"/>
      <c r="AL38" s="505"/>
    </row>
    <row r="39" spans="1:38" s="21" customFormat="1" ht="12" x14ac:dyDescent="0.2">
      <c r="A39" s="53"/>
      <c r="B39" s="187"/>
      <c r="C39" s="192"/>
      <c r="D39" s="326" t="s">
        <v>187</v>
      </c>
      <c r="E39" s="17"/>
      <c r="F39" s="20"/>
      <c r="G39" s="378">
        <v>1</v>
      </c>
      <c r="H39" s="288">
        <f>G39</f>
        <v>1</v>
      </c>
      <c r="I39" s="288">
        <f t="shared" si="35"/>
        <v>1</v>
      </c>
      <c r="J39" s="288">
        <f t="shared" si="35"/>
        <v>1</v>
      </c>
      <c r="K39" s="293">
        <f t="shared" si="46"/>
        <v>1</v>
      </c>
      <c r="L39" s="288">
        <f t="shared" si="46"/>
        <v>1</v>
      </c>
      <c r="M39" s="288">
        <f t="shared" si="46"/>
        <v>1</v>
      </c>
      <c r="N39" s="288">
        <f t="shared" si="46"/>
        <v>1</v>
      </c>
      <c r="O39" s="295">
        <f t="shared" si="35"/>
        <v>1</v>
      </c>
      <c r="P39" s="288">
        <f>O39</f>
        <v>1</v>
      </c>
      <c r="Q39" s="288">
        <f t="shared" si="35"/>
        <v>1</v>
      </c>
      <c r="R39" s="288">
        <f t="shared" si="35"/>
        <v>1</v>
      </c>
      <c r="S39" s="295">
        <f t="shared" si="35"/>
        <v>1</v>
      </c>
      <c r="T39" s="288">
        <f>S39</f>
        <v>1</v>
      </c>
      <c r="U39" s="288">
        <f t="shared" si="36"/>
        <v>1</v>
      </c>
      <c r="V39" s="295">
        <f t="shared" si="37"/>
        <v>1</v>
      </c>
      <c r="W39" s="288">
        <f t="shared" si="38"/>
        <v>1</v>
      </c>
      <c r="X39" s="288">
        <f>W39</f>
        <v>1</v>
      </c>
      <c r="Y39" s="288">
        <f t="shared" si="39"/>
        <v>1</v>
      </c>
      <c r="Z39" s="295">
        <f t="shared" si="40"/>
        <v>1</v>
      </c>
      <c r="AA39" s="288">
        <f t="shared" si="41"/>
        <v>1</v>
      </c>
      <c r="AB39" s="288">
        <f>AA39</f>
        <v>1</v>
      </c>
      <c r="AC39" s="288">
        <f t="shared" si="42"/>
        <v>1</v>
      </c>
      <c r="AD39" s="295">
        <f t="shared" si="43"/>
        <v>1</v>
      </c>
      <c r="AE39" s="288">
        <f t="shared" si="44"/>
        <v>1</v>
      </c>
      <c r="AF39" s="505" t="s">
        <v>668</v>
      </c>
      <c r="AG39" s="506" t="s">
        <v>431</v>
      </c>
      <c r="AH39" s="505"/>
      <c r="AI39" s="505"/>
      <c r="AJ39" s="505"/>
      <c r="AK39" s="505"/>
      <c r="AL39" s="505"/>
    </row>
    <row r="40" spans="1:38" ht="23.25" thickBot="1" x14ac:dyDescent="0.25">
      <c r="A40" s="10"/>
      <c r="B40" s="84"/>
      <c r="C40" s="211"/>
      <c r="D40" s="386" t="s">
        <v>404</v>
      </c>
      <c r="E40" s="157"/>
      <c r="F40" s="158"/>
      <c r="G40" s="159"/>
      <c r="H40" s="159"/>
      <c r="I40" s="160"/>
      <c r="J40" s="160"/>
      <c r="K40" s="161"/>
      <c r="L40" s="142"/>
      <c r="M40" s="143"/>
      <c r="N40" s="143"/>
      <c r="O40" s="144"/>
      <c r="P40" s="143"/>
      <c r="Q40" s="145"/>
      <c r="R40" s="145"/>
      <c r="S40" s="146"/>
      <c r="T40" s="143"/>
      <c r="U40" s="145"/>
      <c r="V40" s="145"/>
      <c r="W40" s="146"/>
      <c r="X40" s="143"/>
      <c r="Y40" s="145"/>
      <c r="Z40" s="145"/>
      <c r="AA40" s="146"/>
      <c r="AB40" s="143"/>
      <c r="AC40" s="145"/>
      <c r="AD40" s="145"/>
      <c r="AE40" s="146"/>
      <c r="AF40" s="505"/>
      <c r="AG40" s="508"/>
      <c r="AH40" s="505"/>
      <c r="AI40" s="505"/>
      <c r="AJ40" s="505"/>
      <c r="AK40" s="505"/>
      <c r="AL40" s="505"/>
    </row>
    <row r="41" spans="1:38" s="21" customFormat="1" ht="12" thickBot="1" x14ac:dyDescent="0.25">
      <c r="A41" s="53"/>
      <c r="B41" s="185" t="s">
        <v>28</v>
      </c>
      <c r="C41" s="190"/>
      <c r="D41" s="216" t="s">
        <v>30</v>
      </c>
      <c r="E41" s="69"/>
      <c r="F41" s="70"/>
      <c r="G41" s="70"/>
      <c r="H41" s="429"/>
      <c r="I41" s="72"/>
      <c r="J41" s="72"/>
      <c r="K41" s="73"/>
      <c r="L41" s="74"/>
      <c r="M41" s="72"/>
      <c r="N41" s="72"/>
      <c r="O41" s="75"/>
      <c r="P41" s="72"/>
      <c r="Q41" s="428"/>
      <c r="R41" s="79"/>
      <c r="S41" s="75"/>
      <c r="T41" s="72"/>
      <c r="U41" s="72"/>
      <c r="V41" s="72"/>
      <c r="W41" s="72"/>
      <c r="X41" s="72"/>
      <c r="Y41" s="72"/>
      <c r="Z41" s="72"/>
      <c r="AA41" s="72"/>
      <c r="AB41" s="72"/>
      <c r="AC41" s="72"/>
      <c r="AD41" s="72"/>
      <c r="AE41" s="72"/>
      <c r="AF41" s="75"/>
      <c r="AG41" s="75"/>
      <c r="AH41" s="75"/>
      <c r="AI41" s="75"/>
      <c r="AJ41" s="75"/>
      <c r="AK41" s="75"/>
      <c r="AL41" s="75"/>
    </row>
    <row r="42" spans="1:38" s="21" customFormat="1" x14ac:dyDescent="0.2">
      <c r="A42" s="53"/>
      <c r="B42" s="84"/>
      <c r="C42" s="192"/>
      <c r="D42" s="218" t="s">
        <v>122</v>
      </c>
      <c r="E42" s="47"/>
      <c r="F42" s="48"/>
      <c r="G42" s="401">
        <f>IFERROR(SUM(G43:G54)/COUNT(G43:G54),0)</f>
        <v>2.5000000000000001E-2</v>
      </c>
      <c r="H42" s="402">
        <f t="shared" ref="H42:S42" si="47">IFERROR(SUM(H43:H54)/COUNT(H43:H54),0)</f>
        <v>0.625</v>
      </c>
      <c r="I42" s="402">
        <f t="shared" si="47"/>
        <v>0.85</v>
      </c>
      <c r="J42" s="402">
        <f t="shared" si="47"/>
        <v>0.9</v>
      </c>
      <c r="K42" s="461">
        <f t="shared" si="47"/>
        <v>0.9</v>
      </c>
      <c r="L42" s="403">
        <f t="shared" si="47"/>
        <v>0.92500000000000004</v>
      </c>
      <c r="M42" s="402">
        <f t="shared" si="47"/>
        <v>0.92500000000000004</v>
      </c>
      <c r="N42" s="402">
        <f t="shared" si="47"/>
        <v>0.95</v>
      </c>
      <c r="O42" s="404">
        <f t="shared" si="47"/>
        <v>0.97499999999999998</v>
      </c>
      <c r="P42" s="402">
        <f t="shared" si="47"/>
        <v>1</v>
      </c>
      <c r="Q42" s="402">
        <f t="shared" si="47"/>
        <v>1</v>
      </c>
      <c r="R42" s="402">
        <f t="shared" si="47"/>
        <v>1</v>
      </c>
      <c r="S42" s="404">
        <f t="shared" si="47"/>
        <v>1</v>
      </c>
      <c r="T42" s="402">
        <f t="shared" ref="T42:AE42" si="48">IFERROR(SUM(T43:T54)/COUNT(T43:T54),0)</f>
        <v>1</v>
      </c>
      <c r="U42" s="402">
        <f t="shared" si="48"/>
        <v>1</v>
      </c>
      <c r="V42" s="402">
        <f t="shared" si="48"/>
        <v>1</v>
      </c>
      <c r="W42" s="404">
        <f t="shared" si="48"/>
        <v>1</v>
      </c>
      <c r="X42" s="402">
        <f t="shared" si="48"/>
        <v>1</v>
      </c>
      <c r="Y42" s="402">
        <f t="shared" si="48"/>
        <v>1</v>
      </c>
      <c r="Z42" s="402">
        <f t="shared" si="48"/>
        <v>1</v>
      </c>
      <c r="AA42" s="404">
        <f t="shared" si="48"/>
        <v>1</v>
      </c>
      <c r="AB42" s="402">
        <f t="shared" si="48"/>
        <v>1</v>
      </c>
      <c r="AC42" s="402">
        <f t="shared" si="48"/>
        <v>1</v>
      </c>
      <c r="AD42" s="402">
        <f t="shared" si="48"/>
        <v>1</v>
      </c>
      <c r="AE42" s="404">
        <f t="shared" si="48"/>
        <v>1</v>
      </c>
      <c r="AF42" s="217"/>
      <c r="AG42" s="217"/>
      <c r="AH42" s="217"/>
      <c r="AI42" s="217"/>
      <c r="AJ42" s="217"/>
      <c r="AK42" s="217"/>
      <c r="AL42" s="217"/>
    </row>
    <row r="43" spans="1:38" s="21" customFormat="1" x14ac:dyDescent="0.2">
      <c r="A43" s="53"/>
      <c r="B43" s="84"/>
      <c r="C43" s="192"/>
      <c r="D43" s="325" t="s">
        <v>188</v>
      </c>
      <c r="E43" s="19"/>
      <c r="F43" s="18"/>
      <c r="G43" s="286"/>
      <c r="H43" s="288"/>
      <c r="I43" s="288"/>
      <c r="J43" s="288"/>
      <c r="K43" s="293"/>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row>
    <row r="44" spans="1:38" s="21" customFormat="1" ht="12" x14ac:dyDescent="0.2">
      <c r="A44" s="53"/>
      <c r="B44" s="84"/>
      <c r="C44" s="192"/>
      <c r="D44" s="323" t="s">
        <v>274</v>
      </c>
      <c r="E44" s="19"/>
      <c r="F44" s="18"/>
      <c r="G44" s="378">
        <v>0</v>
      </c>
      <c r="H44" s="288">
        <v>1</v>
      </c>
      <c r="I44" s="288">
        <f t="shared" ref="I44:I49" si="49">H44</f>
        <v>1</v>
      </c>
      <c r="J44" s="288">
        <f t="shared" ref="J44:S44" si="50">I44</f>
        <v>1</v>
      </c>
      <c r="K44" s="293">
        <f t="shared" si="50"/>
        <v>1</v>
      </c>
      <c r="L44" s="292">
        <f t="shared" si="50"/>
        <v>1</v>
      </c>
      <c r="M44" s="288">
        <f t="shared" si="50"/>
        <v>1</v>
      </c>
      <c r="N44" s="288">
        <f t="shared" si="50"/>
        <v>1</v>
      </c>
      <c r="O44" s="295">
        <f t="shared" si="50"/>
        <v>1</v>
      </c>
      <c r="P44" s="292">
        <f t="shared" si="50"/>
        <v>1</v>
      </c>
      <c r="Q44" s="288">
        <f t="shared" si="50"/>
        <v>1</v>
      </c>
      <c r="R44" s="288">
        <f t="shared" si="50"/>
        <v>1</v>
      </c>
      <c r="S44" s="295">
        <f t="shared" si="50"/>
        <v>1</v>
      </c>
      <c r="T44" s="292">
        <f t="shared" ref="T44:T49" si="51">S44</f>
        <v>1</v>
      </c>
      <c r="U44" s="288">
        <f t="shared" ref="U44:U49" si="52">T44</f>
        <v>1</v>
      </c>
      <c r="V44" s="288">
        <f t="shared" ref="V44:V49" si="53">U44</f>
        <v>1</v>
      </c>
      <c r="W44" s="295">
        <f t="shared" ref="W44:W49" si="54">V44</f>
        <v>1</v>
      </c>
      <c r="X44" s="292">
        <f t="shared" ref="X44:X49" si="55">W44</f>
        <v>1</v>
      </c>
      <c r="Y44" s="288">
        <f t="shared" ref="Y44:Y49" si="56">X44</f>
        <v>1</v>
      </c>
      <c r="Z44" s="288">
        <f t="shared" ref="Z44:Z49" si="57">Y44</f>
        <v>1</v>
      </c>
      <c r="AA44" s="295">
        <f t="shared" ref="AA44:AA49" si="58">Z44</f>
        <v>1</v>
      </c>
      <c r="AB44" s="292">
        <f t="shared" ref="AB44:AB49" si="59">AA44</f>
        <v>1</v>
      </c>
      <c r="AC44" s="288">
        <f t="shared" ref="AC44:AC49" si="60">AB44</f>
        <v>1</v>
      </c>
      <c r="AD44" s="288">
        <f t="shared" ref="AD44:AD49" si="61">AC44</f>
        <v>1</v>
      </c>
      <c r="AE44" s="295">
        <f t="shared" ref="AE44:AE49" si="62">AD44</f>
        <v>1</v>
      </c>
      <c r="AF44" s="505" t="s">
        <v>668</v>
      </c>
      <c r="AG44" s="506" t="s">
        <v>431</v>
      </c>
      <c r="AH44" s="505"/>
      <c r="AI44" s="505"/>
      <c r="AJ44" s="505"/>
      <c r="AK44" s="505"/>
      <c r="AL44" s="505"/>
    </row>
    <row r="45" spans="1:38" s="21" customFormat="1" ht="12" x14ac:dyDescent="0.2">
      <c r="A45" s="53"/>
      <c r="B45" s="84"/>
      <c r="C45" s="192"/>
      <c r="D45" s="323" t="s">
        <v>189</v>
      </c>
      <c r="E45" s="19"/>
      <c r="F45" s="18"/>
      <c r="G45" s="378">
        <v>0</v>
      </c>
      <c r="H45" s="288">
        <v>1</v>
      </c>
      <c r="I45" s="288">
        <f t="shared" si="49"/>
        <v>1</v>
      </c>
      <c r="J45" s="288">
        <f t="shared" ref="J45:S45" si="63">I45</f>
        <v>1</v>
      </c>
      <c r="K45" s="293">
        <f t="shared" si="63"/>
        <v>1</v>
      </c>
      <c r="L45" s="292">
        <f t="shared" si="63"/>
        <v>1</v>
      </c>
      <c r="M45" s="288">
        <f t="shared" si="63"/>
        <v>1</v>
      </c>
      <c r="N45" s="288">
        <f t="shared" si="63"/>
        <v>1</v>
      </c>
      <c r="O45" s="295">
        <f t="shared" si="63"/>
        <v>1</v>
      </c>
      <c r="P45" s="292">
        <f t="shared" si="63"/>
        <v>1</v>
      </c>
      <c r="Q45" s="288">
        <f t="shared" si="63"/>
        <v>1</v>
      </c>
      <c r="R45" s="288">
        <f t="shared" si="63"/>
        <v>1</v>
      </c>
      <c r="S45" s="295">
        <f t="shared" si="63"/>
        <v>1</v>
      </c>
      <c r="T45" s="292">
        <f t="shared" si="51"/>
        <v>1</v>
      </c>
      <c r="U45" s="288">
        <f t="shared" si="52"/>
        <v>1</v>
      </c>
      <c r="V45" s="288">
        <f t="shared" si="53"/>
        <v>1</v>
      </c>
      <c r="W45" s="295">
        <f t="shared" si="54"/>
        <v>1</v>
      </c>
      <c r="X45" s="292">
        <f t="shared" si="55"/>
        <v>1</v>
      </c>
      <c r="Y45" s="288">
        <f t="shared" si="56"/>
        <v>1</v>
      </c>
      <c r="Z45" s="288">
        <f t="shared" si="57"/>
        <v>1</v>
      </c>
      <c r="AA45" s="295">
        <f t="shared" si="58"/>
        <v>1</v>
      </c>
      <c r="AB45" s="292">
        <f t="shared" si="59"/>
        <v>1</v>
      </c>
      <c r="AC45" s="288">
        <f t="shared" si="60"/>
        <v>1</v>
      </c>
      <c r="AD45" s="288">
        <f t="shared" si="61"/>
        <v>1</v>
      </c>
      <c r="AE45" s="295">
        <f t="shared" si="62"/>
        <v>1</v>
      </c>
      <c r="AF45" s="505" t="s">
        <v>668</v>
      </c>
      <c r="AG45" s="506" t="s">
        <v>431</v>
      </c>
      <c r="AH45" s="505"/>
      <c r="AI45" s="505"/>
      <c r="AJ45" s="505"/>
      <c r="AK45" s="505"/>
      <c r="AL45" s="505"/>
    </row>
    <row r="46" spans="1:38" s="21" customFormat="1" ht="12" x14ac:dyDescent="0.2">
      <c r="A46" s="53"/>
      <c r="B46" s="84"/>
      <c r="C46" s="192"/>
      <c r="D46" s="323" t="s">
        <v>190</v>
      </c>
      <c r="E46" s="19"/>
      <c r="F46" s="18"/>
      <c r="G46" s="378">
        <v>0</v>
      </c>
      <c r="H46" s="288">
        <v>1</v>
      </c>
      <c r="I46" s="288">
        <f t="shared" si="49"/>
        <v>1</v>
      </c>
      <c r="J46" s="288">
        <f t="shared" ref="J46:S46" si="64">I46</f>
        <v>1</v>
      </c>
      <c r="K46" s="293">
        <f t="shared" si="64"/>
        <v>1</v>
      </c>
      <c r="L46" s="292">
        <f t="shared" si="64"/>
        <v>1</v>
      </c>
      <c r="M46" s="288">
        <f t="shared" si="64"/>
        <v>1</v>
      </c>
      <c r="N46" s="288">
        <f t="shared" si="64"/>
        <v>1</v>
      </c>
      <c r="O46" s="295">
        <f t="shared" si="64"/>
        <v>1</v>
      </c>
      <c r="P46" s="292">
        <f t="shared" si="64"/>
        <v>1</v>
      </c>
      <c r="Q46" s="288">
        <f t="shared" si="64"/>
        <v>1</v>
      </c>
      <c r="R46" s="288">
        <f t="shared" si="64"/>
        <v>1</v>
      </c>
      <c r="S46" s="295">
        <f t="shared" si="64"/>
        <v>1</v>
      </c>
      <c r="T46" s="292">
        <f t="shared" si="51"/>
        <v>1</v>
      </c>
      <c r="U46" s="288">
        <f t="shared" si="52"/>
        <v>1</v>
      </c>
      <c r="V46" s="288">
        <f t="shared" si="53"/>
        <v>1</v>
      </c>
      <c r="W46" s="295">
        <f t="shared" si="54"/>
        <v>1</v>
      </c>
      <c r="X46" s="292">
        <f t="shared" si="55"/>
        <v>1</v>
      </c>
      <c r="Y46" s="288">
        <f t="shared" si="56"/>
        <v>1</v>
      </c>
      <c r="Z46" s="288">
        <f t="shared" si="57"/>
        <v>1</v>
      </c>
      <c r="AA46" s="295">
        <f t="shared" si="58"/>
        <v>1</v>
      </c>
      <c r="AB46" s="292">
        <f t="shared" si="59"/>
        <v>1</v>
      </c>
      <c r="AC46" s="288">
        <f t="shared" si="60"/>
        <v>1</v>
      </c>
      <c r="AD46" s="288">
        <f t="shared" si="61"/>
        <v>1</v>
      </c>
      <c r="AE46" s="295">
        <f t="shared" si="62"/>
        <v>1</v>
      </c>
      <c r="AF46" s="505" t="s">
        <v>668</v>
      </c>
      <c r="AG46" s="506" t="s">
        <v>431</v>
      </c>
      <c r="AH46" s="505"/>
      <c r="AI46" s="505"/>
      <c r="AJ46" s="505"/>
      <c r="AK46" s="505"/>
      <c r="AL46" s="505"/>
    </row>
    <row r="47" spans="1:38" s="21" customFormat="1" ht="12" x14ac:dyDescent="0.2">
      <c r="A47" s="53"/>
      <c r="B47" s="84"/>
      <c r="C47" s="192"/>
      <c r="D47" s="323" t="s">
        <v>191</v>
      </c>
      <c r="E47" s="19"/>
      <c r="F47" s="18"/>
      <c r="G47" s="378">
        <v>0</v>
      </c>
      <c r="H47" s="288">
        <v>1</v>
      </c>
      <c r="I47" s="288">
        <f t="shared" si="49"/>
        <v>1</v>
      </c>
      <c r="J47" s="288">
        <f t="shared" ref="J47:S47" si="65">I47</f>
        <v>1</v>
      </c>
      <c r="K47" s="293">
        <f t="shared" si="65"/>
        <v>1</v>
      </c>
      <c r="L47" s="292">
        <f t="shared" si="65"/>
        <v>1</v>
      </c>
      <c r="M47" s="288">
        <f t="shared" si="65"/>
        <v>1</v>
      </c>
      <c r="N47" s="288">
        <f t="shared" si="65"/>
        <v>1</v>
      </c>
      <c r="O47" s="295">
        <f t="shared" si="65"/>
        <v>1</v>
      </c>
      <c r="P47" s="292">
        <f t="shared" si="65"/>
        <v>1</v>
      </c>
      <c r="Q47" s="288">
        <f t="shared" si="65"/>
        <v>1</v>
      </c>
      <c r="R47" s="288">
        <f t="shared" si="65"/>
        <v>1</v>
      </c>
      <c r="S47" s="295">
        <f t="shared" si="65"/>
        <v>1</v>
      </c>
      <c r="T47" s="292">
        <f t="shared" si="51"/>
        <v>1</v>
      </c>
      <c r="U47" s="288">
        <f t="shared" si="52"/>
        <v>1</v>
      </c>
      <c r="V47" s="288">
        <f t="shared" si="53"/>
        <v>1</v>
      </c>
      <c r="W47" s="295">
        <f t="shared" si="54"/>
        <v>1</v>
      </c>
      <c r="X47" s="292">
        <f t="shared" si="55"/>
        <v>1</v>
      </c>
      <c r="Y47" s="288">
        <f t="shared" si="56"/>
        <v>1</v>
      </c>
      <c r="Z47" s="288">
        <f t="shared" si="57"/>
        <v>1</v>
      </c>
      <c r="AA47" s="295">
        <f t="shared" si="58"/>
        <v>1</v>
      </c>
      <c r="AB47" s="292">
        <f t="shared" si="59"/>
        <v>1</v>
      </c>
      <c r="AC47" s="288">
        <f t="shared" si="60"/>
        <v>1</v>
      </c>
      <c r="AD47" s="288">
        <f t="shared" si="61"/>
        <v>1</v>
      </c>
      <c r="AE47" s="295">
        <f t="shared" si="62"/>
        <v>1</v>
      </c>
      <c r="AF47" s="505" t="s">
        <v>668</v>
      </c>
      <c r="AG47" s="506" t="s">
        <v>431</v>
      </c>
      <c r="AH47" s="505"/>
      <c r="AI47" s="505"/>
      <c r="AJ47" s="505"/>
      <c r="AK47" s="505"/>
      <c r="AL47" s="505"/>
    </row>
    <row r="48" spans="1:38" s="21" customFormat="1" ht="12" x14ac:dyDescent="0.2">
      <c r="A48" s="53"/>
      <c r="B48" s="84"/>
      <c r="C48" s="192"/>
      <c r="D48" s="323" t="s">
        <v>192</v>
      </c>
      <c r="E48" s="19"/>
      <c r="F48" s="18"/>
      <c r="G48" s="378">
        <v>0</v>
      </c>
      <c r="H48" s="288">
        <v>1</v>
      </c>
      <c r="I48" s="288">
        <f t="shared" si="49"/>
        <v>1</v>
      </c>
      <c r="J48" s="288">
        <f t="shared" ref="J48:S48" si="66">I48</f>
        <v>1</v>
      </c>
      <c r="K48" s="293">
        <f t="shared" si="66"/>
        <v>1</v>
      </c>
      <c r="L48" s="292">
        <f t="shared" si="66"/>
        <v>1</v>
      </c>
      <c r="M48" s="288">
        <f t="shared" si="66"/>
        <v>1</v>
      </c>
      <c r="N48" s="288">
        <f t="shared" si="66"/>
        <v>1</v>
      </c>
      <c r="O48" s="295">
        <f t="shared" si="66"/>
        <v>1</v>
      </c>
      <c r="P48" s="292">
        <f t="shared" si="66"/>
        <v>1</v>
      </c>
      <c r="Q48" s="288">
        <f t="shared" si="66"/>
        <v>1</v>
      </c>
      <c r="R48" s="288">
        <f t="shared" si="66"/>
        <v>1</v>
      </c>
      <c r="S48" s="295">
        <f t="shared" si="66"/>
        <v>1</v>
      </c>
      <c r="T48" s="292">
        <f t="shared" si="51"/>
        <v>1</v>
      </c>
      <c r="U48" s="288">
        <f t="shared" si="52"/>
        <v>1</v>
      </c>
      <c r="V48" s="288">
        <f t="shared" si="53"/>
        <v>1</v>
      </c>
      <c r="W48" s="295">
        <f t="shared" si="54"/>
        <v>1</v>
      </c>
      <c r="X48" s="292">
        <f t="shared" si="55"/>
        <v>1</v>
      </c>
      <c r="Y48" s="288">
        <f t="shared" si="56"/>
        <v>1</v>
      </c>
      <c r="Z48" s="288">
        <f t="shared" si="57"/>
        <v>1</v>
      </c>
      <c r="AA48" s="295">
        <f t="shared" si="58"/>
        <v>1</v>
      </c>
      <c r="AB48" s="292">
        <f t="shared" si="59"/>
        <v>1</v>
      </c>
      <c r="AC48" s="288">
        <f t="shared" si="60"/>
        <v>1</v>
      </c>
      <c r="AD48" s="288">
        <f t="shared" si="61"/>
        <v>1</v>
      </c>
      <c r="AE48" s="295">
        <f t="shared" si="62"/>
        <v>1</v>
      </c>
      <c r="AF48" s="505" t="s">
        <v>668</v>
      </c>
      <c r="AG48" s="506" t="s">
        <v>431</v>
      </c>
      <c r="AH48" s="505"/>
      <c r="AI48" s="505"/>
      <c r="AJ48" s="505"/>
      <c r="AK48" s="505"/>
      <c r="AL48" s="505"/>
    </row>
    <row r="49" spans="1:38" s="21" customFormat="1" ht="12" x14ac:dyDescent="0.2">
      <c r="A49" s="53"/>
      <c r="B49" s="84"/>
      <c r="C49" s="192"/>
      <c r="D49" s="323" t="s">
        <v>193</v>
      </c>
      <c r="E49" s="19"/>
      <c r="F49" s="18"/>
      <c r="G49" s="378">
        <v>0</v>
      </c>
      <c r="H49" s="288">
        <v>1</v>
      </c>
      <c r="I49" s="288">
        <f t="shared" si="49"/>
        <v>1</v>
      </c>
      <c r="J49" s="288">
        <f t="shared" ref="J49:S49" si="67">I49</f>
        <v>1</v>
      </c>
      <c r="K49" s="293">
        <f t="shared" si="67"/>
        <v>1</v>
      </c>
      <c r="L49" s="292">
        <f t="shared" si="67"/>
        <v>1</v>
      </c>
      <c r="M49" s="288">
        <f t="shared" si="67"/>
        <v>1</v>
      </c>
      <c r="N49" s="288">
        <f t="shared" si="67"/>
        <v>1</v>
      </c>
      <c r="O49" s="295">
        <f t="shared" si="67"/>
        <v>1</v>
      </c>
      <c r="P49" s="292">
        <f t="shared" si="67"/>
        <v>1</v>
      </c>
      <c r="Q49" s="288">
        <f t="shared" si="67"/>
        <v>1</v>
      </c>
      <c r="R49" s="288">
        <f t="shared" si="67"/>
        <v>1</v>
      </c>
      <c r="S49" s="295">
        <f t="shared" si="67"/>
        <v>1</v>
      </c>
      <c r="T49" s="292">
        <f t="shared" si="51"/>
        <v>1</v>
      </c>
      <c r="U49" s="288">
        <f t="shared" si="52"/>
        <v>1</v>
      </c>
      <c r="V49" s="288">
        <f t="shared" si="53"/>
        <v>1</v>
      </c>
      <c r="W49" s="295">
        <f t="shared" si="54"/>
        <v>1</v>
      </c>
      <c r="X49" s="292">
        <f t="shared" si="55"/>
        <v>1</v>
      </c>
      <c r="Y49" s="288">
        <f t="shared" si="56"/>
        <v>1</v>
      </c>
      <c r="Z49" s="288">
        <f t="shared" si="57"/>
        <v>1</v>
      </c>
      <c r="AA49" s="295">
        <f t="shared" si="58"/>
        <v>1</v>
      </c>
      <c r="AB49" s="292">
        <f t="shared" si="59"/>
        <v>1</v>
      </c>
      <c r="AC49" s="288">
        <f t="shared" si="60"/>
        <v>1</v>
      </c>
      <c r="AD49" s="288">
        <f t="shared" si="61"/>
        <v>1</v>
      </c>
      <c r="AE49" s="295">
        <f t="shared" si="62"/>
        <v>1</v>
      </c>
      <c r="AF49" s="505" t="s">
        <v>668</v>
      </c>
      <c r="AG49" s="506" t="s">
        <v>431</v>
      </c>
      <c r="AH49" s="505"/>
      <c r="AI49" s="505"/>
      <c r="AJ49" s="505"/>
      <c r="AK49" s="505"/>
      <c r="AL49" s="505"/>
    </row>
    <row r="50" spans="1:38" s="21" customFormat="1" x14ac:dyDescent="0.2">
      <c r="A50" s="53"/>
      <c r="B50" s="84"/>
      <c r="C50" s="192"/>
      <c r="D50" s="324" t="s">
        <v>194</v>
      </c>
      <c r="E50" s="19"/>
      <c r="F50" s="18"/>
      <c r="G50" s="378"/>
      <c r="H50" s="288"/>
      <c r="I50" s="288"/>
      <c r="J50" s="288"/>
      <c r="K50" s="293"/>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row>
    <row r="51" spans="1:38" s="21" customFormat="1" ht="12" x14ac:dyDescent="0.2">
      <c r="A51" s="53"/>
      <c r="B51" s="84"/>
      <c r="C51" s="192"/>
      <c r="D51" s="323" t="s">
        <v>195</v>
      </c>
      <c r="E51" s="19"/>
      <c r="F51" s="18"/>
      <c r="G51" s="378">
        <v>0.25</v>
      </c>
      <c r="H51" s="288">
        <v>0.25</v>
      </c>
      <c r="I51" s="288">
        <v>0.5</v>
      </c>
      <c r="J51" s="288">
        <v>1</v>
      </c>
      <c r="K51" s="293">
        <f t="shared" ref="K51:P51" si="68">J51</f>
        <v>1</v>
      </c>
      <c r="L51" s="292">
        <f t="shared" si="68"/>
        <v>1</v>
      </c>
      <c r="M51" s="288">
        <f t="shared" si="68"/>
        <v>1</v>
      </c>
      <c r="N51" s="288">
        <f t="shared" si="68"/>
        <v>1</v>
      </c>
      <c r="O51" s="295">
        <f t="shared" si="68"/>
        <v>1</v>
      </c>
      <c r="P51" s="292">
        <f t="shared" si="68"/>
        <v>1</v>
      </c>
      <c r="Q51" s="288">
        <f t="shared" ref="Q51:T54" si="69">P51</f>
        <v>1</v>
      </c>
      <c r="R51" s="288">
        <f t="shared" si="69"/>
        <v>1</v>
      </c>
      <c r="S51" s="295">
        <f t="shared" si="69"/>
        <v>1</v>
      </c>
      <c r="T51" s="292">
        <f t="shared" si="69"/>
        <v>1</v>
      </c>
      <c r="U51" s="288">
        <f t="shared" ref="U51:W54" si="70">T51</f>
        <v>1</v>
      </c>
      <c r="V51" s="288">
        <f t="shared" si="70"/>
        <v>1</v>
      </c>
      <c r="W51" s="295">
        <f t="shared" si="70"/>
        <v>1</v>
      </c>
      <c r="X51" s="292">
        <v>1</v>
      </c>
      <c r="Y51" s="288">
        <f t="shared" ref="Y51:AA54" si="71">X51</f>
        <v>1</v>
      </c>
      <c r="Z51" s="288">
        <f t="shared" si="71"/>
        <v>1</v>
      </c>
      <c r="AA51" s="295">
        <f t="shared" si="71"/>
        <v>1</v>
      </c>
      <c r="AB51" s="292">
        <v>1</v>
      </c>
      <c r="AC51" s="288">
        <f t="shared" ref="AC51:AE54" si="72">AB51</f>
        <v>1</v>
      </c>
      <c r="AD51" s="288">
        <f t="shared" si="72"/>
        <v>1</v>
      </c>
      <c r="AE51" s="295">
        <f t="shared" si="72"/>
        <v>1</v>
      </c>
      <c r="AF51" s="505"/>
      <c r="AG51" s="506" t="s">
        <v>531</v>
      </c>
      <c r="AH51" s="505"/>
      <c r="AI51" s="505"/>
      <c r="AJ51" s="505"/>
      <c r="AK51" s="505"/>
      <c r="AL51" s="505"/>
    </row>
    <row r="52" spans="1:38" s="21" customFormat="1" ht="22.5" x14ac:dyDescent="0.2">
      <c r="A52" s="53"/>
      <c r="B52" s="84"/>
      <c r="C52" s="192"/>
      <c r="D52" s="323" t="s">
        <v>196</v>
      </c>
      <c r="E52" s="19"/>
      <c r="F52" s="18"/>
      <c r="G52" s="378">
        <v>0</v>
      </c>
      <c r="H52" s="288">
        <v>0</v>
      </c>
      <c r="I52" s="288">
        <v>0</v>
      </c>
      <c r="J52" s="288">
        <v>0</v>
      </c>
      <c r="K52" s="293">
        <v>0</v>
      </c>
      <c r="L52" s="292">
        <v>0.25</v>
      </c>
      <c r="M52" s="288">
        <v>0.25</v>
      </c>
      <c r="N52" s="288">
        <v>0.5</v>
      </c>
      <c r="O52" s="295">
        <v>0.75</v>
      </c>
      <c r="P52" s="292">
        <v>1</v>
      </c>
      <c r="Q52" s="288">
        <f>P52</f>
        <v>1</v>
      </c>
      <c r="R52" s="288">
        <f t="shared" si="69"/>
        <v>1</v>
      </c>
      <c r="S52" s="295">
        <f t="shared" si="69"/>
        <v>1</v>
      </c>
      <c r="T52" s="292">
        <f t="shared" si="69"/>
        <v>1</v>
      </c>
      <c r="U52" s="288">
        <f t="shared" si="70"/>
        <v>1</v>
      </c>
      <c r="V52" s="288">
        <f t="shared" si="70"/>
        <v>1</v>
      </c>
      <c r="W52" s="295">
        <f t="shared" si="70"/>
        <v>1</v>
      </c>
      <c r="X52" s="292">
        <v>1</v>
      </c>
      <c r="Y52" s="288">
        <f t="shared" si="71"/>
        <v>1</v>
      </c>
      <c r="Z52" s="288">
        <f t="shared" si="71"/>
        <v>1</v>
      </c>
      <c r="AA52" s="295">
        <f t="shared" si="71"/>
        <v>1</v>
      </c>
      <c r="AB52" s="292">
        <v>1</v>
      </c>
      <c r="AC52" s="288">
        <f t="shared" si="72"/>
        <v>1</v>
      </c>
      <c r="AD52" s="288">
        <f t="shared" si="72"/>
        <v>1</v>
      </c>
      <c r="AE52" s="295">
        <f t="shared" si="72"/>
        <v>1</v>
      </c>
      <c r="AF52" s="666" t="s">
        <v>677</v>
      </c>
      <c r="AG52" s="506" t="s">
        <v>431</v>
      </c>
      <c r="AH52" s="505"/>
      <c r="AI52" s="505"/>
      <c r="AJ52" s="505"/>
      <c r="AK52" s="505"/>
      <c r="AL52" s="505"/>
    </row>
    <row r="53" spans="1:38" s="21" customFormat="1" ht="12.75" thickBot="1" x14ac:dyDescent="0.25">
      <c r="A53" s="53"/>
      <c r="B53" s="84"/>
      <c r="C53" s="194"/>
      <c r="D53" s="323" t="s">
        <v>197</v>
      </c>
      <c r="E53" s="60"/>
      <c r="F53" s="61"/>
      <c r="G53" s="378">
        <v>0</v>
      </c>
      <c r="H53" s="288">
        <v>0</v>
      </c>
      <c r="I53" s="288">
        <v>1</v>
      </c>
      <c r="J53" s="288">
        <f t="shared" ref="J53:P54" si="73">I53</f>
        <v>1</v>
      </c>
      <c r="K53" s="293">
        <f t="shared" si="73"/>
        <v>1</v>
      </c>
      <c r="L53" s="292">
        <f t="shared" si="73"/>
        <v>1</v>
      </c>
      <c r="M53" s="288">
        <f t="shared" si="73"/>
        <v>1</v>
      </c>
      <c r="N53" s="288">
        <f t="shared" si="73"/>
        <v>1</v>
      </c>
      <c r="O53" s="295">
        <f t="shared" si="73"/>
        <v>1</v>
      </c>
      <c r="P53" s="292">
        <f t="shared" si="73"/>
        <v>1</v>
      </c>
      <c r="Q53" s="288">
        <f>P53</f>
        <v>1</v>
      </c>
      <c r="R53" s="288">
        <f t="shared" si="69"/>
        <v>1</v>
      </c>
      <c r="S53" s="295">
        <f t="shared" si="69"/>
        <v>1</v>
      </c>
      <c r="T53" s="292">
        <f t="shared" si="69"/>
        <v>1</v>
      </c>
      <c r="U53" s="288">
        <f t="shared" si="70"/>
        <v>1</v>
      </c>
      <c r="V53" s="288">
        <f t="shared" si="70"/>
        <v>1</v>
      </c>
      <c r="W53" s="295">
        <f t="shared" si="70"/>
        <v>1</v>
      </c>
      <c r="X53" s="292">
        <v>1</v>
      </c>
      <c r="Y53" s="288">
        <f t="shared" si="71"/>
        <v>1</v>
      </c>
      <c r="Z53" s="288">
        <f t="shared" si="71"/>
        <v>1</v>
      </c>
      <c r="AA53" s="295">
        <f t="shared" si="71"/>
        <v>1</v>
      </c>
      <c r="AB53" s="292">
        <v>1</v>
      </c>
      <c r="AC53" s="288">
        <f t="shared" si="72"/>
        <v>1</v>
      </c>
      <c r="AD53" s="288">
        <f t="shared" si="72"/>
        <v>1</v>
      </c>
      <c r="AE53" s="295">
        <f t="shared" si="72"/>
        <v>1</v>
      </c>
      <c r="AF53" s="505"/>
      <c r="AG53" s="506" t="s">
        <v>531</v>
      </c>
      <c r="AH53" s="505"/>
      <c r="AI53" s="505"/>
      <c r="AJ53" s="505"/>
      <c r="AK53" s="505"/>
      <c r="AL53" s="505"/>
    </row>
    <row r="54" spans="1:38" s="21" customFormat="1" ht="12" x14ac:dyDescent="0.2">
      <c r="A54" s="53"/>
      <c r="B54" s="84"/>
      <c r="C54" s="192"/>
      <c r="D54" s="323" t="s">
        <v>198</v>
      </c>
      <c r="E54" s="19"/>
      <c r="F54" s="18"/>
      <c r="G54" s="378">
        <v>0</v>
      </c>
      <c r="H54" s="288">
        <v>0</v>
      </c>
      <c r="I54" s="288">
        <v>1</v>
      </c>
      <c r="J54" s="288">
        <f t="shared" si="73"/>
        <v>1</v>
      </c>
      <c r="K54" s="293">
        <f t="shared" si="73"/>
        <v>1</v>
      </c>
      <c r="L54" s="292">
        <f t="shared" si="73"/>
        <v>1</v>
      </c>
      <c r="M54" s="288">
        <f t="shared" si="73"/>
        <v>1</v>
      </c>
      <c r="N54" s="288">
        <f t="shared" si="73"/>
        <v>1</v>
      </c>
      <c r="O54" s="295">
        <f t="shared" si="73"/>
        <v>1</v>
      </c>
      <c r="P54" s="292">
        <f t="shared" si="73"/>
        <v>1</v>
      </c>
      <c r="Q54" s="288">
        <f>P54</f>
        <v>1</v>
      </c>
      <c r="R54" s="288">
        <f t="shared" si="69"/>
        <v>1</v>
      </c>
      <c r="S54" s="295">
        <f t="shared" si="69"/>
        <v>1</v>
      </c>
      <c r="T54" s="292">
        <f t="shared" si="69"/>
        <v>1</v>
      </c>
      <c r="U54" s="288">
        <f t="shared" si="70"/>
        <v>1</v>
      </c>
      <c r="V54" s="288">
        <f t="shared" si="70"/>
        <v>1</v>
      </c>
      <c r="W54" s="295">
        <f t="shared" si="70"/>
        <v>1</v>
      </c>
      <c r="X54" s="292">
        <v>1</v>
      </c>
      <c r="Y54" s="288">
        <f t="shared" si="71"/>
        <v>1</v>
      </c>
      <c r="Z54" s="288">
        <f t="shared" si="71"/>
        <v>1</v>
      </c>
      <c r="AA54" s="295">
        <f t="shared" si="71"/>
        <v>1</v>
      </c>
      <c r="AB54" s="292">
        <v>1</v>
      </c>
      <c r="AC54" s="288">
        <f t="shared" si="72"/>
        <v>1</v>
      </c>
      <c r="AD54" s="288">
        <f t="shared" si="72"/>
        <v>1</v>
      </c>
      <c r="AE54" s="295">
        <f t="shared" si="72"/>
        <v>1</v>
      </c>
      <c r="AF54" s="505"/>
      <c r="AG54" s="506" t="s">
        <v>531</v>
      </c>
      <c r="AH54" s="505"/>
      <c r="AI54" s="505"/>
      <c r="AJ54" s="505"/>
      <c r="AK54" s="505"/>
      <c r="AL54" s="505"/>
    </row>
    <row r="55" spans="1:38" ht="34.5" thickBot="1" x14ac:dyDescent="0.25">
      <c r="A55" s="10"/>
      <c r="B55" s="84"/>
      <c r="C55" s="211"/>
      <c r="D55" s="386" t="s">
        <v>393</v>
      </c>
      <c r="E55" s="157"/>
      <c r="F55" s="158"/>
      <c r="G55" s="159"/>
      <c r="H55" s="159"/>
      <c r="I55" s="160"/>
      <c r="J55" s="160"/>
      <c r="K55" s="161"/>
      <c r="L55" s="142"/>
      <c r="M55" s="143"/>
      <c r="N55" s="143"/>
      <c r="O55" s="144"/>
      <c r="P55" s="143"/>
      <c r="Q55" s="145"/>
      <c r="R55" s="145"/>
      <c r="S55" s="146"/>
      <c r="T55" s="143"/>
      <c r="U55" s="145"/>
      <c r="V55" s="145"/>
      <c r="W55" s="146"/>
      <c r="X55" s="143"/>
      <c r="Y55" s="145"/>
      <c r="Z55" s="145"/>
      <c r="AA55" s="146"/>
      <c r="AB55" s="143"/>
      <c r="AC55" s="145"/>
      <c r="AD55" s="145"/>
      <c r="AE55" s="146"/>
      <c r="AF55" s="510"/>
      <c r="AG55" s="510"/>
      <c r="AH55" s="510"/>
      <c r="AI55" s="510"/>
      <c r="AJ55" s="510"/>
      <c r="AK55" s="510"/>
      <c r="AL55" s="510"/>
    </row>
    <row r="56" spans="1:38" s="21" customFormat="1" ht="12" thickBot="1" x14ac:dyDescent="0.25">
      <c r="A56" s="53"/>
      <c r="B56" s="188" t="s">
        <v>32</v>
      </c>
      <c r="C56" s="195"/>
      <c r="D56" s="219" t="s">
        <v>34</v>
      </c>
      <c r="E56" s="62"/>
      <c r="F56" s="63"/>
      <c r="G56" s="63"/>
      <c r="H56" s="122"/>
      <c r="I56" s="123"/>
      <c r="J56" s="123"/>
      <c r="K56" s="124"/>
      <c r="L56" s="125"/>
      <c r="M56" s="123"/>
      <c r="N56" s="123"/>
      <c r="O56" s="126"/>
      <c r="P56" s="428"/>
      <c r="Q56" s="79"/>
      <c r="R56" s="123"/>
      <c r="S56" s="126"/>
      <c r="T56" s="126"/>
      <c r="U56" s="126"/>
      <c r="V56" s="126"/>
      <c r="W56" s="126"/>
      <c r="X56" s="126"/>
      <c r="Y56" s="126"/>
      <c r="Z56" s="126"/>
      <c r="AA56" s="126"/>
      <c r="AB56" s="126"/>
      <c r="AC56" s="126"/>
      <c r="AD56" s="126"/>
      <c r="AE56" s="126"/>
      <c r="AF56" s="75"/>
      <c r="AG56" s="75"/>
      <c r="AH56" s="75"/>
      <c r="AI56" s="75"/>
      <c r="AJ56" s="75"/>
      <c r="AK56" s="75"/>
      <c r="AL56" s="75"/>
    </row>
    <row r="57" spans="1:38" s="21" customFormat="1" x14ac:dyDescent="0.2">
      <c r="A57" s="53"/>
      <c r="B57" s="84"/>
      <c r="C57" s="192"/>
      <c r="D57" s="218" t="s">
        <v>122</v>
      </c>
      <c r="E57" s="47"/>
      <c r="F57" s="48"/>
      <c r="G57" s="401">
        <f t="shared" ref="G57:S57" si="74">IFERROR(SUM(G58:G61)/COUNT(G58:G61),0)</f>
        <v>0</v>
      </c>
      <c r="H57" s="432"/>
      <c r="I57" s="402">
        <f t="shared" si="74"/>
        <v>1</v>
      </c>
      <c r="J57" s="402">
        <f t="shared" si="74"/>
        <v>1</v>
      </c>
      <c r="K57" s="402">
        <f t="shared" si="74"/>
        <v>1</v>
      </c>
      <c r="L57" s="403">
        <f t="shared" si="74"/>
        <v>1</v>
      </c>
      <c r="M57" s="402">
        <f t="shared" si="74"/>
        <v>1</v>
      </c>
      <c r="N57" s="402">
        <f t="shared" si="74"/>
        <v>1</v>
      </c>
      <c r="O57" s="404">
        <f t="shared" si="74"/>
        <v>1</v>
      </c>
      <c r="P57" s="402">
        <f t="shared" si="74"/>
        <v>1</v>
      </c>
      <c r="Q57" s="402">
        <f t="shared" si="74"/>
        <v>1</v>
      </c>
      <c r="R57" s="402">
        <f t="shared" si="74"/>
        <v>1</v>
      </c>
      <c r="S57" s="404">
        <f t="shared" si="74"/>
        <v>1</v>
      </c>
      <c r="T57" s="402">
        <f t="shared" ref="T57:AE57" si="75">IFERROR(SUM(T58:T61)/COUNT(T58:T61),0)</f>
        <v>1</v>
      </c>
      <c r="U57" s="402">
        <f t="shared" si="75"/>
        <v>1</v>
      </c>
      <c r="V57" s="402">
        <f t="shared" si="75"/>
        <v>1</v>
      </c>
      <c r="W57" s="404">
        <f t="shared" si="75"/>
        <v>1</v>
      </c>
      <c r="X57" s="402">
        <f t="shared" si="75"/>
        <v>1</v>
      </c>
      <c r="Y57" s="402">
        <f t="shared" si="75"/>
        <v>1</v>
      </c>
      <c r="Z57" s="402">
        <f t="shared" si="75"/>
        <v>1</v>
      </c>
      <c r="AA57" s="404">
        <f t="shared" si="75"/>
        <v>1</v>
      </c>
      <c r="AB57" s="402">
        <f t="shared" si="75"/>
        <v>1</v>
      </c>
      <c r="AC57" s="402">
        <f t="shared" si="75"/>
        <v>1</v>
      </c>
      <c r="AD57" s="402">
        <f t="shared" si="75"/>
        <v>1</v>
      </c>
      <c r="AE57" s="404">
        <f t="shared" si="75"/>
        <v>1</v>
      </c>
      <c r="AF57" s="217"/>
      <c r="AG57" s="217"/>
      <c r="AH57" s="217"/>
      <c r="AI57" s="217"/>
      <c r="AJ57" s="217"/>
      <c r="AK57" s="217"/>
      <c r="AL57" s="217"/>
    </row>
    <row r="58" spans="1:38" s="21" customFormat="1" ht="22.5" x14ac:dyDescent="0.2">
      <c r="A58" s="53"/>
      <c r="B58" s="84"/>
      <c r="C58" s="192"/>
      <c r="D58" s="435" t="s">
        <v>278</v>
      </c>
      <c r="E58" s="17"/>
      <c r="F58" s="20"/>
      <c r="G58" s="378">
        <v>0</v>
      </c>
      <c r="H58" s="288">
        <v>1</v>
      </c>
      <c r="I58" s="288">
        <f t="shared" ref="I58:AE58" si="76">H58</f>
        <v>1</v>
      </c>
      <c r="J58" s="288">
        <f t="shared" si="76"/>
        <v>1</v>
      </c>
      <c r="K58" s="293">
        <f t="shared" si="76"/>
        <v>1</v>
      </c>
      <c r="L58" s="292">
        <f t="shared" si="76"/>
        <v>1</v>
      </c>
      <c r="M58" s="288">
        <f t="shared" si="76"/>
        <v>1</v>
      </c>
      <c r="N58" s="288">
        <f t="shared" si="76"/>
        <v>1</v>
      </c>
      <c r="O58" s="295">
        <f t="shared" si="76"/>
        <v>1</v>
      </c>
      <c r="P58" s="292">
        <f t="shared" si="76"/>
        <v>1</v>
      </c>
      <c r="Q58" s="288">
        <f t="shared" si="76"/>
        <v>1</v>
      </c>
      <c r="R58" s="288">
        <f t="shared" si="76"/>
        <v>1</v>
      </c>
      <c r="S58" s="295">
        <f t="shared" si="76"/>
        <v>1</v>
      </c>
      <c r="T58" s="292">
        <f t="shared" si="76"/>
        <v>1</v>
      </c>
      <c r="U58" s="288">
        <f t="shared" si="76"/>
        <v>1</v>
      </c>
      <c r="V58" s="288">
        <f t="shared" si="76"/>
        <v>1</v>
      </c>
      <c r="W58" s="295">
        <f t="shared" si="76"/>
        <v>1</v>
      </c>
      <c r="X58" s="292">
        <f t="shared" si="76"/>
        <v>1</v>
      </c>
      <c r="Y58" s="288">
        <f t="shared" si="76"/>
        <v>1</v>
      </c>
      <c r="Z58" s="288">
        <f t="shared" si="76"/>
        <v>1</v>
      </c>
      <c r="AA58" s="295">
        <f t="shared" si="76"/>
        <v>1</v>
      </c>
      <c r="AB58" s="292">
        <f t="shared" si="76"/>
        <v>1</v>
      </c>
      <c r="AC58" s="288">
        <f t="shared" si="76"/>
        <v>1</v>
      </c>
      <c r="AD58" s="288">
        <f t="shared" si="76"/>
        <v>1</v>
      </c>
      <c r="AE58" s="295">
        <f t="shared" si="76"/>
        <v>1</v>
      </c>
      <c r="AF58" s="666" t="s">
        <v>678</v>
      </c>
      <c r="AG58" s="506" t="s">
        <v>451</v>
      </c>
      <c r="AH58" s="505"/>
      <c r="AI58" s="505"/>
      <c r="AJ58" s="505"/>
      <c r="AK58" s="666" t="s">
        <v>679</v>
      </c>
      <c r="AL58" s="505"/>
    </row>
    <row r="59" spans="1:38" s="21" customFormat="1" ht="12" x14ac:dyDescent="0.2">
      <c r="A59" s="53"/>
      <c r="B59" s="84"/>
      <c r="C59" s="192"/>
      <c r="D59" s="435" t="s">
        <v>279</v>
      </c>
      <c r="E59" s="17"/>
      <c r="F59" s="20"/>
      <c r="G59" s="378">
        <v>0</v>
      </c>
      <c r="H59" s="288">
        <v>1</v>
      </c>
      <c r="I59" s="288">
        <f t="shared" ref="I59:AE59" si="77">H59</f>
        <v>1</v>
      </c>
      <c r="J59" s="288">
        <f t="shared" si="77"/>
        <v>1</v>
      </c>
      <c r="K59" s="293">
        <f t="shared" si="77"/>
        <v>1</v>
      </c>
      <c r="L59" s="292">
        <f t="shared" si="77"/>
        <v>1</v>
      </c>
      <c r="M59" s="288">
        <f t="shared" si="77"/>
        <v>1</v>
      </c>
      <c r="N59" s="288">
        <f t="shared" si="77"/>
        <v>1</v>
      </c>
      <c r="O59" s="295">
        <f t="shared" si="77"/>
        <v>1</v>
      </c>
      <c r="P59" s="292">
        <f t="shared" si="77"/>
        <v>1</v>
      </c>
      <c r="Q59" s="288">
        <f t="shared" si="77"/>
        <v>1</v>
      </c>
      <c r="R59" s="288">
        <f t="shared" si="77"/>
        <v>1</v>
      </c>
      <c r="S59" s="295">
        <f t="shared" si="77"/>
        <v>1</v>
      </c>
      <c r="T59" s="292">
        <f t="shared" si="77"/>
        <v>1</v>
      </c>
      <c r="U59" s="288">
        <f t="shared" si="77"/>
        <v>1</v>
      </c>
      <c r="V59" s="288">
        <f t="shared" si="77"/>
        <v>1</v>
      </c>
      <c r="W59" s="295">
        <f t="shared" si="77"/>
        <v>1</v>
      </c>
      <c r="X59" s="292">
        <f t="shared" si="77"/>
        <v>1</v>
      </c>
      <c r="Y59" s="288">
        <f t="shared" si="77"/>
        <v>1</v>
      </c>
      <c r="Z59" s="288">
        <f t="shared" si="77"/>
        <v>1</v>
      </c>
      <c r="AA59" s="295">
        <f t="shared" si="77"/>
        <v>1</v>
      </c>
      <c r="AB59" s="292">
        <f t="shared" si="77"/>
        <v>1</v>
      </c>
      <c r="AC59" s="288">
        <f t="shared" si="77"/>
        <v>1</v>
      </c>
      <c r="AD59" s="288">
        <f t="shared" si="77"/>
        <v>1</v>
      </c>
      <c r="AE59" s="295">
        <f t="shared" si="77"/>
        <v>1</v>
      </c>
      <c r="AF59" s="666" t="s">
        <v>680</v>
      </c>
      <c r="AG59" s="506" t="s">
        <v>451</v>
      </c>
      <c r="AH59" s="505"/>
      <c r="AI59" s="505"/>
      <c r="AJ59" s="505"/>
      <c r="AK59" s="666" t="s">
        <v>681</v>
      </c>
      <c r="AL59" s="505"/>
    </row>
    <row r="60" spans="1:38" s="21" customFormat="1" ht="22.5" x14ac:dyDescent="0.2">
      <c r="A60" s="53"/>
      <c r="B60" s="84"/>
      <c r="C60" s="192"/>
      <c r="D60" s="435" t="s">
        <v>280</v>
      </c>
      <c r="E60" s="24"/>
      <c r="F60" s="45"/>
      <c r="G60" s="378">
        <v>0</v>
      </c>
      <c r="H60" s="288">
        <v>1</v>
      </c>
      <c r="I60" s="288">
        <f t="shared" ref="I60:AE60" si="78">H60</f>
        <v>1</v>
      </c>
      <c r="J60" s="288">
        <f t="shared" si="78"/>
        <v>1</v>
      </c>
      <c r="K60" s="293">
        <f t="shared" si="78"/>
        <v>1</v>
      </c>
      <c r="L60" s="292">
        <f t="shared" si="78"/>
        <v>1</v>
      </c>
      <c r="M60" s="288">
        <f t="shared" si="78"/>
        <v>1</v>
      </c>
      <c r="N60" s="288">
        <f t="shared" si="78"/>
        <v>1</v>
      </c>
      <c r="O60" s="295">
        <f t="shared" si="78"/>
        <v>1</v>
      </c>
      <c r="P60" s="292">
        <f t="shared" si="78"/>
        <v>1</v>
      </c>
      <c r="Q60" s="288">
        <f t="shared" si="78"/>
        <v>1</v>
      </c>
      <c r="R60" s="288">
        <f t="shared" si="78"/>
        <v>1</v>
      </c>
      <c r="S60" s="295">
        <f t="shared" si="78"/>
        <v>1</v>
      </c>
      <c r="T60" s="292">
        <f t="shared" si="78"/>
        <v>1</v>
      </c>
      <c r="U60" s="288">
        <f t="shared" si="78"/>
        <v>1</v>
      </c>
      <c r="V60" s="288">
        <f t="shared" si="78"/>
        <v>1</v>
      </c>
      <c r="W60" s="295">
        <f t="shared" si="78"/>
        <v>1</v>
      </c>
      <c r="X60" s="292">
        <f t="shared" si="78"/>
        <v>1</v>
      </c>
      <c r="Y60" s="288">
        <f t="shared" si="78"/>
        <v>1</v>
      </c>
      <c r="Z60" s="288">
        <f t="shared" si="78"/>
        <v>1</v>
      </c>
      <c r="AA60" s="295">
        <f t="shared" si="78"/>
        <v>1</v>
      </c>
      <c r="AB60" s="292">
        <f t="shared" si="78"/>
        <v>1</v>
      </c>
      <c r="AC60" s="288">
        <f t="shared" si="78"/>
        <v>1</v>
      </c>
      <c r="AD60" s="288">
        <f t="shared" si="78"/>
        <v>1</v>
      </c>
      <c r="AE60" s="295">
        <f t="shared" si="78"/>
        <v>1</v>
      </c>
      <c r="AF60" s="666" t="s">
        <v>682</v>
      </c>
      <c r="AG60" s="506" t="s">
        <v>451</v>
      </c>
      <c r="AH60" s="505"/>
      <c r="AI60" s="505"/>
      <c r="AJ60" s="505"/>
      <c r="AK60" s="666" t="s">
        <v>683</v>
      </c>
      <c r="AL60" s="505"/>
    </row>
    <row r="61" spans="1:38" s="21" customFormat="1" ht="22.5" x14ac:dyDescent="0.2">
      <c r="A61" s="53"/>
      <c r="B61" s="84"/>
      <c r="C61" s="192"/>
      <c r="D61" s="435" t="s">
        <v>281</v>
      </c>
      <c r="E61" s="127"/>
      <c r="F61" s="128"/>
      <c r="G61" s="378">
        <v>0</v>
      </c>
      <c r="H61" s="288">
        <v>1</v>
      </c>
      <c r="I61" s="288">
        <f t="shared" ref="I61:AE61" si="79">H61</f>
        <v>1</v>
      </c>
      <c r="J61" s="288">
        <f t="shared" si="79"/>
        <v>1</v>
      </c>
      <c r="K61" s="293">
        <f t="shared" si="79"/>
        <v>1</v>
      </c>
      <c r="L61" s="292">
        <f t="shared" si="79"/>
        <v>1</v>
      </c>
      <c r="M61" s="288">
        <f t="shared" si="79"/>
        <v>1</v>
      </c>
      <c r="N61" s="288">
        <f t="shared" si="79"/>
        <v>1</v>
      </c>
      <c r="O61" s="295">
        <f t="shared" si="79"/>
        <v>1</v>
      </c>
      <c r="P61" s="292">
        <f t="shared" si="79"/>
        <v>1</v>
      </c>
      <c r="Q61" s="288">
        <f t="shared" si="79"/>
        <v>1</v>
      </c>
      <c r="R61" s="288">
        <f t="shared" si="79"/>
        <v>1</v>
      </c>
      <c r="S61" s="295">
        <f t="shared" si="79"/>
        <v>1</v>
      </c>
      <c r="T61" s="292">
        <f t="shared" si="79"/>
        <v>1</v>
      </c>
      <c r="U61" s="288">
        <f t="shared" si="79"/>
        <v>1</v>
      </c>
      <c r="V61" s="288">
        <f t="shared" si="79"/>
        <v>1</v>
      </c>
      <c r="W61" s="295">
        <f t="shared" si="79"/>
        <v>1</v>
      </c>
      <c r="X61" s="292">
        <f t="shared" si="79"/>
        <v>1</v>
      </c>
      <c r="Y61" s="288">
        <f t="shared" si="79"/>
        <v>1</v>
      </c>
      <c r="Z61" s="288">
        <f t="shared" si="79"/>
        <v>1</v>
      </c>
      <c r="AA61" s="295">
        <f t="shared" si="79"/>
        <v>1</v>
      </c>
      <c r="AB61" s="292">
        <f t="shared" si="79"/>
        <v>1</v>
      </c>
      <c r="AC61" s="288">
        <f t="shared" si="79"/>
        <v>1</v>
      </c>
      <c r="AD61" s="288">
        <f t="shared" si="79"/>
        <v>1</v>
      </c>
      <c r="AE61" s="295">
        <f t="shared" si="79"/>
        <v>1</v>
      </c>
      <c r="AF61" s="666" t="s">
        <v>680</v>
      </c>
      <c r="AG61" s="506" t="s">
        <v>451</v>
      </c>
      <c r="AH61" s="505"/>
      <c r="AI61" s="505"/>
      <c r="AJ61" s="505"/>
      <c r="AK61" s="666" t="s">
        <v>683</v>
      </c>
      <c r="AL61" s="505"/>
    </row>
    <row r="62" spans="1:38" ht="23.25" thickBot="1" x14ac:dyDescent="0.25">
      <c r="A62" s="10"/>
      <c r="B62" s="84"/>
      <c r="C62" s="211"/>
      <c r="D62" s="150" t="s">
        <v>337</v>
      </c>
      <c r="E62" s="157"/>
      <c r="F62" s="158"/>
      <c r="G62" s="159"/>
      <c r="H62" s="159"/>
      <c r="I62" s="160"/>
      <c r="J62" s="160"/>
      <c r="K62" s="161"/>
      <c r="L62" s="142"/>
      <c r="M62" s="143"/>
      <c r="N62" s="143"/>
      <c r="O62" s="144"/>
      <c r="P62" s="143"/>
      <c r="Q62" s="145"/>
      <c r="R62" s="145"/>
      <c r="S62" s="146"/>
      <c r="T62" s="143"/>
      <c r="U62" s="145"/>
      <c r="V62" s="145"/>
      <c r="W62" s="146"/>
      <c r="X62" s="143"/>
      <c r="Y62" s="145"/>
      <c r="Z62" s="145"/>
      <c r="AA62" s="146"/>
      <c r="AB62" s="143"/>
      <c r="AC62" s="145"/>
      <c r="AD62" s="145"/>
      <c r="AE62" s="146"/>
      <c r="AF62" s="146"/>
      <c r="AG62" s="146"/>
      <c r="AH62" s="146"/>
      <c r="AI62" s="146"/>
      <c r="AJ62" s="146"/>
      <c r="AK62" s="146"/>
      <c r="AL62" s="146"/>
    </row>
    <row r="63" spans="1:38" s="21" customFormat="1" ht="12" thickBot="1" x14ac:dyDescent="0.25">
      <c r="A63" s="53"/>
      <c r="B63" s="188" t="s">
        <v>33</v>
      </c>
      <c r="C63" s="196"/>
      <c r="D63" s="219" t="s">
        <v>39</v>
      </c>
      <c r="E63" s="129"/>
      <c r="F63" s="130"/>
      <c r="G63" s="429"/>
      <c r="H63" s="122"/>
      <c r="I63" s="123"/>
      <c r="J63" s="123"/>
      <c r="K63" s="124"/>
      <c r="L63" s="432"/>
      <c r="M63" s="123"/>
      <c r="N63" s="123"/>
      <c r="O63" s="126"/>
      <c r="P63" s="357"/>
      <c r="Q63" s="123"/>
      <c r="R63" s="123"/>
      <c r="S63" s="126"/>
      <c r="T63" s="126"/>
      <c r="U63" s="126"/>
      <c r="V63" s="126"/>
      <c r="W63" s="126"/>
      <c r="X63" s="126"/>
      <c r="Y63" s="126"/>
      <c r="Z63" s="126"/>
      <c r="AA63" s="126"/>
      <c r="AB63" s="126"/>
      <c r="AC63" s="126"/>
      <c r="AD63" s="126"/>
      <c r="AE63" s="126"/>
      <c r="AF63" s="75"/>
      <c r="AG63" s="75"/>
      <c r="AH63" s="75"/>
      <c r="AI63" s="75"/>
      <c r="AJ63" s="75"/>
      <c r="AK63" s="75"/>
      <c r="AL63" s="75"/>
    </row>
    <row r="64" spans="1:38" s="21" customFormat="1" x14ac:dyDescent="0.2">
      <c r="A64" s="53"/>
      <c r="B64" s="84"/>
      <c r="C64" s="193"/>
      <c r="D64" s="218" t="s">
        <v>122</v>
      </c>
      <c r="E64" s="50"/>
      <c r="F64" s="51"/>
      <c r="G64" s="401">
        <f t="shared" ref="G64:S64" si="80">IFERROR(SUM(G65:G67)/COUNT(G65:G67),0)</f>
        <v>0.33333333333333331</v>
      </c>
      <c r="H64" s="402">
        <f t="shared" si="80"/>
        <v>0.83333333333333337</v>
      </c>
      <c r="I64" s="402">
        <f t="shared" si="80"/>
        <v>0.91666666666666663</v>
      </c>
      <c r="J64" s="402">
        <f t="shared" si="80"/>
        <v>0.75</v>
      </c>
      <c r="K64" s="402">
        <f t="shared" si="80"/>
        <v>0.75</v>
      </c>
      <c r="L64" s="403">
        <f t="shared" si="80"/>
        <v>0.83333333333333337</v>
      </c>
      <c r="M64" s="402">
        <f t="shared" si="80"/>
        <v>0.83333333333333337</v>
      </c>
      <c r="N64" s="402">
        <f t="shared" si="80"/>
        <v>0.91666666666666663</v>
      </c>
      <c r="O64" s="404">
        <f t="shared" si="80"/>
        <v>0.91666666666666663</v>
      </c>
      <c r="P64" s="402">
        <f t="shared" si="80"/>
        <v>1</v>
      </c>
      <c r="Q64" s="402">
        <f t="shared" si="80"/>
        <v>1</v>
      </c>
      <c r="R64" s="402">
        <f t="shared" si="80"/>
        <v>1</v>
      </c>
      <c r="S64" s="404">
        <f t="shared" si="80"/>
        <v>1</v>
      </c>
      <c r="T64" s="402">
        <f t="shared" ref="T64:AE64" si="81">IFERROR(SUM(T65:T67)/COUNT(T65:T67),0)</f>
        <v>1</v>
      </c>
      <c r="U64" s="402">
        <f t="shared" si="81"/>
        <v>1</v>
      </c>
      <c r="V64" s="402">
        <f t="shared" si="81"/>
        <v>1</v>
      </c>
      <c r="W64" s="404">
        <f t="shared" si="81"/>
        <v>1</v>
      </c>
      <c r="X64" s="402">
        <f t="shared" si="81"/>
        <v>1</v>
      </c>
      <c r="Y64" s="402">
        <f t="shared" si="81"/>
        <v>1</v>
      </c>
      <c r="Z64" s="402">
        <f t="shared" si="81"/>
        <v>1</v>
      </c>
      <c r="AA64" s="404">
        <f t="shared" si="81"/>
        <v>1</v>
      </c>
      <c r="AB64" s="402">
        <f t="shared" si="81"/>
        <v>1</v>
      </c>
      <c r="AC64" s="402">
        <f t="shared" si="81"/>
        <v>1</v>
      </c>
      <c r="AD64" s="402">
        <f t="shared" si="81"/>
        <v>1</v>
      </c>
      <c r="AE64" s="404">
        <f t="shared" si="81"/>
        <v>1</v>
      </c>
      <c r="AF64" s="217"/>
      <c r="AG64" s="217"/>
      <c r="AH64" s="217"/>
      <c r="AI64" s="217"/>
      <c r="AJ64" s="217"/>
      <c r="AK64" s="217"/>
      <c r="AL64" s="217"/>
    </row>
    <row r="65" spans="1:38" s="21" customFormat="1" ht="12" x14ac:dyDescent="0.2">
      <c r="A65" s="53"/>
      <c r="B65" s="85"/>
      <c r="C65" s="193"/>
      <c r="D65" s="326" t="s">
        <v>199</v>
      </c>
      <c r="E65" s="50"/>
      <c r="F65" s="51"/>
      <c r="G65" s="378">
        <v>1</v>
      </c>
      <c r="H65" s="288">
        <f t="shared" ref="H65:S67" si="82">G65</f>
        <v>1</v>
      </c>
      <c r="I65" s="288">
        <f t="shared" si="82"/>
        <v>1</v>
      </c>
      <c r="J65" s="288">
        <f t="shared" si="82"/>
        <v>1</v>
      </c>
      <c r="K65" s="288">
        <f t="shared" si="82"/>
        <v>1</v>
      </c>
      <c r="L65" s="288">
        <f t="shared" si="82"/>
        <v>1</v>
      </c>
      <c r="M65" s="288">
        <f t="shared" si="82"/>
        <v>1</v>
      </c>
      <c r="N65" s="288">
        <f t="shared" si="82"/>
        <v>1</v>
      </c>
      <c r="O65" s="288">
        <f t="shared" si="82"/>
        <v>1</v>
      </c>
      <c r="P65" s="288">
        <f t="shared" si="82"/>
        <v>1</v>
      </c>
      <c r="Q65" s="288">
        <f t="shared" si="82"/>
        <v>1</v>
      </c>
      <c r="R65" s="288">
        <f t="shared" si="82"/>
        <v>1</v>
      </c>
      <c r="S65" s="288">
        <f t="shared" si="82"/>
        <v>1</v>
      </c>
      <c r="T65" s="288">
        <f t="shared" ref="T65:AE65" si="83">S65</f>
        <v>1</v>
      </c>
      <c r="U65" s="288">
        <f t="shared" si="83"/>
        <v>1</v>
      </c>
      <c r="V65" s="288">
        <f t="shared" si="83"/>
        <v>1</v>
      </c>
      <c r="W65" s="288">
        <f t="shared" si="83"/>
        <v>1</v>
      </c>
      <c r="X65" s="288">
        <f t="shared" si="83"/>
        <v>1</v>
      </c>
      <c r="Y65" s="288">
        <f t="shared" si="83"/>
        <v>1</v>
      </c>
      <c r="Z65" s="288">
        <f t="shared" si="83"/>
        <v>1</v>
      </c>
      <c r="AA65" s="288">
        <f t="shared" si="83"/>
        <v>1</v>
      </c>
      <c r="AB65" s="288">
        <f t="shared" si="83"/>
        <v>1</v>
      </c>
      <c r="AC65" s="288">
        <f t="shared" si="83"/>
        <v>1</v>
      </c>
      <c r="AD65" s="288">
        <f t="shared" si="83"/>
        <v>1</v>
      </c>
      <c r="AE65" s="288">
        <f t="shared" si="83"/>
        <v>1</v>
      </c>
      <c r="AF65" s="505"/>
      <c r="AG65" s="506" t="s">
        <v>431</v>
      </c>
      <c r="AH65" s="505"/>
      <c r="AI65" s="505"/>
      <c r="AJ65" s="505"/>
      <c r="AK65" s="505"/>
      <c r="AL65" s="505"/>
    </row>
    <row r="66" spans="1:38" s="21" customFormat="1" ht="12" x14ac:dyDescent="0.2">
      <c r="A66" s="53"/>
      <c r="B66" s="84"/>
      <c r="C66" s="193"/>
      <c r="D66" s="327" t="s">
        <v>186</v>
      </c>
      <c r="E66" s="82"/>
      <c r="F66" s="83"/>
      <c r="G66" s="378">
        <v>0</v>
      </c>
      <c r="H66" s="288">
        <v>0.25</v>
      </c>
      <c r="I66" s="288">
        <v>0.5</v>
      </c>
      <c r="J66" s="288">
        <v>1</v>
      </c>
      <c r="K66" s="288">
        <f t="shared" ref="K66:P66" si="84">J66</f>
        <v>1</v>
      </c>
      <c r="L66" s="288">
        <f t="shared" si="84"/>
        <v>1</v>
      </c>
      <c r="M66" s="288">
        <f t="shared" si="84"/>
        <v>1</v>
      </c>
      <c r="N66" s="288">
        <f t="shared" si="84"/>
        <v>1</v>
      </c>
      <c r="O66" s="288">
        <f t="shared" si="84"/>
        <v>1</v>
      </c>
      <c r="P66" s="288">
        <f t="shared" si="84"/>
        <v>1</v>
      </c>
      <c r="Q66" s="288">
        <f t="shared" si="82"/>
        <v>1</v>
      </c>
      <c r="R66" s="288">
        <f t="shared" si="82"/>
        <v>1</v>
      </c>
      <c r="S66" s="288">
        <f t="shared" si="82"/>
        <v>1</v>
      </c>
      <c r="T66" s="292">
        <v>1</v>
      </c>
      <c r="U66" s="288">
        <f t="shared" ref="U66:W67" si="85">T66</f>
        <v>1</v>
      </c>
      <c r="V66" s="288">
        <f t="shared" si="85"/>
        <v>1</v>
      </c>
      <c r="W66" s="288">
        <f t="shared" si="85"/>
        <v>1</v>
      </c>
      <c r="X66" s="292">
        <v>1</v>
      </c>
      <c r="Y66" s="288">
        <f t="shared" ref="Y66:AA67" si="86">X66</f>
        <v>1</v>
      </c>
      <c r="Z66" s="288">
        <f t="shared" si="86"/>
        <v>1</v>
      </c>
      <c r="AA66" s="288">
        <f t="shared" si="86"/>
        <v>1</v>
      </c>
      <c r="AB66" s="292">
        <v>1</v>
      </c>
      <c r="AC66" s="288">
        <f t="shared" ref="AC66:AE67" si="87">AB66</f>
        <v>1</v>
      </c>
      <c r="AD66" s="288">
        <f t="shared" si="87"/>
        <v>1</v>
      </c>
      <c r="AE66" s="288">
        <f t="shared" si="87"/>
        <v>1</v>
      </c>
      <c r="AF66" s="666" t="s">
        <v>684</v>
      </c>
      <c r="AG66" s="506" t="s">
        <v>531</v>
      </c>
      <c r="AH66" s="505"/>
      <c r="AI66" s="505"/>
      <c r="AJ66" s="505"/>
      <c r="AK66" s="505"/>
      <c r="AL66" s="505"/>
    </row>
    <row r="67" spans="1:38" s="21" customFormat="1" ht="67.5" x14ac:dyDescent="0.2">
      <c r="A67" s="53"/>
      <c r="B67" s="84"/>
      <c r="C67" s="193"/>
      <c r="D67" s="327" t="s">
        <v>200</v>
      </c>
      <c r="E67" s="82"/>
      <c r="F67" s="83"/>
      <c r="G67" s="378">
        <v>0</v>
      </c>
      <c r="H67" s="288">
        <v>1.25</v>
      </c>
      <c r="I67" s="288">
        <f>H67</f>
        <v>1.25</v>
      </c>
      <c r="J67" s="288">
        <v>0.25</v>
      </c>
      <c r="K67" s="293">
        <v>0.25</v>
      </c>
      <c r="L67" s="292">
        <v>0.5</v>
      </c>
      <c r="M67" s="288">
        <v>0.5</v>
      </c>
      <c r="N67" s="288">
        <v>0.75</v>
      </c>
      <c r="O67" s="295">
        <v>0.75</v>
      </c>
      <c r="P67" s="292">
        <v>1</v>
      </c>
      <c r="Q67" s="288">
        <f t="shared" si="82"/>
        <v>1</v>
      </c>
      <c r="R67" s="288">
        <f t="shared" si="82"/>
        <v>1</v>
      </c>
      <c r="S67" s="288">
        <f t="shared" si="82"/>
        <v>1</v>
      </c>
      <c r="T67" s="292">
        <v>1</v>
      </c>
      <c r="U67" s="288">
        <f t="shared" si="85"/>
        <v>1</v>
      </c>
      <c r="V67" s="288">
        <f t="shared" si="85"/>
        <v>1</v>
      </c>
      <c r="W67" s="288">
        <f t="shared" si="85"/>
        <v>1</v>
      </c>
      <c r="X67" s="292">
        <v>1</v>
      </c>
      <c r="Y67" s="288">
        <f t="shared" si="86"/>
        <v>1</v>
      </c>
      <c r="Z67" s="288">
        <f t="shared" si="86"/>
        <v>1</v>
      </c>
      <c r="AA67" s="288">
        <f t="shared" si="86"/>
        <v>1</v>
      </c>
      <c r="AB67" s="292">
        <v>1</v>
      </c>
      <c r="AC67" s="288">
        <f t="shared" si="87"/>
        <v>1</v>
      </c>
      <c r="AD67" s="288">
        <f t="shared" si="87"/>
        <v>1</v>
      </c>
      <c r="AE67" s="288">
        <f t="shared" si="87"/>
        <v>1</v>
      </c>
      <c r="AF67" s="666" t="s">
        <v>685</v>
      </c>
      <c r="AG67" s="506" t="s">
        <v>431</v>
      </c>
      <c r="AH67" s="505"/>
      <c r="AI67" s="505"/>
      <c r="AJ67" s="505"/>
      <c r="AK67" s="505" t="s">
        <v>686</v>
      </c>
      <c r="AL67" s="666" t="s">
        <v>687</v>
      </c>
    </row>
    <row r="68" spans="1:38" ht="57" thickBot="1" x14ac:dyDescent="0.25">
      <c r="A68" s="10"/>
      <c r="B68" s="84"/>
      <c r="C68" s="211"/>
      <c r="D68" s="386" t="s">
        <v>405</v>
      </c>
      <c r="E68" s="157"/>
      <c r="F68" s="158"/>
      <c r="G68" s="159"/>
      <c r="H68" s="159"/>
      <c r="I68" s="160"/>
      <c r="J68" s="160"/>
      <c r="K68" s="161"/>
      <c r="L68" s="142"/>
      <c r="M68" s="143"/>
      <c r="N68" s="143"/>
      <c r="O68" s="144"/>
      <c r="P68" s="143"/>
      <c r="Q68" s="145"/>
      <c r="R68" s="145"/>
      <c r="S68" s="146"/>
      <c r="T68" s="143"/>
      <c r="U68" s="145"/>
      <c r="V68" s="145"/>
      <c r="W68" s="146"/>
      <c r="X68" s="143"/>
      <c r="Y68" s="145"/>
      <c r="Z68" s="145"/>
      <c r="AA68" s="146"/>
      <c r="AB68" s="143"/>
      <c r="AC68" s="145"/>
      <c r="AD68" s="145"/>
      <c r="AE68" s="146"/>
      <c r="AF68" s="510"/>
      <c r="AG68" s="510"/>
      <c r="AH68" s="510"/>
      <c r="AI68" s="510"/>
      <c r="AJ68" s="510"/>
      <c r="AK68" s="510"/>
      <c r="AL68" s="510"/>
    </row>
    <row r="69" spans="1:38" s="21" customFormat="1" ht="12" thickBot="1" x14ac:dyDescent="0.25">
      <c r="A69" s="53"/>
      <c r="B69" s="189" t="s">
        <v>35</v>
      </c>
      <c r="C69" s="197"/>
      <c r="D69" s="148" t="s">
        <v>36</v>
      </c>
      <c r="E69" s="129"/>
      <c r="F69" s="130"/>
      <c r="G69" s="429"/>
      <c r="H69" s="65"/>
      <c r="I69" s="65"/>
      <c r="J69" s="65"/>
      <c r="K69" s="66"/>
      <c r="L69" s="67"/>
      <c r="M69" s="65"/>
      <c r="N69" s="65"/>
      <c r="O69" s="68"/>
      <c r="P69" s="428"/>
      <c r="Q69" s="65"/>
      <c r="R69" s="65"/>
      <c r="S69" s="68"/>
      <c r="T69" s="68"/>
      <c r="U69" s="68"/>
      <c r="V69" s="68"/>
      <c r="W69" s="68"/>
      <c r="X69" s="68"/>
      <c r="Y69" s="68"/>
      <c r="Z69" s="68"/>
      <c r="AA69" s="68"/>
      <c r="AB69" s="68"/>
      <c r="AC69" s="68"/>
      <c r="AD69" s="68"/>
      <c r="AE69" s="68"/>
      <c r="AF69" s="75"/>
      <c r="AG69" s="75"/>
      <c r="AH69" s="75"/>
      <c r="AI69" s="75"/>
      <c r="AJ69" s="75"/>
      <c r="AK69" s="75"/>
      <c r="AL69" s="75"/>
    </row>
    <row r="70" spans="1:38" s="21" customFormat="1" x14ac:dyDescent="0.2">
      <c r="A70" s="53"/>
      <c r="B70" s="84"/>
      <c r="C70" s="193"/>
      <c r="D70" s="218" t="s">
        <v>122</v>
      </c>
      <c r="E70" s="50"/>
      <c r="F70" s="51"/>
      <c r="G70" s="401">
        <f>IFERROR(SUM(G71:G76)/COUNT(G71:G76),0)</f>
        <v>0.05</v>
      </c>
      <c r="H70" s="402">
        <f t="shared" ref="H70:S70" si="88">IFERROR(SUM(H71:H76)/COUNT(H71:H76),0)</f>
        <v>0.25</v>
      </c>
      <c r="I70" s="402">
        <f t="shared" si="88"/>
        <v>0.3</v>
      </c>
      <c r="J70" s="402">
        <f t="shared" si="88"/>
        <v>0.4</v>
      </c>
      <c r="K70" s="402">
        <f t="shared" si="88"/>
        <v>0.4</v>
      </c>
      <c r="L70" s="403">
        <f t="shared" si="88"/>
        <v>0.9</v>
      </c>
      <c r="M70" s="402">
        <f t="shared" si="88"/>
        <v>0.9</v>
      </c>
      <c r="N70" s="402">
        <f t="shared" si="88"/>
        <v>0.95</v>
      </c>
      <c r="O70" s="404">
        <f t="shared" si="88"/>
        <v>0.95</v>
      </c>
      <c r="P70" s="402">
        <f t="shared" si="88"/>
        <v>1</v>
      </c>
      <c r="Q70" s="402">
        <f t="shared" si="88"/>
        <v>1</v>
      </c>
      <c r="R70" s="402">
        <f t="shared" si="88"/>
        <v>1</v>
      </c>
      <c r="S70" s="404">
        <f t="shared" si="88"/>
        <v>1</v>
      </c>
      <c r="T70" s="402">
        <f t="shared" ref="T70:AE70" si="89">IFERROR(SUM(T71:T76)/COUNT(T71:T76),0)</f>
        <v>1</v>
      </c>
      <c r="U70" s="402">
        <f t="shared" si="89"/>
        <v>1</v>
      </c>
      <c r="V70" s="402">
        <f t="shared" si="89"/>
        <v>1</v>
      </c>
      <c r="W70" s="404">
        <f t="shared" si="89"/>
        <v>1</v>
      </c>
      <c r="X70" s="402">
        <f t="shared" si="89"/>
        <v>1</v>
      </c>
      <c r="Y70" s="402">
        <f t="shared" si="89"/>
        <v>1</v>
      </c>
      <c r="Z70" s="402">
        <f t="shared" si="89"/>
        <v>1</v>
      </c>
      <c r="AA70" s="404">
        <f t="shared" si="89"/>
        <v>1</v>
      </c>
      <c r="AB70" s="402">
        <f t="shared" si="89"/>
        <v>1</v>
      </c>
      <c r="AC70" s="402">
        <f t="shared" si="89"/>
        <v>1</v>
      </c>
      <c r="AD70" s="402">
        <f t="shared" si="89"/>
        <v>1</v>
      </c>
      <c r="AE70" s="404">
        <f t="shared" si="89"/>
        <v>1</v>
      </c>
      <c r="AF70" s="217"/>
      <c r="AG70" s="217"/>
      <c r="AH70" s="217"/>
      <c r="AI70" s="217"/>
      <c r="AJ70" s="217"/>
      <c r="AK70" s="217"/>
      <c r="AL70" s="217"/>
    </row>
    <row r="71" spans="1:38" s="21" customFormat="1" ht="33.75" x14ac:dyDescent="0.2">
      <c r="A71" s="53"/>
      <c r="B71" s="84"/>
      <c r="C71" s="193"/>
      <c r="D71" s="325" t="s">
        <v>216</v>
      </c>
      <c r="E71" s="325" t="s">
        <v>216</v>
      </c>
      <c r="F71" s="325" t="s">
        <v>216</v>
      </c>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510"/>
      <c r="AG71" s="510"/>
      <c r="AH71" s="510"/>
      <c r="AI71" s="510"/>
      <c r="AJ71" s="510"/>
      <c r="AK71" s="510"/>
      <c r="AL71" s="510"/>
    </row>
    <row r="72" spans="1:38" s="21" customFormat="1" ht="12" x14ac:dyDescent="0.2">
      <c r="A72" s="53"/>
      <c r="B72" s="84"/>
      <c r="C72" s="193"/>
      <c r="D72" s="327" t="s">
        <v>211</v>
      </c>
      <c r="E72" s="19"/>
      <c r="F72" s="18"/>
      <c r="G72" s="378">
        <v>0.25</v>
      </c>
      <c r="H72" s="288">
        <v>0.25</v>
      </c>
      <c r="I72" s="288">
        <v>0.5</v>
      </c>
      <c r="J72" s="288">
        <v>0.75</v>
      </c>
      <c r="K72" s="293">
        <f t="shared" ref="H72:S76" si="90">J72</f>
        <v>0.75</v>
      </c>
      <c r="L72" s="292">
        <v>1</v>
      </c>
      <c r="M72" s="288">
        <f t="shared" si="90"/>
        <v>1</v>
      </c>
      <c r="N72" s="288">
        <f t="shared" si="90"/>
        <v>1</v>
      </c>
      <c r="O72" s="295">
        <f t="shared" si="90"/>
        <v>1</v>
      </c>
      <c r="P72" s="292">
        <f t="shared" si="90"/>
        <v>1</v>
      </c>
      <c r="Q72" s="288">
        <f t="shared" si="90"/>
        <v>1</v>
      </c>
      <c r="R72" s="288">
        <f t="shared" si="90"/>
        <v>1</v>
      </c>
      <c r="S72" s="295">
        <f t="shared" si="90"/>
        <v>1</v>
      </c>
      <c r="T72" s="292">
        <f t="shared" ref="T72:AE72" si="91">S72</f>
        <v>1</v>
      </c>
      <c r="U72" s="288">
        <f t="shared" si="91"/>
        <v>1</v>
      </c>
      <c r="V72" s="288">
        <f t="shared" si="91"/>
        <v>1</v>
      </c>
      <c r="W72" s="295">
        <f t="shared" si="91"/>
        <v>1</v>
      </c>
      <c r="X72" s="292">
        <f t="shared" si="91"/>
        <v>1</v>
      </c>
      <c r="Y72" s="288">
        <f t="shared" si="91"/>
        <v>1</v>
      </c>
      <c r="Z72" s="288">
        <f t="shared" si="91"/>
        <v>1</v>
      </c>
      <c r="AA72" s="295">
        <f t="shared" si="91"/>
        <v>1</v>
      </c>
      <c r="AB72" s="292">
        <f t="shared" si="91"/>
        <v>1</v>
      </c>
      <c r="AC72" s="288">
        <f t="shared" si="91"/>
        <v>1</v>
      </c>
      <c r="AD72" s="288">
        <f t="shared" si="91"/>
        <v>1</v>
      </c>
      <c r="AE72" s="295">
        <f t="shared" si="91"/>
        <v>1</v>
      </c>
      <c r="AF72" s="505" t="s">
        <v>668</v>
      </c>
      <c r="AG72" s="506" t="s">
        <v>431</v>
      </c>
      <c r="AH72" s="505"/>
      <c r="AI72" s="505"/>
      <c r="AJ72" s="505"/>
      <c r="AK72" s="505"/>
      <c r="AL72" s="505"/>
    </row>
    <row r="73" spans="1:38" s="21" customFormat="1" ht="12" x14ac:dyDescent="0.2">
      <c r="A73" s="53"/>
      <c r="B73" s="84"/>
      <c r="C73" s="192"/>
      <c r="D73" s="326" t="s">
        <v>212</v>
      </c>
      <c r="E73" s="19"/>
      <c r="F73" s="18"/>
      <c r="G73" s="378">
        <v>0</v>
      </c>
      <c r="H73" s="288">
        <v>0.5</v>
      </c>
      <c r="I73" s="288">
        <v>0.5</v>
      </c>
      <c r="J73" s="288">
        <v>0.75</v>
      </c>
      <c r="K73" s="293">
        <v>0.75</v>
      </c>
      <c r="L73" s="292">
        <v>1</v>
      </c>
      <c r="M73" s="288">
        <f t="shared" si="90"/>
        <v>1</v>
      </c>
      <c r="N73" s="288">
        <f t="shared" si="90"/>
        <v>1</v>
      </c>
      <c r="O73" s="295">
        <f t="shared" si="90"/>
        <v>1</v>
      </c>
      <c r="P73" s="292">
        <f t="shared" si="90"/>
        <v>1</v>
      </c>
      <c r="Q73" s="288">
        <f t="shared" si="90"/>
        <v>1</v>
      </c>
      <c r="R73" s="288">
        <f t="shared" si="90"/>
        <v>1</v>
      </c>
      <c r="S73" s="295">
        <f t="shared" si="90"/>
        <v>1</v>
      </c>
      <c r="T73" s="292">
        <f t="shared" ref="T73:AE73" si="92">S73</f>
        <v>1</v>
      </c>
      <c r="U73" s="288">
        <f t="shared" si="92"/>
        <v>1</v>
      </c>
      <c r="V73" s="288">
        <f t="shared" si="92"/>
        <v>1</v>
      </c>
      <c r="W73" s="295">
        <f t="shared" si="92"/>
        <v>1</v>
      </c>
      <c r="X73" s="292">
        <f t="shared" si="92"/>
        <v>1</v>
      </c>
      <c r="Y73" s="288">
        <f t="shared" si="92"/>
        <v>1</v>
      </c>
      <c r="Z73" s="288">
        <f t="shared" si="92"/>
        <v>1</v>
      </c>
      <c r="AA73" s="295">
        <f t="shared" si="92"/>
        <v>1</v>
      </c>
      <c r="AB73" s="292">
        <f t="shared" si="92"/>
        <v>1</v>
      </c>
      <c r="AC73" s="288">
        <f t="shared" si="92"/>
        <v>1</v>
      </c>
      <c r="AD73" s="288">
        <f t="shared" si="92"/>
        <v>1</v>
      </c>
      <c r="AE73" s="295">
        <f t="shared" si="92"/>
        <v>1</v>
      </c>
      <c r="AF73" s="505" t="s">
        <v>668</v>
      </c>
      <c r="AG73" s="506" t="s">
        <v>431</v>
      </c>
      <c r="AH73" s="505"/>
      <c r="AI73" s="505"/>
      <c r="AJ73" s="505"/>
      <c r="AK73" s="505"/>
      <c r="AL73" s="505"/>
    </row>
    <row r="74" spans="1:38" s="21" customFormat="1" ht="33.75" x14ac:dyDescent="0.2">
      <c r="A74" s="53"/>
      <c r="B74" s="84"/>
      <c r="C74" s="192"/>
      <c r="D74" s="326" t="s">
        <v>213</v>
      </c>
      <c r="E74" s="19"/>
      <c r="F74" s="18"/>
      <c r="G74" s="378">
        <v>0</v>
      </c>
      <c r="H74" s="288">
        <f t="shared" si="90"/>
        <v>0</v>
      </c>
      <c r="I74" s="288">
        <f t="shared" si="90"/>
        <v>0</v>
      </c>
      <c r="J74" s="288">
        <f t="shared" si="90"/>
        <v>0</v>
      </c>
      <c r="K74" s="293">
        <f t="shared" si="90"/>
        <v>0</v>
      </c>
      <c r="L74" s="292">
        <v>0.5</v>
      </c>
      <c r="M74" s="288">
        <f t="shared" si="90"/>
        <v>0.5</v>
      </c>
      <c r="N74" s="288">
        <v>0.75</v>
      </c>
      <c r="O74" s="295">
        <v>0.75</v>
      </c>
      <c r="P74" s="292">
        <v>1</v>
      </c>
      <c r="Q74" s="288">
        <f t="shared" si="90"/>
        <v>1</v>
      </c>
      <c r="R74" s="288">
        <f t="shared" si="90"/>
        <v>1</v>
      </c>
      <c r="S74" s="295">
        <f t="shared" si="90"/>
        <v>1</v>
      </c>
      <c r="T74" s="292">
        <v>1</v>
      </c>
      <c r="U74" s="288">
        <f t="shared" ref="U74:W76" si="93">T74</f>
        <v>1</v>
      </c>
      <c r="V74" s="288">
        <f t="shared" si="93"/>
        <v>1</v>
      </c>
      <c r="W74" s="295">
        <f t="shared" si="93"/>
        <v>1</v>
      </c>
      <c r="X74" s="292">
        <v>1</v>
      </c>
      <c r="Y74" s="288">
        <f t="shared" ref="Y74:AA76" si="94">X74</f>
        <v>1</v>
      </c>
      <c r="Z74" s="288">
        <f t="shared" si="94"/>
        <v>1</v>
      </c>
      <c r="AA74" s="295">
        <f t="shared" si="94"/>
        <v>1</v>
      </c>
      <c r="AB74" s="292">
        <v>1</v>
      </c>
      <c r="AC74" s="288">
        <f t="shared" ref="AC74:AE76" si="95">AB74</f>
        <v>1</v>
      </c>
      <c r="AD74" s="288">
        <f t="shared" si="95"/>
        <v>1</v>
      </c>
      <c r="AE74" s="295">
        <f t="shared" si="95"/>
        <v>1</v>
      </c>
      <c r="AF74" s="667" t="s">
        <v>688</v>
      </c>
      <c r="AG74" s="506" t="s">
        <v>451</v>
      </c>
      <c r="AH74" s="505"/>
      <c r="AI74" s="505"/>
      <c r="AJ74" s="505"/>
      <c r="AK74" s="666" t="s">
        <v>689</v>
      </c>
      <c r="AL74" s="505"/>
    </row>
    <row r="75" spans="1:38" s="21" customFormat="1" ht="12" x14ac:dyDescent="0.2">
      <c r="A75" s="53"/>
      <c r="B75" s="84"/>
      <c r="C75" s="193"/>
      <c r="D75" s="326" t="s">
        <v>214</v>
      </c>
      <c r="E75" s="19"/>
      <c r="F75" s="18"/>
      <c r="G75" s="378">
        <v>0</v>
      </c>
      <c r="H75" s="288">
        <v>0.25</v>
      </c>
      <c r="I75" s="288">
        <v>0.25</v>
      </c>
      <c r="J75" s="288">
        <f t="shared" si="90"/>
        <v>0.25</v>
      </c>
      <c r="K75" s="293">
        <f t="shared" si="90"/>
        <v>0.25</v>
      </c>
      <c r="L75" s="292">
        <v>1</v>
      </c>
      <c r="M75" s="288">
        <f t="shared" si="90"/>
        <v>1</v>
      </c>
      <c r="N75" s="288">
        <f t="shared" si="90"/>
        <v>1</v>
      </c>
      <c r="O75" s="295">
        <f t="shared" si="90"/>
        <v>1</v>
      </c>
      <c r="P75" s="292">
        <f t="shared" si="90"/>
        <v>1</v>
      </c>
      <c r="Q75" s="288">
        <f t="shared" si="90"/>
        <v>1</v>
      </c>
      <c r="R75" s="288">
        <f t="shared" si="90"/>
        <v>1</v>
      </c>
      <c r="S75" s="295">
        <f t="shared" si="90"/>
        <v>1</v>
      </c>
      <c r="T75" s="292">
        <f>S75</f>
        <v>1</v>
      </c>
      <c r="U75" s="288">
        <f t="shared" si="93"/>
        <v>1</v>
      </c>
      <c r="V75" s="288">
        <f t="shared" si="93"/>
        <v>1</v>
      </c>
      <c r="W75" s="295">
        <f t="shared" si="93"/>
        <v>1</v>
      </c>
      <c r="X75" s="292">
        <f>W75</f>
        <v>1</v>
      </c>
      <c r="Y75" s="288">
        <f t="shared" si="94"/>
        <v>1</v>
      </c>
      <c r="Z75" s="288">
        <f t="shared" si="94"/>
        <v>1</v>
      </c>
      <c r="AA75" s="295">
        <f t="shared" si="94"/>
        <v>1</v>
      </c>
      <c r="AB75" s="292">
        <f>AA75</f>
        <v>1</v>
      </c>
      <c r="AC75" s="288">
        <f t="shared" si="95"/>
        <v>1</v>
      </c>
      <c r="AD75" s="288">
        <f t="shared" si="95"/>
        <v>1</v>
      </c>
      <c r="AE75" s="295">
        <f t="shared" si="95"/>
        <v>1</v>
      </c>
      <c r="AF75" s="505" t="s">
        <v>668</v>
      </c>
      <c r="AG75" s="506" t="s">
        <v>431</v>
      </c>
      <c r="AH75" s="505"/>
      <c r="AI75" s="505"/>
      <c r="AJ75" s="505"/>
      <c r="AK75" s="505"/>
      <c r="AL75" s="505"/>
    </row>
    <row r="76" spans="1:38" s="21" customFormat="1" ht="12" x14ac:dyDescent="0.2">
      <c r="A76" s="53"/>
      <c r="B76" s="84"/>
      <c r="C76" s="193"/>
      <c r="D76" s="326" t="s">
        <v>215</v>
      </c>
      <c r="E76" s="19"/>
      <c r="F76" s="18"/>
      <c r="G76" s="378">
        <v>0</v>
      </c>
      <c r="H76" s="288">
        <v>0.25</v>
      </c>
      <c r="I76" s="288">
        <f t="shared" si="90"/>
        <v>0.25</v>
      </c>
      <c r="J76" s="288">
        <f t="shared" si="90"/>
        <v>0.25</v>
      </c>
      <c r="K76" s="293">
        <f t="shared" si="90"/>
        <v>0.25</v>
      </c>
      <c r="L76" s="292">
        <v>1</v>
      </c>
      <c r="M76" s="288">
        <f t="shared" si="90"/>
        <v>1</v>
      </c>
      <c r="N76" s="288">
        <f t="shared" si="90"/>
        <v>1</v>
      </c>
      <c r="O76" s="295">
        <f t="shared" si="90"/>
        <v>1</v>
      </c>
      <c r="P76" s="292">
        <f t="shared" si="90"/>
        <v>1</v>
      </c>
      <c r="Q76" s="288">
        <f t="shared" si="90"/>
        <v>1</v>
      </c>
      <c r="R76" s="288">
        <f t="shared" si="90"/>
        <v>1</v>
      </c>
      <c r="S76" s="295">
        <f t="shared" si="90"/>
        <v>1</v>
      </c>
      <c r="T76" s="292">
        <f>S76</f>
        <v>1</v>
      </c>
      <c r="U76" s="288">
        <f t="shared" si="93"/>
        <v>1</v>
      </c>
      <c r="V76" s="288">
        <f t="shared" si="93"/>
        <v>1</v>
      </c>
      <c r="W76" s="295">
        <f t="shared" si="93"/>
        <v>1</v>
      </c>
      <c r="X76" s="292">
        <f>W76</f>
        <v>1</v>
      </c>
      <c r="Y76" s="288">
        <f t="shared" si="94"/>
        <v>1</v>
      </c>
      <c r="Z76" s="288">
        <f t="shared" si="94"/>
        <v>1</v>
      </c>
      <c r="AA76" s="295">
        <f t="shared" si="94"/>
        <v>1</v>
      </c>
      <c r="AB76" s="292">
        <f>AA76</f>
        <v>1</v>
      </c>
      <c r="AC76" s="288">
        <f t="shared" si="95"/>
        <v>1</v>
      </c>
      <c r="AD76" s="288">
        <f t="shared" si="95"/>
        <v>1</v>
      </c>
      <c r="AE76" s="295">
        <f t="shared" si="95"/>
        <v>1</v>
      </c>
      <c r="AF76" s="505" t="s">
        <v>668</v>
      </c>
      <c r="AG76" s="506" t="s">
        <v>431</v>
      </c>
      <c r="AH76" s="505"/>
      <c r="AI76" s="505"/>
      <c r="AJ76" s="505"/>
      <c r="AK76" s="505"/>
      <c r="AL76" s="505"/>
    </row>
    <row r="77" spans="1:38" ht="68.25" thickBot="1" x14ac:dyDescent="0.25">
      <c r="A77" s="10"/>
      <c r="B77" s="84"/>
      <c r="C77" s="211"/>
      <c r="D77" s="386" t="s">
        <v>406</v>
      </c>
      <c r="E77" s="157"/>
      <c r="F77" s="158"/>
      <c r="G77" s="159"/>
      <c r="H77" s="159"/>
      <c r="I77" s="160"/>
      <c r="J77" s="160"/>
      <c r="K77" s="161"/>
      <c r="L77" s="142"/>
      <c r="M77" s="143"/>
      <c r="N77" s="143"/>
      <c r="O77" s="144"/>
      <c r="P77" s="143"/>
      <c r="Q77" s="145"/>
      <c r="R77" s="145"/>
      <c r="S77" s="146"/>
      <c r="T77" s="143"/>
      <c r="U77" s="145"/>
      <c r="V77" s="145"/>
      <c r="W77" s="146"/>
      <c r="X77" s="143"/>
      <c r="Y77" s="145"/>
      <c r="Z77" s="145"/>
      <c r="AA77" s="146"/>
      <c r="AB77" s="143"/>
      <c r="AC77" s="145"/>
      <c r="AD77" s="145"/>
      <c r="AE77" s="146"/>
      <c r="AF77" s="146"/>
      <c r="AG77" s="146"/>
      <c r="AH77" s="146"/>
      <c r="AI77" s="146"/>
      <c r="AJ77" s="146"/>
      <c r="AK77" s="146"/>
      <c r="AL77" s="146"/>
    </row>
    <row r="78" spans="1:38" s="21" customFormat="1" ht="12" thickBot="1" x14ac:dyDescent="0.25">
      <c r="A78" s="53"/>
      <c r="B78" s="189" t="s">
        <v>38</v>
      </c>
      <c r="C78" s="197"/>
      <c r="D78" s="148" t="s">
        <v>37</v>
      </c>
      <c r="E78" s="62"/>
      <c r="F78" s="63"/>
      <c r="G78" s="63"/>
      <c r="H78" s="64"/>
      <c r="I78" s="429"/>
      <c r="J78" s="65"/>
      <c r="K78" s="66"/>
      <c r="L78" s="67"/>
      <c r="M78" s="65"/>
      <c r="N78" s="65"/>
      <c r="O78" s="428"/>
      <c r="P78" s="65"/>
      <c r="Q78" s="65"/>
      <c r="R78" s="65"/>
      <c r="S78" s="68"/>
      <c r="T78" s="65"/>
      <c r="U78" s="65"/>
      <c r="V78" s="65"/>
      <c r="W78" s="68"/>
      <c r="X78" s="65"/>
      <c r="Y78" s="65"/>
      <c r="Z78" s="65"/>
      <c r="AA78" s="68"/>
      <c r="AB78" s="65"/>
      <c r="AC78" s="65"/>
      <c r="AD78" s="65"/>
      <c r="AE78" s="68"/>
      <c r="AF78" s="75"/>
      <c r="AG78" s="75"/>
      <c r="AH78" s="75"/>
      <c r="AI78" s="75"/>
      <c r="AJ78" s="75"/>
      <c r="AK78" s="75"/>
      <c r="AL78" s="75"/>
    </row>
    <row r="79" spans="1:38" s="21" customFormat="1" x14ac:dyDescent="0.2">
      <c r="A79" s="53"/>
      <c r="B79" s="84"/>
      <c r="C79" s="193"/>
      <c r="D79" s="147" t="s">
        <v>122</v>
      </c>
      <c r="E79" s="47"/>
      <c r="F79" s="48"/>
      <c r="G79" s="401">
        <f t="shared" ref="G79:S79" si="96">IFERROR(SUM(G80:G83)/COUNT(G80:G83),0)</f>
        <v>8.3333333333333329E-2</v>
      </c>
      <c r="H79" s="402">
        <f t="shared" si="96"/>
        <v>0.125</v>
      </c>
      <c r="I79" s="402">
        <f t="shared" si="96"/>
        <v>0.4375</v>
      </c>
      <c r="J79" s="402">
        <f t="shared" si="96"/>
        <v>0.5</v>
      </c>
      <c r="K79" s="402">
        <f t="shared" si="96"/>
        <v>0.5</v>
      </c>
      <c r="L79" s="403">
        <f t="shared" si="96"/>
        <v>0.75</v>
      </c>
      <c r="M79" s="402">
        <f t="shared" si="96"/>
        <v>0.75</v>
      </c>
      <c r="N79" s="402">
        <f t="shared" si="96"/>
        <v>0.75</v>
      </c>
      <c r="O79" s="404">
        <f t="shared" si="96"/>
        <v>1</v>
      </c>
      <c r="P79" s="402">
        <f t="shared" si="96"/>
        <v>1</v>
      </c>
      <c r="Q79" s="402">
        <f t="shared" si="96"/>
        <v>1</v>
      </c>
      <c r="R79" s="402">
        <f t="shared" si="96"/>
        <v>1</v>
      </c>
      <c r="S79" s="404">
        <f t="shared" si="96"/>
        <v>1</v>
      </c>
      <c r="T79" s="402">
        <f t="shared" ref="T79:AE79" si="97">IFERROR(SUM(T80:T83)/COUNT(T80:T83),0)</f>
        <v>1</v>
      </c>
      <c r="U79" s="402">
        <f t="shared" si="97"/>
        <v>1</v>
      </c>
      <c r="V79" s="402">
        <f t="shared" si="97"/>
        <v>1</v>
      </c>
      <c r="W79" s="404">
        <f t="shared" si="97"/>
        <v>1</v>
      </c>
      <c r="X79" s="402">
        <f t="shared" si="97"/>
        <v>1</v>
      </c>
      <c r="Y79" s="402">
        <f t="shared" si="97"/>
        <v>1</v>
      </c>
      <c r="Z79" s="402">
        <f t="shared" si="97"/>
        <v>1</v>
      </c>
      <c r="AA79" s="404">
        <f t="shared" si="97"/>
        <v>1</v>
      </c>
      <c r="AB79" s="402">
        <f t="shared" si="97"/>
        <v>1</v>
      </c>
      <c r="AC79" s="402">
        <f t="shared" si="97"/>
        <v>1</v>
      </c>
      <c r="AD79" s="402">
        <f t="shared" si="97"/>
        <v>1</v>
      </c>
      <c r="AE79" s="404">
        <f t="shared" si="97"/>
        <v>1</v>
      </c>
      <c r="AF79" s="217"/>
      <c r="AG79" s="217"/>
      <c r="AH79" s="217"/>
      <c r="AI79" s="217"/>
      <c r="AJ79" s="217"/>
      <c r="AK79" s="217"/>
      <c r="AL79" s="217"/>
    </row>
    <row r="80" spans="1:38" s="21" customFormat="1" ht="12" x14ac:dyDescent="0.2">
      <c r="A80" s="53"/>
      <c r="B80" s="84"/>
      <c r="C80" s="193"/>
      <c r="D80" s="326" t="s">
        <v>107</v>
      </c>
      <c r="E80" s="19"/>
      <c r="F80" s="18"/>
      <c r="G80" s="378">
        <v>0</v>
      </c>
      <c r="H80" s="288">
        <f t="shared" ref="H80:S82" si="98">G80</f>
        <v>0</v>
      </c>
      <c r="I80" s="288">
        <v>0.5</v>
      </c>
      <c r="J80" s="288">
        <f t="shared" si="98"/>
        <v>0.5</v>
      </c>
      <c r="K80" s="293">
        <f t="shared" si="98"/>
        <v>0.5</v>
      </c>
      <c r="L80" s="292">
        <f t="shared" si="98"/>
        <v>0.5</v>
      </c>
      <c r="M80" s="288">
        <f t="shared" si="98"/>
        <v>0.5</v>
      </c>
      <c r="N80" s="288">
        <f t="shared" si="98"/>
        <v>0.5</v>
      </c>
      <c r="O80" s="295">
        <v>1</v>
      </c>
      <c r="P80" s="292">
        <f t="shared" si="98"/>
        <v>1</v>
      </c>
      <c r="Q80" s="288">
        <f t="shared" si="98"/>
        <v>1</v>
      </c>
      <c r="R80" s="288">
        <f t="shared" si="98"/>
        <v>1</v>
      </c>
      <c r="S80" s="295">
        <f t="shared" si="98"/>
        <v>1</v>
      </c>
      <c r="T80" s="292">
        <f t="shared" ref="T80:AE80" si="99">S80</f>
        <v>1</v>
      </c>
      <c r="U80" s="288">
        <f t="shared" si="99"/>
        <v>1</v>
      </c>
      <c r="V80" s="288">
        <f t="shared" si="99"/>
        <v>1</v>
      </c>
      <c r="W80" s="295">
        <f t="shared" si="99"/>
        <v>1</v>
      </c>
      <c r="X80" s="292">
        <f t="shared" si="99"/>
        <v>1</v>
      </c>
      <c r="Y80" s="288">
        <f t="shared" si="99"/>
        <v>1</v>
      </c>
      <c r="Z80" s="288">
        <f t="shared" si="99"/>
        <v>1</v>
      </c>
      <c r="AA80" s="295">
        <f t="shared" si="99"/>
        <v>1</v>
      </c>
      <c r="AB80" s="292">
        <f t="shared" si="99"/>
        <v>1</v>
      </c>
      <c r="AC80" s="288">
        <f t="shared" si="99"/>
        <v>1</v>
      </c>
      <c r="AD80" s="288">
        <f t="shared" si="99"/>
        <v>1</v>
      </c>
      <c r="AE80" s="295">
        <f t="shared" si="99"/>
        <v>1</v>
      </c>
      <c r="AF80" s="666" t="s">
        <v>690</v>
      </c>
      <c r="AG80" s="508" t="s">
        <v>531</v>
      </c>
      <c r="AH80" s="505"/>
      <c r="AI80" s="505"/>
      <c r="AJ80" s="505"/>
      <c r="AK80" s="505"/>
      <c r="AL80" s="505"/>
    </row>
    <row r="81" spans="1:38" s="21" customFormat="1" ht="12" x14ac:dyDescent="0.2">
      <c r="A81" s="53"/>
      <c r="B81" s="84"/>
      <c r="C81" s="193"/>
      <c r="D81" s="326" t="s">
        <v>217</v>
      </c>
      <c r="E81" s="19"/>
      <c r="F81" s="18"/>
      <c r="G81" s="378">
        <v>0</v>
      </c>
      <c r="H81" s="288">
        <f t="shared" si="98"/>
        <v>0</v>
      </c>
      <c r="I81" s="288">
        <v>0.5</v>
      </c>
      <c r="J81" s="288">
        <f t="shared" si="98"/>
        <v>0.5</v>
      </c>
      <c r="K81" s="293">
        <f t="shared" si="98"/>
        <v>0.5</v>
      </c>
      <c r="L81" s="292">
        <f t="shared" si="98"/>
        <v>0.5</v>
      </c>
      <c r="M81" s="288">
        <f t="shared" si="98"/>
        <v>0.5</v>
      </c>
      <c r="N81" s="288">
        <f t="shared" si="98"/>
        <v>0.5</v>
      </c>
      <c r="O81" s="295">
        <v>1</v>
      </c>
      <c r="P81" s="292">
        <f t="shared" ref="P81:S83" si="100">O81</f>
        <v>1</v>
      </c>
      <c r="Q81" s="288">
        <f t="shared" si="100"/>
        <v>1</v>
      </c>
      <c r="R81" s="288">
        <f t="shared" si="100"/>
        <v>1</v>
      </c>
      <c r="S81" s="295">
        <f t="shared" si="100"/>
        <v>1</v>
      </c>
      <c r="T81" s="292">
        <f t="shared" ref="T81:AE81" si="101">S81</f>
        <v>1</v>
      </c>
      <c r="U81" s="288">
        <f t="shared" si="101"/>
        <v>1</v>
      </c>
      <c r="V81" s="288">
        <f t="shared" si="101"/>
        <v>1</v>
      </c>
      <c r="W81" s="295">
        <f t="shared" si="101"/>
        <v>1</v>
      </c>
      <c r="X81" s="292">
        <f t="shared" si="101"/>
        <v>1</v>
      </c>
      <c r="Y81" s="288">
        <f t="shared" si="101"/>
        <v>1</v>
      </c>
      <c r="Z81" s="288">
        <f t="shared" si="101"/>
        <v>1</v>
      </c>
      <c r="AA81" s="295">
        <f t="shared" si="101"/>
        <v>1</v>
      </c>
      <c r="AB81" s="292">
        <f t="shared" si="101"/>
        <v>1</v>
      </c>
      <c r="AC81" s="288">
        <f t="shared" si="101"/>
        <v>1</v>
      </c>
      <c r="AD81" s="288">
        <f t="shared" si="101"/>
        <v>1</v>
      </c>
      <c r="AE81" s="295">
        <f t="shared" si="101"/>
        <v>1</v>
      </c>
      <c r="AF81" s="666" t="s">
        <v>680</v>
      </c>
      <c r="AG81" s="508" t="s">
        <v>531</v>
      </c>
      <c r="AH81" s="505"/>
      <c r="AI81" s="505"/>
      <c r="AJ81" s="505"/>
      <c r="AK81" s="505"/>
      <c r="AL81" s="505"/>
    </row>
    <row r="82" spans="1:38" s="21" customFormat="1" ht="12" x14ac:dyDescent="0.2">
      <c r="A82" s="53"/>
      <c r="B82" s="85"/>
      <c r="C82" s="198"/>
      <c r="D82" s="328" t="s">
        <v>219</v>
      </c>
      <c r="E82" s="131"/>
      <c r="F82" s="132"/>
      <c r="G82" s="286">
        <v>0.25</v>
      </c>
      <c r="H82" s="288">
        <v>0.25</v>
      </c>
      <c r="I82" s="288">
        <v>0.5</v>
      </c>
      <c r="J82" s="288">
        <v>0.75</v>
      </c>
      <c r="K82" s="293">
        <v>0.75</v>
      </c>
      <c r="L82" s="292">
        <v>1</v>
      </c>
      <c r="M82" s="288">
        <f t="shared" si="98"/>
        <v>1</v>
      </c>
      <c r="N82" s="288">
        <f t="shared" si="98"/>
        <v>1</v>
      </c>
      <c r="O82" s="295">
        <f>N82</f>
        <v>1</v>
      </c>
      <c r="P82" s="292">
        <f t="shared" si="100"/>
        <v>1</v>
      </c>
      <c r="Q82" s="288">
        <f t="shared" si="100"/>
        <v>1</v>
      </c>
      <c r="R82" s="288">
        <f t="shared" si="100"/>
        <v>1</v>
      </c>
      <c r="S82" s="295">
        <f t="shared" si="100"/>
        <v>1</v>
      </c>
      <c r="T82" s="292">
        <f t="shared" ref="T82:AE82" si="102">S82</f>
        <v>1</v>
      </c>
      <c r="U82" s="288">
        <f t="shared" si="102"/>
        <v>1</v>
      </c>
      <c r="V82" s="288">
        <f t="shared" si="102"/>
        <v>1</v>
      </c>
      <c r="W82" s="295">
        <f t="shared" si="102"/>
        <v>1</v>
      </c>
      <c r="X82" s="292">
        <f t="shared" si="102"/>
        <v>1</v>
      </c>
      <c r="Y82" s="288">
        <f t="shared" si="102"/>
        <v>1</v>
      </c>
      <c r="Z82" s="288">
        <f t="shared" si="102"/>
        <v>1</v>
      </c>
      <c r="AA82" s="295">
        <f t="shared" si="102"/>
        <v>1</v>
      </c>
      <c r="AB82" s="292">
        <f t="shared" si="102"/>
        <v>1</v>
      </c>
      <c r="AC82" s="288">
        <f t="shared" si="102"/>
        <v>1</v>
      </c>
      <c r="AD82" s="288">
        <f t="shared" si="102"/>
        <v>1</v>
      </c>
      <c r="AE82" s="295">
        <f t="shared" si="102"/>
        <v>1</v>
      </c>
      <c r="AF82" s="505" t="s">
        <v>668</v>
      </c>
      <c r="AG82" s="508"/>
      <c r="AH82" s="505"/>
      <c r="AI82" s="505"/>
      <c r="AJ82" s="505"/>
      <c r="AK82" s="505"/>
      <c r="AL82" s="505"/>
    </row>
    <row r="83" spans="1:38" s="21" customFormat="1" ht="12" x14ac:dyDescent="0.2">
      <c r="A83" s="53"/>
      <c r="B83" s="85"/>
      <c r="C83" s="198"/>
      <c r="D83" s="328" t="s">
        <v>220</v>
      </c>
      <c r="E83" s="131"/>
      <c r="F83" s="132"/>
      <c r="G83" s="286"/>
      <c r="H83" s="288">
        <v>0.25</v>
      </c>
      <c r="I83" s="288">
        <v>0.25</v>
      </c>
      <c r="J83" s="288">
        <v>0.25</v>
      </c>
      <c r="K83" s="293">
        <v>0.25</v>
      </c>
      <c r="L83" s="292">
        <v>1</v>
      </c>
      <c r="M83" s="288">
        <f>L83</f>
        <v>1</v>
      </c>
      <c r="N83" s="288">
        <f>M83</f>
        <v>1</v>
      </c>
      <c r="O83" s="295">
        <f>N83</f>
        <v>1</v>
      </c>
      <c r="P83" s="292">
        <f t="shared" si="100"/>
        <v>1</v>
      </c>
      <c r="Q83" s="288">
        <f t="shared" si="100"/>
        <v>1</v>
      </c>
      <c r="R83" s="288">
        <f t="shared" si="100"/>
        <v>1</v>
      </c>
      <c r="S83" s="295">
        <f t="shared" si="100"/>
        <v>1</v>
      </c>
      <c r="T83" s="292">
        <f t="shared" ref="T83:AE83" si="103">S83</f>
        <v>1</v>
      </c>
      <c r="U83" s="288">
        <f t="shared" si="103"/>
        <v>1</v>
      </c>
      <c r="V83" s="288">
        <f t="shared" si="103"/>
        <v>1</v>
      </c>
      <c r="W83" s="295">
        <f t="shared" si="103"/>
        <v>1</v>
      </c>
      <c r="X83" s="292">
        <f t="shared" si="103"/>
        <v>1</v>
      </c>
      <c r="Y83" s="288">
        <f t="shared" si="103"/>
        <v>1</v>
      </c>
      <c r="Z83" s="288">
        <f t="shared" si="103"/>
        <v>1</v>
      </c>
      <c r="AA83" s="295">
        <f t="shared" si="103"/>
        <v>1</v>
      </c>
      <c r="AB83" s="292">
        <f t="shared" si="103"/>
        <v>1</v>
      </c>
      <c r="AC83" s="288">
        <f t="shared" si="103"/>
        <v>1</v>
      </c>
      <c r="AD83" s="288">
        <f t="shared" si="103"/>
        <v>1</v>
      </c>
      <c r="AE83" s="295">
        <f t="shared" si="103"/>
        <v>1</v>
      </c>
      <c r="AF83" s="505" t="s">
        <v>668</v>
      </c>
      <c r="AG83" s="506"/>
      <c r="AH83" s="505"/>
      <c r="AI83" s="505"/>
      <c r="AJ83" s="505"/>
      <c r="AK83" s="505"/>
      <c r="AL83" s="505"/>
    </row>
    <row r="84" spans="1:38" ht="68.25" thickBot="1" x14ac:dyDescent="0.25">
      <c r="A84" s="10"/>
      <c r="B84" s="84"/>
      <c r="C84" s="211"/>
      <c r="D84" s="386" t="s">
        <v>407</v>
      </c>
      <c r="E84" s="157"/>
      <c r="F84" s="158"/>
      <c r="G84" s="159"/>
      <c r="H84" s="159"/>
      <c r="I84" s="160"/>
      <c r="J84" s="160"/>
      <c r="K84" s="161"/>
      <c r="L84" s="142"/>
      <c r="M84" s="143"/>
      <c r="N84" s="143"/>
      <c r="O84" s="144"/>
      <c r="P84" s="143"/>
      <c r="Q84" s="145"/>
      <c r="R84" s="145"/>
      <c r="S84" s="146"/>
      <c r="T84" s="143"/>
      <c r="U84" s="145"/>
      <c r="V84" s="145"/>
      <c r="W84" s="146"/>
      <c r="X84" s="143"/>
      <c r="Y84" s="145"/>
      <c r="Z84" s="145"/>
      <c r="AA84" s="146"/>
      <c r="AB84" s="143"/>
      <c r="AC84" s="145"/>
      <c r="AD84" s="145"/>
      <c r="AE84" s="146"/>
      <c r="AF84" s="146"/>
      <c r="AG84" s="146"/>
      <c r="AH84" s="146"/>
      <c r="AI84" s="146"/>
      <c r="AJ84" s="146"/>
      <c r="AK84" s="146"/>
      <c r="AL84" s="146"/>
    </row>
    <row r="85" spans="1:38" s="21" customFormat="1" ht="12" thickBot="1" x14ac:dyDescent="0.25">
      <c r="A85" s="53"/>
      <c r="B85" s="189" t="s">
        <v>40</v>
      </c>
      <c r="C85" s="197"/>
      <c r="D85" s="219" t="s">
        <v>31</v>
      </c>
      <c r="E85" s="62"/>
      <c r="F85" s="63"/>
      <c r="G85" s="429"/>
      <c r="H85" s="64"/>
      <c r="I85" s="65"/>
      <c r="J85" s="65"/>
      <c r="K85" s="66"/>
      <c r="L85" s="67"/>
      <c r="M85" s="65"/>
      <c r="N85" s="65"/>
      <c r="O85" s="68"/>
      <c r="P85" s="428"/>
      <c r="Q85" s="65"/>
      <c r="R85" s="65"/>
      <c r="S85" s="68"/>
      <c r="T85" s="68"/>
      <c r="U85" s="68"/>
      <c r="V85" s="68"/>
      <c r="W85" s="68"/>
      <c r="X85" s="68"/>
      <c r="Y85" s="68"/>
      <c r="Z85" s="68"/>
      <c r="AA85" s="68"/>
      <c r="AB85" s="68"/>
      <c r="AC85" s="68"/>
      <c r="AD85" s="68"/>
      <c r="AE85" s="68"/>
      <c r="AF85" s="75"/>
      <c r="AG85" s="75"/>
      <c r="AH85" s="75"/>
      <c r="AI85" s="75"/>
      <c r="AJ85" s="75"/>
      <c r="AK85" s="75"/>
      <c r="AL85" s="75"/>
    </row>
    <row r="86" spans="1:38" s="21" customFormat="1" x14ac:dyDescent="0.2">
      <c r="A86" s="53"/>
      <c r="B86" s="84"/>
      <c r="C86" s="193"/>
      <c r="D86" s="218" t="s">
        <v>122</v>
      </c>
      <c r="E86" s="47"/>
      <c r="F86" s="48"/>
      <c r="G86" s="401">
        <f>IFERROR(SUM(G87:G93)/COUNT(G87:G93),0)</f>
        <v>0.37857142857142856</v>
      </c>
      <c r="H86" s="402">
        <f t="shared" ref="H86:S86" si="104">IFERROR(SUM(H87:H93)/COUNT(H87:H93),0)</f>
        <v>0.4642857142857143</v>
      </c>
      <c r="I86" s="402">
        <f t="shared" si="104"/>
        <v>0.5357142857142857</v>
      </c>
      <c r="J86" s="402">
        <f t="shared" si="104"/>
        <v>0.5714285714285714</v>
      </c>
      <c r="K86" s="402">
        <f t="shared" si="104"/>
        <v>0.7142857142857143</v>
      </c>
      <c r="L86" s="403">
        <f t="shared" si="104"/>
        <v>0.9285714285714286</v>
      </c>
      <c r="M86" s="402">
        <f t="shared" si="104"/>
        <v>0.9285714285714286</v>
      </c>
      <c r="N86" s="402">
        <f t="shared" si="104"/>
        <v>0.9642857142857143</v>
      </c>
      <c r="O86" s="404">
        <f t="shared" si="104"/>
        <v>0.9642857142857143</v>
      </c>
      <c r="P86" s="402">
        <f t="shared" si="104"/>
        <v>1</v>
      </c>
      <c r="Q86" s="402">
        <f t="shared" si="104"/>
        <v>1</v>
      </c>
      <c r="R86" s="402">
        <f t="shared" si="104"/>
        <v>1</v>
      </c>
      <c r="S86" s="404">
        <f t="shared" si="104"/>
        <v>1</v>
      </c>
      <c r="T86" s="402">
        <f t="shared" ref="T86:AE86" si="105">IFERROR(SUM(T87:T93)/COUNT(T87:T93),0)</f>
        <v>1</v>
      </c>
      <c r="U86" s="402">
        <f t="shared" si="105"/>
        <v>1</v>
      </c>
      <c r="V86" s="402">
        <f t="shared" si="105"/>
        <v>1</v>
      </c>
      <c r="W86" s="404">
        <f t="shared" si="105"/>
        <v>1</v>
      </c>
      <c r="X86" s="402">
        <f t="shared" si="105"/>
        <v>1</v>
      </c>
      <c r="Y86" s="402">
        <f t="shared" si="105"/>
        <v>1</v>
      </c>
      <c r="Z86" s="402">
        <f t="shared" si="105"/>
        <v>1</v>
      </c>
      <c r="AA86" s="404">
        <f t="shared" si="105"/>
        <v>1</v>
      </c>
      <c r="AB86" s="402">
        <f t="shared" si="105"/>
        <v>1</v>
      </c>
      <c r="AC86" s="402">
        <f t="shared" si="105"/>
        <v>1</v>
      </c>
      <c r="AD86" s="402">
        <f t="shared" si="105"/>
        <v>1</v>
      </c>
      <c r="AE86" s="404">
        <f t="shared" si="105"/>
        <v>1</v>
      </c>
      <c r="AF86" s="217"/>
      <c r="AG86" s="217"/>
      <c r="AH86" s="217"/>
      <c r="AI86" s="217"/>
      <c r="AJ86" s="217"/>
      <c r="AK86" s="217"/>
      <c r="AL86" s="217"/>
    </row>
    <row r="87" spans="1:38" s="21" customFormat="1" ht="22.5" x14ac:dyDescent="0.2">
      <c r="A87" s="53"/>
      <c r="B87" s="84"/>
      <c r="C87" s="193"/>
      <c r="D87" s="458" t="s">
        <v>221</v>
      </c>
      <c r="E87" s="44"/>
      <c r="F87" s="46"/>
      <c r="G87" s="378">
        <v>0.15</v>
      </c>
      <c r="H87" s="288">
        <v>0.5</v>
      </c>
      <c r="I87" s="288">
        <f t="shared" ref="H87:S93" si="106">H87</f>
        <v>0.5</v>
      </c>
      <c r="J87" s="288">
        <v>0.75</v>
      </c>
      <c r="K87" s="293">
        <v>0.75</v>
      </c>
      <c r="L87" s="292">
        <v>1</v>
      </c>
      <c r="M87" s="288">
        <f t="shared" ref="M87:T88" si="107">L87</f>
        <v>1</v>
      </c>
      <c r="N87" s="288">
        <f t="shared" si="107"/>
        <v>1</v>
      </c>
      <c r="O87" s="295">
        <f t="shared" si="107"/>
        <v>1</v>
      </c>
      <c r="P87" s="292">
        <f t="shared" si="107"/>
        <v>1</v>
      </c>
      <c r="Q87" s="288">
        <f t="shared" si="107"/>
        <v>1</v>
      </c>
      <c r="R87" s="288">
        <f t="shared" si="107"/>
        <v>1</v>
      </c>
      <c r="S87" s="295">
        <f t="shared" si="107"/>
        <v>1</v>
      </c>
      <c r="T87" s="292">
        <f t="shared" si="107"/>
        <v>1</v>
      </c>
      <c r="U87" s="288">
        <f t="shared" ref="U87:U93" si="108">T87</f>
        <v>1</v>
      </c>
      <c r="V87" s="288">
        <f t="shared" ref="V87:V93" si="109">U87</f>
        <v>1</v>
      </c>
      <c r="W87" s="295">
        <f t="shared" ref="W87:W93" si="110">V87</f>
        <v>1</v>
      </c>
      <c r="X87" s="292">
        <f>W87</f>
        <v>1</v>
      </c>
      <c r="Y87" s="288">
        <f t="shared" ref="Y87:Y93" si="111">X87</f>
        <v>1</v>
      </c>
      <c r="Z87" s="288">
        <f t="shared" ref="Z87:Z93" si="112">Y87</f>
        <v>1</v>
      </c>
      <c r="AA87" s="295">
        <f t="shared" ref="AA87:AA93" si="113">Z87</f>
        <v>1</v>
      </c>
      <c r="AB87" s="292">
        <f>AA87</f>
        <v>1</v>
      </c>
      <c r="AC87" s="288">
        <f t="shared" ref="AC87:AC93" si="114">AB87</f>
        <v>1</v>
      </c>
      <c r="AD87" s="288">
        <f t="shared" ref="AD87:AD93" si="115">AC87</f>
        <v>1</v>
      </c>
      <c r="AE87" s="295">
        <f t="shared" ref="AE87:AE93" si="116">AD87</f>
        <v>1</v>
      </c>
      <c r="AF87" s="505" t="s">
        <v>668</v>
      </c>
      <c r="AG87" s="506" t="s">
        <v>431</v>
      </c>
      <c r="AH87" s="505"/>
      <c r="AI87" s="505"/>
      <c r="AJ87" s="505"/>
      <c r="AK87" s="505"/>
      <c r="AL87" s="505"/>
    </row>
    <row r="88" spans="1:38" s="21" customFormat="1" ht="22.5" x14ac:dyDescent="0.2">
      <c r="A88" s="53"/>
      <c r="B88" s="84"/>
      <c r="C88" s="193"/>
      <c r="D88" s="365" t="s">
        <v>222</v>
      </c>
      <c r="E88" s="44"/>
      <c r="F88" s="46"/>
      <c r="G88" s="378">
        <v>0</v>
      </c>
      <c r="H88" s="288">
        <f t="shared" si="106"/>
        <v>0</v>
      </c>
      <c r="I88" s="288">
        <f t="shared" si="106"/>
        <v>0</v>
      </c>
      <c r="J88" s="288">
        <f t="shared" si="106"/>
        <v>0</v>
      </c>
      <c r="K88" s="293">
        <v>0.5</v>
      </c>
      <c r="L88" s="292">
        <v>1</v>
      </c>
      <c r="M88" s="288">
        <f t="shared" si="107"/>
        <v>1</v>
      </c>
      <c r="N88" s="288">
        <f t="shared" si="107"/>
        <v>1</v>
      </c>
      <c r="O88" s="295">
        <f t="shared" si="107"/>
        <v>1</v>
      </c>
      <c r="P88" s="292">
        <f t="shared" si="107"/>
        <v>1</v>
      </c>
      <c r="Q88" s="288">
        <f t="shared" si="107"/>
        <v>1</v>
      </c>
      <c r="R88" s="288">
        <f t="shared" si="107"/>
        <v>1</v>
      </c>
      <c r="S88" s="295">
        <f t="shared" si="107"/>
        <v>1</v>
      </c>
      <c r="T88" s="292">
        <f t="shared" si="107"/>
        <v>1</v>
      </c>
      <c r="U88" s="288">
        <f t="shared" si="108"/>
        <v>1</v>
      </c>
      <c r="V88" s="288">
        <f t="shared" si="109"/>
        <v>1</v>
      </c>
      <c r="W88" s="295">
        <f t="shared" si="110"/>
        <v>1</v>
      </c>
      <c r="X88" s="292">
        <f>W88</f>
        <v>1</v>
      </c>
      <c r="Y88" s="288">
        <f t="shared" si="111"/>
        <v>1</v>
      </c>
      <c r="Z88" s="288">
        <f t="shared" si="112"/>
        <v>1</v>
      </c>
      <c r="AA88" s="295">
        <f t="shared" si="113"/>
        <v>1</v>
      </c>
      <c r="AB88" s="292">
        <f>AA88</f>
        <v>1</v>
      </c>
      <c r="AC88" s="288">
        <f t="shared" si="114"/>
        <v>1</v>
      </c>
      <c r="AD88" s="288">
        <f t="shared" si="115"/>
        <v>1</v>
      </c>
      <c r="AE88" s="295">
        <f t="shared" si="116"/>
        <v>1</v>
      </c>
      <c r="AF88" s="666" t="s">
        <v>691</v>
      </c>
      <c r="AG88" s="506" t="s">
        <v>451</v>
      </c>
      <c r="AH88" s="505"/>
      <c r="AI88" s="505"/>
      <c r="AJ88" s="505"/>
      <c r="AK88" s="505"/>
      <c r="AL88" s="505"/>
    </row>
    <row r="89" spans="1:38" s="21" customFormat="1" ht="12" x14ac:dyDescent="0.2">
      <c r="A89" s="53"/>
      <c r="B89" s="84"/>
      <c r="C89" s="193"/>
      <c r="D89" s="365" t="s">
        <v>223</v>
      </c>
      <c r="E89" s="44"/>
      <c r="F89" s="46"/>
      <c r="G89" s="378">
        <v>1</v>
      </c>
      <c r="H89" s="288">
        <f>G89</f>
        <v>1</v>
      </c>
      <c r="I89" s="288">
        <f>H89</f>
        <v>1</v>
      </c>
      <c r="J89" s="288">
        <f t="shared" si="106"/>
        <v>1</v>
      </c>
      <c r="K89" s="293">
        <f t="shared" si="106"/>
        <v>1</v>
      </c>
      <c r="L89" s="292">
        <f>K89</f>
        <v>1</v>
      </c>
      <c r="M89" s="288">
        <f t="shared" si="106"/>
        <v>1</v>
      </c>
      <c r="N89" s="288">
        <f t="shared" si="106"/>
        <v>1</v>
      </c>
      <c r="O89" s="295">
        <f t="shared" si="106"/>
        <v>1</v>
      </c>
      <c r="P89" s="292">
        <f t="shared" si="106"/>
        <v>1</v>
      </c>
      <c r="Q89" s="288">
        <f t="shared" si="106"/>
        <v>1</v>
      </c>
      <c r="R89" s="288">
        <f t="shared" si="106"/>
        <v>1</v>
      </c>
      <c r="S89" s="295">
        <f t="shared" si="106"/>
        <v>1</v>
      </c>
      <c r="T89" s="292">
        <f>S89</f>
        <v>1</v>
      </c>
      <c r="U89" s="288">
        <f t="shared" si="108"/>
        <v>1</v>
      </c>
      <c r="V89" s="288">
        <f t="shared" si="109"/>
        <v>1</v>
      </c>
      <c r="W89" s="295">
        <f t="shared" si="110"/>
        <v>1</v>
      </c>
      <c r="X89" s="292">
        <f>W89</f>
        <v>1</v>
      </c>
      <c r="Y89" s="288">
        <f t="shared" si="111"/>
        <v>1</v>
      </c>
      <c r="Z89" s="288">
        <f t="shared" si="112"/>
        <v>1</v>
      </c>
      <c r="AA89" s="295">
        <f t="shared" si="113"/>
        <v>1</v>
      </c>
      <c r="AB89" s="292">
        <f>AA89</f>
        <v>1</v>
      </c>
      <c r="AC89" s="288">
        <f t="shared" si="114"/>
        <v>1</v>
      </c>
      <c r="AD89" s="288">
        <f t="shared" si="115"/>
        <v>1</v>
      </c>
      <c r="AE89" s="295">
        <f t="shared" si="116"/>
        <v>1</v>
      </c>
      <c r="AF89" s="505" t="s">
        <v>668</v>
      </c>
      <c r="AG89" s="506" t="s">
        <v>431</v>
      </c>
      <c r="AH89" s="505"/>
      <c r="AI89" s="505"/>
      <c r="AJ89" s="505"/>
      <c r="AK89" s="505"/>
      <c r="AL89" s="505"/>
    </row>
    <row r="90" spans="1:38" s="21" customFormat="1" ht="12" x14ac:dyDescent="0.2">
      <c r="A90" s="53"/>
      <c r="B90" s="84"/>
      <c r="C90" s="193"/>
      <c r="D90" s="365" t="s">
        <v>391</v>
      </c>
      <c r="E90" s="44"/>
      <c r="F90" s="46"/>
      <c r="G90" s="378">
        <v>1</v>
      </c>
      <c r="H90" s="288">
        <f>G90</f>
        <v>1</v>
      </c>
      <c r="I90" s="288">
        <f>H90</f>
        <v>1</v>
      </c>
      <c r="J90" s="288">
        <f t="shared" si="106"/>
        <v>1</v>
      </c>
      <c r="K90" s="293">
        <f t="shared" si="106"/>
        <v>1</v>
      </c>
      <c r="L90" s="292">
        <f>K90</f>
        <v>1</v>
      </c>
      <c r="M90" s="288">
        <f t="shared" si="106"/>
        <v>1</v>
      </c>
      <c r="N90" s="288">
        <f t="shared" si="106"/>
        <v>1</v>
      </c>
      <c r="O90" s="295">
        <f t="shared" si="106"/>
        <v>1</v>
      </c>
      <c r="P90" s="292">
        <f t="shared" si="106"/>
        <v>1</v>
      </c>
      <c r="Q90" s="288">
        <f t="shared" si="106"/>
        <v>1</v>
      </c>
      <c r="R90" s="288">
        <f t="shared" si="106"/>
        <v>1</v>
      </c>
      <c r="S90" s="295">
        <f t="shared" si="106"/>
        <v>1</v>
      </c>
      <c r="T90" s="292">
        <f>S90</f>
        <v>1</v>
      </c>
      <c r="U90" s="288">
        <f t="shared" si="108"/>
        <v>1</v>
      </c>
      <c r="V90" s="288">
        <f t="shared" si="109"/>
        <v>1</v>
      </c>
      <c r="W90" s="295">
        <f t="shared" si="110"/>
        <v>1</v>
      </c>
      <c r="X90" s="292">
        <f>W90</f>
        <v>1</v>
      </c>
      <c r="Y90" s="288">
        <f t="shared" si="111"/>
        <v>1</v>
      </c>
      <c r="Z90" s="288">
        <f t="shared" si="112"/>
        <v>1</v>
      </c>
      <c r="AA90" s="295">
        <f t="shared" si="113"/>
        <v>1</v>
      </c>
      <c r="AB90" s="292">
        <f>AA90</f>
        <v>1</v>
      </c>
      <c r="AC90" s="288">
        <f t="shared" si="114"/>
        <v>1</v>
      </c>
      <c r="AD90" s="288">
        <f t="shared" si="115"/>
        <v>1</v>
      </c>
      <c r="AE90" s="295">
        <f t="shared" si="116"/>
        <v>1</v>
      </c>
      <c r="AF90" s="505" t="s">
        <v>668</v>
      </c>
      <c r="AG90" s="506" t="s">
        <v>431</v>
      </c>
      <c r="AH90" s="505"/>
      <c r="AI90" s="505"/>
      <c r="AJ90" s="505"/>
      <c r="AK90" s="505"/>
      <c r="AL90" s="505"/>
    </row>
    <row r="91" spans="1:38" s="21" customFormat="1" ht="22.5" x14ac:dyDescent="0.2">
      <c r="A91" s="53"/>
      <c r="B91" s="84"/>
      <c r="C91" s="193"/>
      <c r="D91" s="363" t="s">
        <v>195</v>
      </c>
      <c r="E91" s="44"/>
      <c r="F91" s="46"/>
      <c r="G91" s="378">
        <v>0.25</v>
      </c>
      <c r="H91" s="288">
        <v>0.25</v>
      </c>
      <c r="I91" s="288">
        <f>H91</f>
        <v>0.25</v>
      </c>
      <c r="J91" s="288">
        <v>0.25</v>
      </c>
      <c r="K91" s="293">
        <v>0.25</v>
      </c>
      <c r="L91" s="292">
        <v>0.5</v>
      </c>
      <c r="M91" s="288">
        <f t="shared" si="106"/>
        <v>0.5</v>
      </c>
      <c r="N91" s="288">
        <v>0.75</v>
      </c>
      <c r="O91" s="295">
        <v>0.75</v>
      </c>
      <c r="P91" s="292">
        <v>1</v>
      </c>
      <c r="Q91" s="288">
        <f t="shared" si="106"/>
        <v>1</v>
      </c>
      <c r="R91" s="288">
        <f t="shared" si="106"/>
        <v>1</v>
      </c>
      <c r="S91" s="295">
        <f t="shared" si="106"/>
        <v>1</v>
      </c>
      <c r="T91" s="292">
        <v>1</v>
      </c>
      <c r="U91" s="288">
        <f t="shared" si="108"/>
        <v>1</v>
      </c>
      <c r="V91" s="288">
        <f t="shared" si="109"/>
        <v>1</v>
      </c>
      <c r="W91" s="295">
        <f t="shared" si="110"/>
        <v>1</v>
      </c>
      <c r="X91" s="292">
        <v>1</v>
      </c>
      <c r="Y91" s="288">
        <f t="shared" si="111"/>
        <v>1</v>
      </c>
      <c r="Z91" s="288">
        <f t="shared" si="112"/>
        <v>1</v>
      </c>
      <c r="AA91" s="295">
        <f t="shared" si="113"/>
        <v>1</v>
      </c>
      <c r="AB91" s="292">
        <v>1</v>
      </c>
      <c r="AC91" s="288">
        <f t="shared" si="114"/>
        <v>1</v>
      </c>
      <c r="AD91" s="288">
        <f t="shared" si="115"/>
        <v>1</v>
      </c>
      <c r="AE91" s="295">
        <f t="shared" si="116"/>
        <v>1</v>
      </c>
      <c r="AF91" s="666" t="s">
        <v>692</v>
      </c>
      <c r="AG91" s="506" t="s">
        <v>431</v>
      </c>
      <c r="AH91" s="505"/>
      <c r="AI91" s="505"/>
      <c r="AJ91" s="505"/>
      <c r="AK91" s="505"/>
      <c r="AL91" s="505"/>
    </row>
    <row r="92" spans="1:38" s="21" customFormat="1" ht="12" x14ac:dyDescent="0.2">
      <c r="A92" s="53"/>
      <c r="B92" s="84"/>
      <c r="C92" s="193"/>
      <c r="D92" s="363" t="s">
        <v>224</v>
      </c>
      <c r="E92" s="44"/>
      <c r="F92" s="46"/>
      <c r="G92" s="378">
        <v>0.25</v>
      </c>
      <c r="H92" s="288">
        <v>0.25</v>
      </c>
      <c r="I92" s="288">
        <v>0.5</v>
      </c>
      <c r="J92" s="288">
        <f t="shared" si="106"/>
        <v>0.5</v>
      </c>
      <c r="K92" s="293">
        <v>0.75</v>
      </c>
      <c r="L92" s="292">
        <v>1</v>
      </c>
      <c r="M92" s="288">
        <f t="shared" si="106"/>
        <v>1</v>
      </c>
      <c r="N92" s="288">
        <f t="shared" si="106"/>
        <v>1</v>
      </c>
      <c r="O92" s="295">
        <f t="shared" si="106"/>
        <v>1</v>
      </c>
      <c r="P92" s="292">
        <f t="shared" si="106"/>
        <v>1</v>
      </c>
      <c r="Q92" s="288">
        <f t="shared" si="106"/>
        <v>1</v>
      </c>
      <c r="R92" s="288">
        <f t="shared" si="106"/>
        <v>1</v>
      </c>
      <c r="S92" s="295">
        <f t="shared" si="106"/>
        <v>1</v>
      </c>
      <c r="T92" s="292">
        <f>S92</f>
        <v>1</v>
      </c>
      <c r="U92" s="288">
        <f t="shared" si="108"/>
        <v>1</v>
      </c>
      <c r="V92" s="288">
        <f t="shared" si="109"/>
        <v>1</v>
      </c>
      <c r="W92" s="295">
        <f t="shared" si="110"/>
        <v>1</v>
      </c>
      <c r="X92" s="292">
        <f>W92</f>
        <v>1</v>
      </c>
      <c r="Y92" s="288">
        <f t="shared" si="111"/>
        <v>1</v>
      </c>
      <c r="Z92" s="288">
        <f t="shared" si="112"/>
        <v>1</v>
      </c>
      <c r="AA92" s="295">
        <f t="shared" si="113"/>
        <v>1</v>
      </c>
      <c r="AB92" s="292">
        <f>AA92</f>
        <v>1</v>
      </c>
      <c r="AC92" s="288">
        <f t="shared" si="114"/>
        <v>1</v>
      </c>
      <c r="AD92" s="288">
        <f t="shared" si="115"/>
        <v>1</v>
      </c>
      <c r="AE92" s="295">
        <f t="shared" si="116"/>
        <v>1</v>
      </c>
      <c r="AF92" s="505" t="s">
        <v>668</v>
      </c>
      <c r="AG92" s="506" t="s">
        <v>431</v>
      </c>
      <c r="AH92" s="505"/>
      <c r="AI92" s="505"/>
      <c r="AJ92" s="505"/>
      <c r="AK92" s="505"/>
      <c r="AL92" s="505"/>
    </row>
    <row r="93" spans="1:38" s="21" customFormat="1" ht="12" x14ac:dyDescent="0.2">
      <c r="A93" s="53"/>
      <c r="B93" s="84"/>
      <c r="C93" s="193"/>
      <c r="D93" s="363" t="s">
        <v>225</v>
      </c>
      <c r="E93" s="44"/>
      <c r="F93" s="46"/>
      <c r="G93" s="378">
        <v>0</v>
      </c>
      <c r="H93" s="288">
        <v>0.25</v>
      </c>
      <c r="I93" s="288">
        <v>0.5</v>
      </c>
      <c r="J93" s="288">
        <f t="shared" si="106"/>
        <v>0.5</v>
      </c>
      <c r="K93" s="293">
        <v>0.75</v>
      </c>
      <c r="L93" s="292">
        <v>1</v>
      </c>
      <c r="M93" s="288">
        <f t="shared" si="106"/>
        <v>1</v>
      </c>
      <c r="N93" s="288">
        <f t="shared" si="106"/>
        <v>1</v>
      </c>
      <c r="O93" s="295">
        <f t="shared" si="106"/>
        <v>1</v>
      </c>
      <c r="P93" s="292">
        <f t="shared" si="106"/>
        <v>1</v>
      </c>
      <c r="Q93" s="288">
        <f t="shared" si="106"/>
        <v>1</v>
      </c>
      <c r="R93" s="288">
        <f t="shared" si="106"/>
        <v>1</v>
      </c>
      <c r="S93" s="295">
        <f t="shared" si="106"/>
        <v>1</v>
      </c>
      <c r="T93" s="292">
        <f>S93</f>
        <v>1</v>
      </c>
      <c r="U93" s="288">
        <f t="shared" si="108"/>
        <v>1</v>
      </c>
      <c r="V93" s="288">
        <f t="shared" si="109"/>
        <v>1</v>
      </c>
      <c r="W93" s="295">
        <f t="shared" si="110"/>
        <v>1</v>
      </c>
      <c r="X93" s="292">
        <f>W93</f>
        <v>1</v>
      </c>
      <c r="Y93" s="288">
        <f t="shared" si="111"/>
        <v>1</v>
      </c>
      <c r="Z93" s="288">
        <f t="shared" si="112"/>
        <v>1</v>
      </c>
      <c r="AA93" s="295">
        <f t="shared" si="113"/>
        <v>1</v>
      </c>
      <c r="AB93" s="292">
        <f>AA93</f>
        <v>1</v>
      </c>
      <c r="AC93" s="288">
        <f t="shared" si="114"/>
        <v>1</v>
      </c>
      <c r="AD93" s="288">
        <f t="shared" si="115"/>
        <v>1</v>
      </c>
      <c r="AE93" s="295">
        <f t="shared" si="116"/>
        <v>1</v>
      </c>
      <c r="AF93" s="505" t="s">
        <v>668</v>
      </c>
      <c r="AG93" s="506" t="s">
        <v>431</v>
      </c>
      <c r="AH93" s="505"/>
      <c r="AI93" s="505"/>
      <c r="AJ93" s="505"/>
      <c r="AK93" s="505"/>
      <c r="AL93" s="505"/>
    </row>
    <row r="94" spans="1:38" ht="90.75" thickBot="1" x14ac:dyDescent="0.25">
      <c r="A94" s="10"/>
      <c r="B94" s="84"/>
      <c r="C94" s="211"/>
      <c r="D94" s="386" t="s">
        <v>408</v>
      </c>
      <c r="E94" s="157"/>
      <c r="F94" s="158"/>
      <c r="G94" s="159"/>
      <c r="H94" s="159"/>
      <c r="I94" s="160"/>
      <c r="J94" s="160"/>
      <c r="K94" s="161"/>
      <c r="L94" s="142"/>
      <c r="M94" s="143"/>
      <c r="N94" s="143"/>
      <c r="O94" s="144"/>
      <c r="P94" s="143"/>
      <c r="Q94" s="145"/>
      <c r="R94" s="145"/>
      <c r="S94" s="146"/>
      <c r="T94" s="143"/>
      <c r="U94" s="145"/>
      <c r="V94" s="145"/>
      <c r="W94" s="146"/>
      <c r="X94" s="143"/>
      <c r="Y94" s="145"/>
      <c r="Z94" s="145"/>
      <c r="AA94" s="146"/>
      <c r="AB94" s="143"/>
      <c r="AC94" s="145"/>
      <c r="AD94" s="145"/>
      <c r="AE94" s="146"/>
      <c r="AF94" s="146"/>
      <c r="AG94" s="146"/>
      <c r="AH94" s="146"/>
      <c r="AI94" s="146"/>
      <c r="AJ94" s="146"/>
      <c r="AK94" s="146"/>
      <c r="AL94" s="146"/>
    </row>
    <row r="95" spans="1:38" ht="12" thickBot="1" x14ac:dyDescent="0.25">
      <c r="A95" s="40"/>
      <c r="B95" s="300" t="s">
        <v>118</v>
      </c>
      <c r="C95" s="273"/>
      <c r="D95" s="274"/>
      <c r="E95" s="133"/>
      <c r="F95" s="133"/>
      <c r="G95" s="133"/>
      <c r="H95" s="134"/>
      <c r="I95" s="134"/>
      <c r="J95" s="134"/>
      <c r="K95" s="135"/>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row>
    <row r="96" spans="1:38" ht="12" thickBot="1" x14ac:dyDescent="0.25">
      <c r="A96" s="10"/>
      <c r="B96" s="115" t="s">
        <v>42</v>
      </c>
      <c r="C96" s="199"/>
      <c r="D96" s="304" t="s">
        <v>43</v>
      </c>
      <c r="E96" s="305"/>
      <c r="F96" s="306"/>
      <c r="G96" s="306"/>
      <c r="H96" s="429"/>
      <c r="I96" s="308"/>
      <c r="J96" s="308"/>
      <c r="K96" s="309"/>
      <c r="L96" s="310"/>
      <c r="M96" s="308"/>
      <c r="N96" s="308"/>
      <c r="O96" s="311"/>
      <c r="P96" s="308"/>
      <c r="Q96" s="308"/>
      <c r="R96" s="308"/>
      <c r="S96" s="311"/>
      <c r="T96" s="308"/>
      <c r="U96" s="308"/>
      <c r="V96" s="308"/>
      <c r="W96" s="311"/>
      <c r="X96" s="308"/>
      <c r="Y96" s="308"/>
      <c r="Z96" s="308"/>
      <c r="AA96" s="311"/>
      <c r="AB96" s="308"/>
      <c r="AC96" s="308"/>
      <c r="AD96" s="308"/>
      <c r="AE96" s="311"/>
      <c r="AF96" s="311"/>
      <c r="AG96" s="311"/>
      <c r="AH96" s="311"/>
      <c r="AI96" s="311"/>
      <c r="AJ96" s="311"/>
      <c r="AK96" s="311"/>
      <c r="AL96" s="311"/>
    </row>
    <row r="97" spans="1:38" x14ac:dyDescent="0.2">
      <c r="A97" s="10"/>
      <c r="B97" s="102"/>
      <c r="C97" s="200"/>
      <c r="D97" s="156" t="s">
        <v>122</v>
      </c>
      <c r="E97" s="38"/>
      <c r="F97" s="39"/>
      <c r="G97" s="411">
        <f>IFERROR(SUM(G98:G103)/COUNT(G98:G103),0)</f>
        <v>4.1666666666666664E-2</v>
      </c>
      <c r="H97" s="412">
        <f t="shared" ref="H97:S97" si="117">IFERROR(SUM(H98:H103)/COUNT(H98:H103),0)</f>
        <v>0.75</v>
      </c>
      <c r="I97" s="412">
        <f t="shared" si="117"/>
        <v>0.75</v>
      </c>
      <c r="J97" s="412">
        <f t="shared" si="117"/>
        <v>0.79166666666666663</v>
      </c>
      <c r="K97" s="412">
        <f t="shared" si="117"/>
        <v>0.79166666666666663</v>
      </c>
      <c r="L97" s="413">
        <f t="shared" si="117"/>
        <v>0.91666666666666663</v>
      </c>
      <c r="M97" s="412">
        <f t="shared" si="117"/>
        <v>0.91666666666666663</v>
      </c>
      <c r="N97" s="412">
        <f t="shared" si="117"/>
        <v>0.91666666666666663</v>
      </c>
      <c r="O97" s="414">
        <f t="shared" si="117"/>
        <v>0.95833333333333337</v>
      </c>
      <c r="P97" s="412">
        <f t="shared" si="117"/>
        <v>0.95833333333333337</v>
      </c>
      <c r="Q97" s="412">
        <f t="shared" si="117"/>
        <v>1</v>
      </c>
      <c r="R97" s="412">
        <f t="shared" si="117"/>
        <v>1</v>
      </c>
      <c r="S97" s="414">
        <f t="shared" si="117"/>
        <v>1</v>
      </c>
      <c r="T97" s="412">
        <f t="shared" ref="T97:AE97" si="118">IFERROR(SUM(T98:T103)/COUNT(T98:T103),0)</f>
        <v>1</v>
      </c>
      <c r="U97" s="412">
        <f t="shared" si="118"/>
        <v>1</v>
      </c>
      <c r="V97" s="412">
        <f t="shared" si="118"/>
        <v>1</v>
      </c>
      <c r="W97" s="414">
        <f t="shared" si="118"/>
        <v>1</v>
      </c>
      <c r="X97" s="412">
        <f t="shared" si="118"/>
        <v>1</v>
      </c>
      <c r="Y97" s="412">
        <f t="shared" si="118"/>
        <v>1</v>
      </c>
      <c r="Z97" s="412">
        <f t="shared" si="118"/>
        <v>1</v>
      </c>
      <c r="AA97" s="414">
        <f t="shared" si="118"/>
        <v>1</v>
      </c>
      <c r="AB97" s="412">
        <f t="shared" si="118"/>
        <v>1</v>
      </c>
      <c r="AC97" s="412">
        <f t="shared" si="118"/>
        <v>1</v>
      </c>
      <c r="AD97" s="412">
        <f t="shared" si="118"/>
        <v>1</v>
      </c>
      <c r="AE97" s="414">
        <f t="shared" si="118"/>
        <v>1</v>
      </c>
      <c r="AF97" s="668"/>
      <c r="AG97" s="668"/>
      <c r="AH97" s="668"/>
      <c r="AI97" s="668"/>
      <c r="AJ97" s="668"/>
      <c r="AK97" s="668"/>
      <c r="AL97" s="668"/>
    </row>
    <row r="98" spans="1:38" ht="22.5" x14ac:dyDescent="0.2">
      <c r="A98" s="10"/>
      <c r="B98" s="102"/>
      <c r="C98" s="200"/>
      <c r="D98" s="367" t="s">
        <v>226</v>
      </c>
      <c r="E98" s="44"/>
      <c r="F98" s="46"/>
      <c r="G98" s="378">
        <v>0</v>
      </c>
      <c r="H98" s="288">
        <v>1</v>
      </c>
      <c r="I98" s="288">
        <f t="shared" ref="I98:S103" si="119">H98</f>
        <v>1</v>
      </c>
      <c r="J98" s="288">
        <f t="shared" si="119"/>
        <v>1</v>
      </c>
      <c r="K98" s="293">
        <f t="shared" si="119"/>
        <v>1</v>
      </c>
      <c r="L98" s="292">
        <f t="shared" si="119"/>
        <v>1</v>
      </c>
      <c r="M98" s="288">
        <f t="shared" si="119"/>
        <v>1</v>
      </c>
      <c r="N98" s="288">
        <f t="shared" si="119"/>
        <v>1</v>
      </c>
      <c r="O98" s="295">
        <f t="shared" si="119"/>
        <v>1</v>
      </c>
      <c r="P98" s="292">
        <f t="shared" si="119"/>
        <v>1</v>
      </c>
      <c r="Q98" s="288">
        <f t="shared" si="119"/>
        <v>1</v>
      </c>
      <c r="R98" s="288">
        <f t="shared" si="119"/>
        <v>1</v>
      </c>
      <c r="S98" s="295">
        <f t="shared" si="119"/>
        <v>1</v>
      </c>
      <c r="T98" s="292">
        <f t="shared" ref="T98:U103" si="120">S98</f>
        <v>1</v>
      </c>
      <c r="U98" s="288">
        <f t="shared" si="120"/>
        <v>1</v>
      </c>
      <c r="V98" s="288">
        <f t="shared" ref="V98:V103" si="121">U98</f>
        <v>1</v>
      </c>
      <c r="W98" s="295">
        <f t="shared" ref="W98:W103" si="122">V98</f>
        <v>1</v>
      </c>
      <c r="X98" s="292">
        <f t="shared" ref="X98:X103" si="123">W98</f>
        <v>1</v>
      </c>
      <c r="Y98" s="288">
        <f t="shared" ref="Y98:Y103" si="124">X98</f>
        <v>1</v>
      </c>
      <c r="Z98" s="288">
        <f t="shared" ref="Z98:Z103" si="125">Y98</f>
        <v>1</v>
      </c>
      <c r="AA98" s="295">
        <f t="shared" ref="AA98:AA103" si="126">Z98</f>
        <v>1</v>
      </c>
      <c r="AB98" s="292">
        <f t="shared" ref="AB98:AB103" si="127">AA98</f>
        <v>1</v>
      </c>
      <c r="AC98" s="288">
        <f t="shared" ref="AC98:AC103" si="128">AB98</f>
        <v>1</v>
      </c>
      <c r="AD98" s="288">
        <f t="shared" ref="AD98:AD103" si="129">AC98</f>
        <v>1</v>
      </c>
      <c r="AE98" s="295">
        <f t="shared" ref="AE98:AE103" si="130">AD98</f>
        <v>1</v>
      </c>
      <c r="AF98" s="505" t="s">
        <v>668</v>
      </c>
      <c r="AG98" s="506" t="s">
        <v>431</v>
      </c>
      <c r="AH98" s="505"/>
      <c r="AI98" s="505"/>
      <c r="AJ98" s="505"/>
      <c r="AK98" s="505"/>
      <c r="AL98" s="505"/>
    </row>
    <row r="99" spans="1:38" ht="22.5" x14ac:dyDescent="0.2">
      <c r="A99" s="10"/>
      <c r="B99" s="102"/>
      <c r="C99" s="200"/>
      <c r="D99" s="366" t="s">
        <v>227</v>
      </c>
      <c r="E99" s="44"/>
      <c r="F99" s="46"/>
      <c r="G99" s="378">
        <v>0</v>
      </c>
      <c r="H99" s="288">
        <v>1</v>
      </c>
      <c r="I99" s="288">
        <f t="shared" si="119"/>
        <v>1</v>
      </c>
      <c r="J99" s="288">
        <f t="shared" si="119"/>
        <v>1</v>
      </c>
      <c r="K99" s="293">
        <f t="shared" si="119"/>
        <v>1</v>
      </c>
      <c r="L99" s="292">
        <f t="shared" si="119"/>
        <v>1</v>
      </c>
      <c r="M99" s="288">
        <f t="shared" si="119"/>
        <v>1</v>
      </c>
      <c r="N99" s="288">
        <f t="shared" si="119"/>
        <v>1</v>
      </c>
      <c r="O99" s="295">
        <f t="shared" si="119"/>
        <v>1</v>
      </c>
      <c r="P99" s="292">
        <f t="shared" si="119"/>
        <v>1</v>
      </c>
      <c r="Q99" s="288">
        <f t="shared" si="119"/>
        <v>1</v>
      </c>
      <c r="R99" s="288">
        <f t="shared" si="119"/>
        <v>1</v>
      </c>
      <c r="S99" s="295">
        <f t="shared" si="119"/>
        <v>1</v>
      </c>
      <c r="T99" s="292">
        <f t="shared" si="120"/>
        <v>1</v>
      </c>
      <c r="U99" s="288">
        <f t="shared" si="120"/>
        <v>1</v>
      </c>
      <c r="V99" s="288">
        <f t="shared" si="121"/>
        <v>1</v>
      </c>
      <c r="W99" s="295">
        <f t="shared" si="122"/>
        <v>1</v>
      </c>
      <c r="X99" s="292">
        <f t="shared" si="123"/>
        <v>1</v>
      </c>
      <c r="Y99" s="288">
        <f t="shared" si="124"/>
        <v>1</v>
      </c>
      <c r="Z99" s="288">
        <f t="shared" si="125"/>
        <v>1</v>
      </c>
      <c r="AA99" s="295">
        <f t="shared" si="126"/>
        <v>1</v>
      </c>
      <c r="AB99" s="292">
        <f t="shared" si="127"/>
        <v>1</v>
      </c>
      <c r="AC99" s="288">
        <f t="shared" si="128"/>
        <v>1</v>
      </c>
      <c r="AD99" s="288">
        <f t="shared" si="129"/>
        <v>1</v>
      </c>
      <c r="AE99" s="295">
        <f t="shared" si="130"/>
        <v>1</v>
      </c>
      <c r="AF99" s="505" t="s">
        <v>668</v>
      </c>
      <c r="AG99" s="506" t="s">
        <v>431</v>
      </c>
      <c r="AH99" s="505"/>
      <c r="AI99" s="505"/>
      <c r="AJ99" s="505"/>
      <c r="AK99" s="505"/>
      <c r="AL99" s="505"/>
    </row>
    <row r="100" spans="1:38" ht="22.5" x14ac:dyDescent="0.2">
      <c r="A100" s="10"/>
      <c r="B100" s="102"/>
      <c r="C100" s="200"/>
      <c r="D100" s="366" t="s">
        <v>228</v>
      </c>
      <c r="E100" s="44"/>
      <c r="F100" s="46"/>
      <c r="G100" s="378">
        <v>0.25</v>
      </c>
      <c r="H100" s="288">
        <v>0.5</v>
      </c>
      <c r="I100" s="288">
        <v>0.5</v>
      </c>
      <c r="J100" s="288">
        <v>0.75</v>
      </c>
      <c r="K100" s="293">
        <v>0.75</v>
      </c>
      <c r="L100" s="292">
        <v>0.75</v>
      </c>
      <c r="M100" s="288">
        <v>0.75</v>
      </c>
      <c r="N100" s="288">
        <v>0.75</v>
      </c>
      <c r="O100" s="295">
        <v>1</v>
      </c>
      <c r="P100" s="292">
        <f t="shared" si="119"/>
        <v>1</v>
      </c>
      <c r="Q100" s="288">
        <f t="shared" si="119"/>
        <v>1</v>
      </c>
      <c r="R100" s="288">
        <f t="shared" si="119"/>
        <v>1</v>
      </c>
      <c r="S100" s="295">
        <f t="shared" si="119"/>
        <v>1</v>
      </c>
      <c r="T100" s="292">
        <f t="shared" si="120"/>
        <v>1</v>
      </c>
      <c r="U100" s="288">
        <f t="shared" si="120"/>
        <v>1</v>
      </c>
      <c r="V100" s="288">
        <f t="shared" si="121"/>
        <v>1</v>
      </c>
      <c r="W100" s="295">
        <f t="shared" si="122"/>
        <v>1</v>
      </c>
      <c r="X100" s="292">
        <f t="shared" si="123"/>
        <v>1</v>
      </c>
      <c r="Y100" s="288">
        <f t="shared" si="124"/>
        <v>1</v>
      </c>
      <c r="Z100" s="288">
        <f t="shared" si="125"/>
        <v>1</v>
      </c>
      <c r="AA100" s="295">
        <f t="shared" si="126"/>
        <v>1</v>
      </c>
      <c r="AB100" s="292">
        <f t="shared" si="127"/>
        <v>1</v>
      </c>
      <c r="AC100" s="288">
        <f t="shared" si="128"/>
        <v>1</v>
      </c>
      <c r="AD100" s="288">
        <f t="shared" si="129"/>
        <v>1</v>
      </c>
      <c r="AE100" s="295">
        <f t="shared" si="130"/>
        <v>1</v>
      </c>
      <c r="AF100" s="666" t="s">
        <v>693</v>
      </c>
      <c r="AG100" s="506" t="s">
        <v>451</v>
      </c>
      <c r="AH100" s="505"/>
      <c r="AI100" s="505"/>
      <c r="AJ100" s="505"/>
      <c r="AK100" s="505"/>
      <c r="AL100" s="505"/>
    </row>
    <row r="101" spans="1:38" ht="12" x14ac:dyDescent="0.2">
      <c r="A101" s="10"/>
      <c r="B101" s="102"/>
      <c r="C101" s="200"/>
      <c r="D101" s="366" t="s">
        <v>229</v>
      </c>
      <c r="E101" s="44"/>
      <c r="F101" s="46"/>
      <c r="G101" s="378">
        <v>0</v>
      </c>
      <c r="H101" s="288">
        <v>0.5</v>
      </c>
      <c r="I101" s="288">
        <f t="shared" si="119"/>
        <v>0.5</v>
      </c>
      <c r="J101" s="288">
        <f t="shared" si="119"/>
        <v>0.5</v>
      </c>
      <c r="K101" s="293">
        <f t="shared" si="119"/>
        <v>0.5</v>
      </c>
      <c r="L101" s="292">
        <v>1</v>
      </c>
      <c r="M101" s="288">
        <f t="shared" si="119"/>
        <v>1</v>
      </c>
      <c r="N101" s="288">
        <f t="shared" si="119"/>
        <v>1</v>
      </c>
      <c r="O101" s="295">
        <f t="shared" si="119"/>
        <v>1</v>
      </c>
      <c r="P101" s="292">
        <f t="shared" si="119"/>
        <v>1</v>
      </c>
      <c r="Q101" s="288">
        <f t="shared" si="119"/>
        <v>1</v>
      </c>
      <c r="R101" s="288">
        <f t="shared" si="119"/>
        <v>1</v>
      </c>
      <c r="S101" s="295">
        <f t="shared" si="119"/>
        <v>1</v>
      </c>
      <c r="T101" s="292">
        <f t="shared" si="120"/>
        <v>1</v>
      </c>
      <c r="U101" s="288">
        <f t="shared" si="120"/>
        <v>1</v>
      </c>
      <c r="V101" s="288">
        <f>U101</f>
        <v>1</v>
      </c>
      <c r="W101" s="295">
        <f>V101</f>
        <v>1</v>
      </c>
      <c r="X101" s="292">
        <f t="shared" si="123"/>
        <v>1</v>
      </c>
      <c r="Y101" s="288">
        <f t="shared" si="124"/>
        <v>1</v>
      </c>
      <c r="Z101" s="288">
        <f t="shared" si="125"/>
        <v>1</v>
      </c>
      <c r="AA101" s="295">
        <f t="shared" si="126"/>
        <v>1</v>
      </c>
      <c r="AB101" s="292">
        <f t="shared" si="127"/>
        <v>1</v>
      </c>
      <c r="AC101" s="288">
        <f t="shared" si="128"/>
        <v>1</v>
      </c>
      <c r="AD101" s="288">
        <f t="shared" si="129"/>
        <v>1</v>
      </c>
      <c r="AE101" s="295">
        <f t="shared" si="130"/>
        <v>1</v>
      </c>
      <c r="AF101" s="505" t="s">
        <v>668</v>
      </c>
      <c r="AG101" s="506" t="s">
        <v>431</v>
      </c>
      <c r="AH101" s="505"/>
      <c r="AI101" s="505"/>
      <c r="AJ101" s="505"/>
      <c r="AK101" s="505"/>
      <c r="AL101" s="505"/>
    </row>
    <row r="102" spans="1:38" ht="22.5" x14ac:dyDescent="0.2">
      <c r="A102" s="10"/>
      <c r="B102" s="102"/>
      <c r="C102" s="200"/>
      <c r="D102" s="366" t="s">
        <v>230</v>
      </c>
      <c r="E102" s="44"/>
      <c r="F102" s="46"/>
      <c r="G102" s="378">
        <v>0</v>
      </c>
      <c r="H102" s="288">
        <v>0.5</v>
      </c>
      <c r="I102" s="288">
        <f t="shared" si="119"/>
        <v>0.5</v>
      </c>
      <c r="J102" s="288">
        <f t="shared" si="119"/>
        <v>0.5</v>
      </c>
      <c r="K102" s="293">
        <f t="shared" si="119"/>
        <v>0.5</v>
      </c>
      <c r="L102" s="292">
        <v>0.75</v>
      </c>
      <c r="M102" s="288">
        <v>0.75</v>
      </c>
      <c r="N102" s="288">
        <v>0.75</v>
      </c>
      <c r="O102" s="295">
        <v>0.75</v>
      </c>
      <c r="P102" s="292">
        <v>0.75</v>
      </c>
      <c r="Q102" s="288">
        <v>1</v>
      </c>
      <c r="R102" s="288">
        <f t="shared" si="119"/>
        <v>1</v>
      </c>
      <c r="S102" s="295">
        <f t="shared" si="119"/>
        <v>1</v>
      </c>
      <c r="T102" s="292">
        <f t="shared" si="120"/>
        <v>1</v>
      </c>
      <c r="U102" s="288">
        <f t="shared" si="120"/>
        <v>1</v>
      </c>
      <c r="V102" s="288">
        <f>U102</f>
        <v>1</v>
      </c>
      <c r="W102" s="295">
        <f>V102</f>
        <v>1</v>
      </c>
      <c r="X102" s="292">
        <f t="shared" si="123"/>
        <v>1</v>
      </c>
      <c r="Y102" s="288">
        <f t="shared" si="124"/>
        <v>1</v>
      </c>
      <c r="Z102" s="288">
        <f t="shared" si="125"/>
        <v>1</v>
      </c>
      <c r="AA102" s="295">
        <f t="shared" si="126"/>
        <v>1</v>
      </c>
      <c r="AB102" s="292">
        <f t="shared" si="127"/>
        <v>1</v>
      </c>
      <c r="AC102" s="288">
        <f t="shared" si="128"/>
        <v>1</v>
      </c>
      <c r="AD102" s="288">
        <f t="shared" si="129"/>
        <v>1</v>
      </c>
      <c r="AE102" s="295">
        <f t="shared" si="130"/>
        <v>1</v>
      </c>
      <c r="AF102" s="666" t="s">
        <v>694</v>
      </c>
      <c r="AG102" s="506"/>
      <c r="AH102" s="505"/>
      <c r="AI102" s="505"/>
      <c r="AJ102" s="505"/>
      <c r="AK102" s="505"/>
      <c r="AL102" s="505"/>
    </row>
    <row r="103" spans="1:38" ht="22.5" x14ac:dyDescent="0.2">
      <c r="A103" s="10"/>
      <c r="B103" s="102"/>
      <c r="C103" s="200"/>
      <c r="D103" s="366" t="s">
        <v>231</v>
      </c>
      <c r="E103" s="44"/>
      <c r="F103" s="46"/>
      <c r="G103" s="378">
        <v>0</v>
      </c>
      <c r="H103" s="288">
        <v>1</v>
      </c>
      <c r="I103" s="288">
        <f t="shared" si="119"/>
        <v>1</v>
      </c>
      <c r="J103" s="288">
        <f t="shared" si="119"/>
        <v>1</v>
      </c>
      <c r="K103" s="293">
        <f t="shared" si="119"/>
        <v>1</v>
      </c>
      <c r="L103" s="292">
        <f t="shared" si="119"/>
        <v>1</v>
      </c>
      <c r="M103" s="288">
        <f t="shared" si="119"/>
        <v>1</v>
      </c>
      <c r="N103" s="288">
        <f t="shared" si="119"/>
        <v>1</v>
      </c>
      <c r="O103" s="295">
        <f t="shared" si="119"/>
        <v>1</v>
      </c>
      <c r="P103" s="292">
        <f t="shared" si="119"/>
        <v>1</v>
      </c>
      <c r="Q103" s="288">
        <f t="shared" si="119"/>
        <v>1</v>
      </c>
      <c r="R103" s="288">
        <f t="shared" si="119"/>
        <v>1</v>
      </c>
      <c r="S103" s="295">
        <f t="shared" si="119"/>
        <v>1</v>
      </c>
      <c r="T103" s="292">
        <f t="shared" si="120"/>
        <v>1</v>
      </c>
      <c r="U103" s="288">
        <f t="shared" si="120"/>
        <v>1</v>
      </c>
      <c r="V103" s="288">
        <f t="shared" si="121"/>
        <v>1</v>
      </c>
      <c r="W103" s="295">
        <f t="shared" si="122"/>
        <v>1</v>
      </c>
      <c r="X103" s="292">
        <f t="shared" si="123"/>
        <v>1</v>
      </c>
      <c r="Y103" s="288">
        <f t="shared" si="124"/>
        <v>1</v>
      </c>
      <c r="Z103" s="288">
        <f t="shared" si="125"/>
        <v>1</v>
      </c>
      <c r="AA103" s="295">
        <f t="shared" si="126"/>
        <v>1</v>
      </c>
      <c r="AB103" s="292">
        <f t="shared" si="127"/>
        <v>1</v>
      </c>
      <c r="AC103" s="288">
        <f t="shared" si="128"/>
        <v>1</v>
      </c>
      <c r="AD103" s="288">
        <f t="shared" si="129"/>
        <v>1</v>
      </c>
      <c r="AE103" s="295">
        <f t="shared" si="130"/>
        <v>1</v>
      </c>
      <c r="AF103" s="505" t="s">
        <v>668</v>
      </c>
      <c r="AG103" s="506" t="s">
        <v>431</v>
      </c>
      <c r="AH103" s="505"/>
      <c r="AI103" s="505"/>
      <c r="AJ103" s="505"/>
      <c r="AK103" s="505"/>
      <c r="AL103" s="505"/>
    </row>
    <row r="104" spans="1:38" ht="57" thickBot="1" x14ac:dyDescent="0.25">
      <c r="A104" s="10"/>
      <c r="B104" s="102"/>
      <c r="C104" s="211"/>
      <c r="D104" s="386" t="s">
        <v>409</v>
      </c>
      <c r="E104" s="157"/>
      <c r="F104" s="158"/>
      <c r="G104" s="159"/>
      <c r="H104" s="159"/>
      <c r="I104" s="160"/>
      <c r="J104" s="160"/>
      <c r="K104" s="161"/>
      <c r="L104" s="142"/>
      <c r="M104" s="143"/>
      <c r="N104" s="143"/>
      <c r="O104" s="144"/>
      <c r="P104" s="143"/>
      <c r="Q104" s="145"/>
      <c r="R104" s="145"/>
      <c r="S104" s="146"/>
      <c r="T104" s="143"/>
      <c r="U104" s="145"/>
      <c r="V104" s="145"/>
      <c r="W104" s="146"/>
      <c r="X104" s="143"/>
      <c r="Y104" s="145"/>
      <c r="Z104" s="145"/>
      <c r="AA104" s="146"/>
      <c r="AB104" s="143"/>
      <c r="AC104" s="145"/>
      <c r="AD104" s="145"/>
      <c r="AE104" s="146"/>
      <c r="AF104" s="146"/>
      <c r="AG104" s="146"/>
      <c r="AH104" s="146"/>
      <c r="AI104" s="146"/>
      <c r="AJ104" s="146"/>
      <c r="AK104" s="146"/>
      <c r="AL104" s="146"/>
    </row>
    <row r="105" spans="1:38" ht="12.75" thickTop="1" thickBot="1" x14ac:dyDescent="0.25">
      <c r="A105" s="10"/>
      <c r="B105" s="115" t="s">
        <v>44</v>
      </c>
      <c r="C105" s="201"/>
      <c r="D105" s="304" t="s">
        <v>60</v>
      </c>
      <c r="E105" s="305"/>
      <c r="F105" s="306"/>
      <c r="G105" s="306"/>
      <c r="H105" s="425"/>
      <c r="I105" s="308"/>
      <c r="J105" s="308"/>
      <c r="K105" s="309"/>
      <c r="L105" s="310"/>
      <c r="M105" s="308"/>
      <c r="N105" s="308"/>
      <c r="O105" s="311"/>
      <c r="P105" s="428"/>
      <c r="Q105" s="308"/>
      <c r="R105" s="308"/>
      <c r="S105" s="311"/>
      <c r="T105" s="428"/>
      <c r="U105" s="308"/>
      <c r="V105" s="308"/>
      <c r="W105" s="311"/>
      <c r="X105" s="428"/>
      <c r="Y105" s="308"/>
      <c r="Z105" s="308"/>
      <c r="AA105" s="311"/>
      <c r="AB105" s="428"/>
      <c r="AC105" s="308"/>
      <c r="AD105" s="308"/>
      <c r="AE105" s="311"/>
      <c r="AF105" s="311"/>
      <c r="AG105" s="311"/>
      <c r="AH105" s="311"/>
      <c r="AI105" s="311"/>
      <c r="AJ105" s="311"/>
      <c r="AK105" s="311"/>
      <c r="AL105" s="311"/>
    </row>
    <row r="106" spans="1:38" x14ac:dyDescent="0.2">
      <c r="A106" s="10"/>
      <c r="B106" s="102"/>
      <c r="C106" s="202"/>
      <c r="D106" s="220" t="s">
        <v>122</v>
      </c>
      <c r="E106" s="38"/>
      <c r="F106" s="39"/>
      <c r="G106" s="411">
        <f>IFERROR(SUM(G107:G114)/COUNT(G107:G114),0)</f>
        <v>0.25</v>
      </c>
      <c r="H106" s="412">
        <f t="shared" ref="H106:S106" si="131">IFERROR(SUM(H107:H114)/COUNT(H107:H114),0)</f>
        <v>0.3125</v>
      </c>
      <c r="I106" s="412">
        <f t="shared" si="131"/>
        <v>0.375</v>
      </c>
      <c r="J106" s="412">
        <f t="shared" si="131"/>
        <v>0.4375</v>
      </c>
      <c r="K106" s="412">
        <f t="shared" si="131"/>
        <v>0.4375</v>
      </c>
      <c r="L106" s="413">
        <f t="shared" si="131"/>
        <v>0.59375</v>
      </c>
      <c r="M106" s="412">
        <f t="shared" si="131"/>
        <v>0.59375</v>
      </c>
      <c r="N106" s="412">
        <f t="shared" si="131"/>
        <v>0.875</v>
      </c>
      <c r="O106" s="414">
        <f t="shared" si="131"/>
        <v>0.875</v>
      </c>
      <c r="P106" s="412">
        <f t="shared" si="131"/>
        <v>0.90625</v>
      </c>
      <c r="Q106" s="412">
        <f t="shared" si="131"/>
        <v>0.90625</v>
      </c>
      <c r="R106" s="412">
        <f t="shared" si="131"/>
        <v>0.90625</v>
      </c>
      <c r="S106" s="414">
        <f t="shared" si="131"/>
        <v>1</v>
      </c>
      <c r="T106" s="412">
        <f t="shared" ref="T106:AE106" si="132">IFERROR(SUM(T107:T114)/COUNT(T107:T114),0)</f>
        <v>1</v>
      </c>
      <c r="U106" s="412">
        <f t="shared" si="132"/>
        <v>1</v>
      </c>
      <c r="V106" s="412">
        <f t="shared" si="132"/>
        <v>1</v>
      </c>
      <c r="W106" s="414">
        <f t="shared" si="132"/>
        <v>1</v>
      </c>
      <c r="X106" s="412">
        <f t="shared" si="132"/>
        <v>1</v>
      </c>
      <c r="Y106" s="412">
        <f t="shared" si="132"/>
        <v>1</v>
      </c>
      <c r="Z106" s="412">
        <f t="shared" si="132"/>
        <v>1</v>
      </c>
      <c r="AA106" s="414">
        <f t="shared" si="132"/>
        <v>1</v>
      </c>
      <c r="AB106" s="412">
        <f t="shared" si="132"/>
        <v>1</v>
      </c>
      <c r="AC106" s="412">
        <f t="shared" si="132"/>
        <v>1</v>
      </c>
      <c r="AD106" s="412">
        <f t="shared" si="132"/>
        <v>1</v>
      </c>
      <c r="AE106" s="414">
        <f t="shared" si="132"/>
        <v>1</v>
      </c>
      <c r="AF106" s="668"/>
      <c r="AG106" s="668"/>
      <c r="AH106" s="668"/>
      <c r="AI106" s="668"/>
      <c r="AJ106" s="668"/>
      <c r="AK106" s="668"/>
      <c r="AL106" s="668"/>
    </row>
    <row r="107" spans="1:38" ht="22.5" x14ac:dyDescent="0.2">
      <c r="A107" s="10"/>
      <c r="B107" s="101"/>
      <c r="C107" s="203"/>
      <c r="D107" s="368" t="s">
        <v>312</v>
      </c>
      <c r="E107" s="82"/>
      <c r="F107" s="83"/>
      <c r="G107" s="378">
        <v>1</v>
      </c>
      <c r="H107" s="288">
        <f t="shared" ref="H107:S114" si="133">G107</f>
        <v>1</v>
      </c>
      <c r="I107" s="288">
        <f t="shared" si="133"/>
        <v>1</v>
      </c>
      <c r="J107" s="288">
        <f t="shared" si="133"/>
        <v>1</v>
      </c>
      <c r="K107" s="293">
        <f t="shared" si="133"/>
        <v>1</v>
      </c>
      <c r="L107" s="292">
        <f t="shared" si="133"/>
        <v>1</v>
      </c>
      <c r="M107" s="288">
        <f t="shared" si="133"/>
        <v>1</v>
      </c>
      <c r="N107" s="288">
        <f t="shared" si="133"/>
        <v>1</v>
      </c>
      <c r="O107" s="295">
        <f t="shared" si="133"/>
        <v>1</v>
      </c>
      <c r="P107" s="292">
        <f t="shared" si="133"/>
        <v>1</v>
      </c>
      <c r="Q107" s="288">
        <f t="shared" si="133"/>
        <v>1</v>
      </c>
      <c r="R107" s="288">
        <f t="shared" si="133"/>
        <v>1</v>
      </c>
      <c r="S107" s="295">
        <f t="shared" si="133"/>
        <v>1</v>
      </c>
      <c r="T107" s="292">
        <f t="shared" ref="T107:X108" si="134">S107</f>
        <v>1</v>
      </c>
      <c r="U107" s="288">
        <f t="shared" si="134"/>
        <v>1</v>
      </c>
      <c r="V107" s="288">
        <f t="shared" si="134"/>
        <v>1</v>
      </c>
      <c r="W107" s="295">
        <f t="shared" si="134"/>
        <v>1</v>
      </c>
      <c r="X107" s="292">
        <f t="shared" si="134"/>
        <v>1</v>
      </c>
      <c r="Y107" s="288">
        <f t="shared" ref="Y107:Y114" si="135">X107</f>
        <v>1</v>
      </c>
      <c r="Z107" s="288">
        <f t="shared" ref="Z107:Z114" si="136">Y107</f>
        <v>1</v>
      </c>
      <c r="AA107" s="295">
        <f t="shared" ref="AA107:AA114" si="137">Z107</f>
        <v>1</v>
      </c>
      <c r="AB107" s="292">
        <f>AA107</f>
        <v>1</v>
      </c>
      <c r="AC107" s="288">
        <f t="shared" ref="AC107:AC114" si="138">AB107</f>
        <v>1</v>
      </c>
      <c r="AD107" s="288">
        <f t="shared" ref="AD107:AD114" si="139">AC107</f>
        <v>1</v>
      </c>
      <c r="AE107" s="295">
        <f t="shared" ref="AE107:AE114" si="140">AD107</f>
        <v>1</v>
      </c>
      <c r="AF107" s="507" t="s">
        <v>668</v>
      </c>
      <c r="AG107" s="508" t="s">
        <v>431</v>
      </c>
      <c r="AH107" s="507"/>
      <c r="AI107" s="507"/>
      <c r="AJ107" s="507"/>
      <c r="AK107" s="507"/>
      <c r="AL107" s="507"/>
    </row>
    <row r="108" spans="1:38" ht="12" x14ac:dyDescent="0.2">
      <c r="A108" s="10"/>
      <c r="B108" s="102"/>
      <c r="C108" s="203"/>
      <c r="D108" s="364" t="s">
        <v>232</v>
      </c>
      <c r="E108" s="82"/>
      <c r="F108" s="83"/>
      <c r="G108" s="378">
        <v>0</v>
      </c>
      <c r="H108" s="288">
        <f t="shared" si="133"/>
        <v>0</v>
      </c>
      <c r="I108" s="288">
        <f t="shared" si="133"/>
        <v>0</v>
      </c>
      <c r="J108" s="288">
        <v>0.5</v>
      </c>
      <c r="K108" s="293">
        <f t="shared" si="133"/>
        <v>0.5</v>
      </c>
      <c r="L108" s="292">
        <v>1</v>
      </c>
      <c r="M108" s="288">
        <f t="shared" si="133"/>
        <v>1</v>
      </c>
      <c r="N108" s="288">
        <f t="shared" si="133"/>
        <v>1</v>
      </c>
      <c r="O108" s="295">
        <f t="shared" si="133"/>
        <v>1</v>
      </c>
      <c r="P108" s="292">
        <f t="shared" si="133"/>
        <v>1</v>
      </c>
      <c r="Q108" s="288">
        <f t="shared" si="133"/>
        <v>1</v>
      </c>
      <c r="R108" s="288">
        <f t="shared" si="133"/>
        <v>1</v>
      </c>
      <c r="S108" s="295">
        <f t="shared" si="133"/>
        <v>1</v>
      </c>
      <c r="T108" s="292">
        <f t="shared" si="134"/>
        <v>1</v>
      </c>
      <c r="U108" s="288">
        <f t="shared" si="134"/>
        <v>1</v>
      </c>
      <c r="V108" s="288">
        <f t="shared" si="134"/>
        <v>1</v>
      </c>
      <c r="W108" s="295">
        <f t="shared" si="134"/>
        <v>1</v>
      </c>
      <c r="X108" s="292">
        <f t="shared" si="134"/>
        <v>1</v>
      </c>
      <c r="Y108" s="288">
        <f t="shared" si="135"/>
        <v>1</v>
      </c>
      <c r="Z108" s="288">
        <f t="shared" si="136"/>
        <v>1</v>
      </c>
      <c r="AA108" s="295">
        <f t="shared" si="137"/>
        <v>1</v>
      </c>
      <c r="AB108" s="292">
        <f>AA108</f>
        <v>1</v>
      </c>
      <c r="AC108" s="288">
        <f t="shared" si="138"/>
        <v>1</v>
      </c>
      <c r="AD108" s="288">
        <f t="shared" si="139"/>
        <v>1</v>
      </c>
      <c r="AE108" s="295">
        <f t="shared" si="140"/>
        <v>1</v>
      </c>
      <c r="AF108" s="507" t="s">
        <v>668</v>
      </c>
      <c r="AG108" s="508" t="s">
        <v>431</v>
      </c>
      <c r="AH108" s="507"/>
      <c r="AI108" s="507"/>
      <c r="AJ108" s="507"/>
      <c r="AK108" s="507"/>
      <c r="AL108" s="507"/>
    </row>
    <row r="109" spans="1:38" ht="22.5" x14ac:dyDescent="0.2">
      <c r="A109" s="10"/>
      <c r="B109" s="102"/>
      <c r="C109" s="203"/>
      <c r="D109" s="364" t="s">
        <v>233</v>
      </c>
      <c r="E109" s="82"/>
      <c r="F109" s="83"/>
      <c r="G109" s="378">
        <v>0</v>
      </c>
      <c r="H109" s="288">
        <f>G109</f>
        <v>0</v>
      </c>
      <c r="I109" s="288">
        <f t="shared" si="133"/>
        <v>0</v>
      </c>
      <c r="J109" s="288">
        <f t="shared" si="133"/>
        <v>0</v>
      </c>
      <c r="K109" s="293">
        <f t="shared" si="133"/>
        <v>0</v>
      </c>
      <c r="L109" s="292">
        <f>K109</f>
        <v>0</v>
      </c>
      <c r="M109" s="288">
        <f t="shared" si="133"/>
        <v>0</v>
      </c>
      <c r="N109" s="288">
        <v>1</v>
      </c>
      <c r="O109" s="295">
        <f t="shared" si="133"/>
        <v>1</v>
      </c>
      <c r="P109" s="292">
        <v>1</v>
      </c>
      <c r="Q109" s="288">
        <f t="shared" si="133"/>
        <v>1</v>
      </c>
      <c r="R109" s="288">
        <f t="shared" si="133"/>
        <v>1</v>
      </c>
      <c r="S109" s="295">
        <f t="shared" si="133"/>
        <v>1</v>
      </c>
      <c r="T109" s="292">
        <v>1</v>
      </c>
      <c r="U109" s="288">
        <f t="shared" ref="U109:W114" si="141">T109</f>
        <v>1</v>
      </c>
      <c r="V109" s="288">
        <f t="shared" si="141"/>
        <v>1</v>
      </c>
      <c r="W109" s="295">
        <f t="shared" si="141"/>
        <v>1</v>
      </c>
      <c r="X109" s="292">
        <v>1</v>
      </c>
      <c r="Y109" s="288">
        <f t="shared" si="135"/>
        <v>1</v>
      </c>
      <c r="Z109" s="288">
        <f t="shared" si="136"/>
        <v>1</v>
      </c>
      <c r="AA109" s="295">
        <f t="shared" si="137"/>
        <v>1</v>
      </c>
      <c r="AB109" s="292">
        <v>1</v>
      </c>
      <c r="AC109" s="288">
        <f t="shared" si="138"/>
        <v>1</v>
      </c>
      <c r="AD109" s="288">
        <f t="shared" si="139"/>
        <v>1</v>
      </c>
      <c r="AE109" s="295">
        <f t="shared" si="140"/>
        <v>1</v>
      </c>
      <c r="AF109" s="669" t="s">
        <v>695</v>
      </c>
      <c r="AG109" s="508" t="s">
        <v>531</v>
      </c>
      <c r="AH109" s="507"/>
      <c r="AI109" s="507"/>
      <c r="AJ109" s="507"/>
      <c r="AK109" s="507"/>
      <c r="AL109" s="507"/>
    </row>
    <row r="110" spans="1:38" ht="22.5" x14ac:dyDescent="0.2">
      <c r="A110" s="10"/>
      <c r="B110" s="102"/>
      <c r="C110" s="203"/>
      <c r="D110" s="364" t="s">
        <v>234</v>
      </c>
      <c r="E110" s="82"/>
      <c r="F110" s="83"/>
      <c r="G110" s="378">
        <v>0</v>
      </c>
      <c r="H110" s="288">
        <f t="shared" ref="H110:S110" si="142">G110</f>
        <v>0</v>
      </c>
      <c r="I110" s="288">
        <v>0.5</v>
      </c>
      <c r="J110" s="288">
        <f t="shared" si="142"/>
        <v>0.5</v>
      </c>
      <c r="K110" s="293">
        <f t="shared" si="142"/>
        <v>0.5</v>
      </c>
      <c r="L110" s="292">
        <v>1</v>
      </c>
      <c r="M110" s="288">
        <f t="shared" si="142"/>
        <v>1</v>
      </c>
      <c r="N110" s="288">
        <f t="shared" si="142"/>
        <v>1</v>
      </c>
      <c r="O110" s="295">
        <f t="shared" si="142"/>
        <v>1</v>
      </c>
      <c r="P110" s="292">
        <f t="shared" si="142"/>
        <v>1</v>
      </c>
      <c r="Q110" s="288">
        <f t="shared" si="142"/>
        <v>1</v>
      </c>
      <c r="R110" s="288">
        <f t="shared" si="142"/>
        <v>1</v>
      </c>
      <c r="S110" s="295">
        <f t="shared" si="142"/>
        <v>1</v>
      </c>
      <c r="T110" s="292">
        <f>S110</f>
        <v>1</v>
      </c>
      <c r="U110" s="288">
        <f t="shared" si="141"/>
        <v>1</v>
      </c>
      <c r="V110" s="288">
        <f t="shared" si="141"/>
        <v>1</v>
      </c>
      <c r="W110" s="295">
        <f t="shared" si="141"/>
        <v>1</v>
      </c>
      <c r="X110" s="292">
        <f>W110</f>
        <v>1</v>
      </c>
      <c r="Y110" s="288">
        <f t="shared" si="135"/>
        <v>1</v>
      </c>
      <c r="Z110" s="288">
        <f t="shared" si="136"/>
        <v>1</v>
      </c>
      <c r="AA110" s="295">
        <f t="shared" si="137"/>
        <v>1</v>
      </c>
      <c r="AB110" s="292">
        <f>AA110</f>
        <v>1</v>
      </c>
      <c r="AC110" s="288">
        <f t="shared" si="138"/>
        <v>1</v>
      </c>
      <c r="AD110" s="288">
        <f t="shared" si="139"/>
        <v>1</v>
      </c>
      <c r="AE110" s="295">
        <f t="shared" si="140"/>
        <v>1</v>
      </c>
      <c r="AF110" s="507" t="s">
        <v>668</v>
      </c>
      <c r="AG110" s="508" t="s">
        <v>431</v>
      </c>
      <c r="AH110" s="507"/>
      <c r="AI110" s="507"/>
      <c r="AJ110" s="507"/>
      <c r="AK110" s="507"/>
      <c r="AL110" s="507"/>
    </row>
    <row r="111" spans="1:38" ht="12" x14ac:dyDescent="0.2">
      <c r="A111" s="10"/>
      <c r="B111" s="102"/>
      <c r="C111" s="203"/>
      <c r="D111" s="366" t="s">
        <v>235</v>
      </c>
      <c r="E111" s="82"/>
      <c r="F111" s="83"/>
      <c r="G111" s="378"/>
      <c r="H111" s="288">
        <v>0.25</v>
      </c>
      <c r="I111" s="288">
        <v>0.25</v>
      </c>
      <c r="J111" s="288">
        <v>0.25</v>
      </c>
      <c r="K111" s="293">
        <v>0.25</v>
      </c>
      <c r="L111" s="292">
        <v>0.25</v>
      </c>
      <c r="M111" s="288">
        <f t="shared" si="133"/>
        <v>0.25</v>
      </c>
      <c r="N111" s="288">
        <f t="shared" si="133"/>
        <v>0.25</v>
      </c>
      <c r="O111" s="295">
        <v>0.25</v>
      </c>
      <c r="P111" s="292">
        <v>0.25</v>
      </c>
      <c r="Q111" s="288">
        <v>0.25</v>
      </c>
      <c r="R111" s="288">
        <v>0.25</v>
      </c>
      <c r="S111" s="295">
        <v>1</v>
      </c>
      <c r="T111" s="292">
        <f>S111</f>
        <v>1</v>
      </c>
      <c r="U111" s="288">
        <f t="shared" si="141"/>
        <v>1</v>
      </c>
      <c r="V111" s="288">
        <f t="shared" si="141"/>
        <v>1</v>
      </c>
      <c r="W111" s="295">
        <f t="shared" si="141"/>
        <v>1</v>
      </c>
      <c r="X111" s="292">
        <f>W111</f>
        <v>1</v>
      </c>
      <c r="Y111" s="288">
        <f t="shared" si="135"/>
        <v>1</v>
      </c>
      <c r="Z111" s="288">
        <f t="shared" si="136"/>
        <v>1</v>
      </c>
      <c r="AA111" s="295">
        <f t="shared" si="137"/>
        <v>1</v>
      </c>
      <c r="AB111" s="292">
        <f>AA111</f>
        <v>1</v>
      </c>
      <c r="AC111" s="288">
        <f t="shared" si="138"/>
        <v>1</v>
      </c>
      <c r="AD111" s="288">
        <f t="shared" si="139"/>
        <v>1</v>
      </c>
      <c r="AE111" s="295">
        <f t="shared" si="140"/>
        <v>1</v>
      </c>
      <c r="AF111" s="669" t="s">
        <v>696</v>
      </c>
      <c r="AG111" s="508"/>
      <c r="AH111" s="507"/>
      <c r="AI111" s="507"/>
      <c r="AJ111" s="507"/>
      <c r="AK111" s="507"/>
      <c r="AL111" s="507"/>
    </row>
    <row r="112" spans="1:38" ht="22.5" x14ac:dyDescent="0.2">
      <c r="A112" s="10"/>
      <c r="B112" s="102"/>
      <c r="C112" s="203"/>
      <c r="D112" s="366" t="s">
        <v>236</v>
      </c>
      <c r="E112" s="82"/>
      <c r="F112" s="83"/>
      <c r="G112" s="378">
        <v>0.75</v>
      </c>
      <c r="H112" s="288">
        <f t="shared" si="133"/>
        <v>0.75</v>
      </c>
      <c r="I112" s="288">
        <f t="shared" si="133"/>
        <v>0.75</v>
      </c>
      <c r="J112" s="288">
        <f t="shared" si="133"/>
        <v>0.75</v>
      </c>
      <c r="K112" s="293">
        <v>0.75</v>
      </c>
      <c r="L112" s="292">
        <v>0.75</v>
      </c>
      <c r="M112" s="288">
        <v>0.75</v>
      </c>
      <c r="N112" s="288">
        <v>1</v>
      </c>
      <c r="O112" s="295">
        <f t="shared" si="133"/>
        <v>1</v>
      </c>
      <c r="P112" s="292">
        <f t="shared" si="133"/>
        <v>1</v>
      </c>
      <c r="Q112" s="288">
        <f t="shared" si="133"/>
        <v>1</v>
      </c>
      <c r="R112" s="288">
        <f t="shared" si="133"/>
        <v>1</v>
      </c>
      <c r="S112" s="295">
        <f t="shared" si="133"/>
        <v>1</v>
      </c>
      <c r="T112" s="292">
        <f>S112</f>
        <v>1</v>
      </c>
      <c r="U112" s="288">
        <f t="shared" si="141"/>
        <v>1</v>
      </c>
      <c r="V112" s="288">
        <f t="shared" si="141"/>
        <v>1</v>
      </c>
      <c r="W112" s="295">
        <f t="shared" si="141"/>
        <v>1</v>
      </c>
      <c r="X112" s="292">
        <f>W112</f>
        <v>1</v>
      </c>
      <c r="Y112" s="288">
        <f t="shared" si="135"/>
        <v>1</v>
      </c>
      <c r="Z112" s="288">
        <f t="shared" si="136"/>
        <v>1</v>
      </c>
      <c r="AA112" s="295">
        <f t="shared" si="137"/>
        <v>1</v>
      </c>
      <c r="AB112" s="292">
        <f>AA112</f>
        <v>1</v>
      </c>
      <c r="AC112" s="288">
        <f t="shared" si="138"/>
        <v>1</v>
      </c>
      <c r="AD112" s="288">
        <f t="shared" si="139"/>
        <v>1</v>
      </c>
      <c r="AE112" s="295">
        <f t="shared" si="140"/>
        <v>1</v>
      </c>
      <c r="AF112" s="669" t="s">
        <v>697</v>
      </c>
      <c r="AG112" s="508" t="s">
        <v>451</v>
      </c>
      <c r="AH112" s="507"/>
      <c r="AI112" s="507"/>
      <c r="AJ112" s="507"/>
      <c r="AK112" s="507"/>
      <c r="AL112" s="507"/>
    </row>
    <row r="113" spans="1:38" ht="33.75" x14ac:dyDescent="0.2">
      <c r="A113" s="10"/>
      <c r="B113" s="102"/>
      <c r="C113" s="203"/>
      <c r="D113" s="364" t="s">
        <v>237</v>
      </c>
      <c r="E113" s="82"/>
      <c r="F113" s="83"/>
      <c r="G113" s="378">
        <v>0</v>
      </c>
      <c r="H113" s="288">
        <v>0.5</v>
      </c>
      <c r="I113" s="288">
        <f t="shared" si="133"/>
        <v>0.5</v>
      </c>
      <c r="J113" s="288">
        <f t="shared" si="133"/>
        <v>0.5</v>
      </c>
      <c r="K113" s="293">
        <f t="shared" si="133"/>
        <v>0.5</v>
      </c>
      <c r="L113" s="292">
        <v>0.75</v>
      </c>
      <c r="M113" s="288">
        <f t="shared" si="133"/>
        <v>0.75</v>
      </c>
      <c r="N113" s="288">
        <f t="shared" si="133"/>
        <v>0.75</v>
      </c>
      <c r="O113" s="295">
        <f>N113</f>
        <v>0.75</v>
      </c>
      <c r="P113" s="292">
        <v>1</v>
      </c>
      <c r="Q113" s="288">
        <f t="shared" si="133"/>
        <v>1</v>
      </c>
      <c r="R113" s="288">
        <f t="shared" si="133"/>
        <v>1</v>
      </c>
      <c r="S113" s="295">
        <f t="shared" si="133"/>
        <v>1</v>
      </c>
      <c r="T113" s="292">
        <f>S113</f>
        <v>1</v>
      </c>
      <c r="U113" s="288">
        <f t="shared" si="141"/>
        <v>1</v>
      </c>
      <c r="V113" s="288">
        <f t="shared" si="141"/>
        <v>1</v>
      </c>
      <c r="W113" s="295">
        <f t="shared" si="141"/>
        <v>1</v>
      </c>
      <c r="X113" s="292">
        <f>W113</f>
        <v>1</v>
      </c>
      <c r="Y113" s="288">
        <f t="shared" si="135"/>
        <v>1</v>
      </c>
      <c r="Z113" s="288">
        <f t="shared" si="136"/>
        <v>1</v>
      </c>
      <c r="AA113" s="295">
        <f t="shared" si="137"/>
        <v>1</v>
      </c>
      <c r="AB113" s="292">
        <f>AA113</f>
        <v>1</v>
      </c>
      <c r="AC113" s="288">
        <f t="shared" si="138"/>
        <v>1</v>
      </c>
      <c r="AD113" s="288">
        <f t="shared" si="139"/>
        <v>1</v>
      </c>
      <c r="AE113" s="295">
        <f t="shared" si="140"/>
        <v>1</v>
      </c>
      <c r="AF113" s="669" t="s">
        <v>698</v>
      </c>
      <c r="AG113" s="508" t="s">
        <v>451</v>
      </c>
      <c r="AH113" s="507"/>
      <c r="AI113" s="507"/>
      <c r="AJ113" s="507"/>
      <c r="AK113" s="507"/>
      <c r="AL113" s="507"/>
    </row>
    <row r="114" spans="1:38" ht="22.5" x14ac:dyDescent="0.2">
      <c r="A114" s="10"/>
      <c r="B114" s="102"/>
      <c r="C114" s="203"/>
      <c r="D114" s="364" t="s">
        <v>238</v>
      </c>
      <c r="E114" s="82"/>
      <c r="F114" s="83"/>
      <c r="G114" s="378">
        <v>0</v>
      </c>
      <c r="H114" s="288">
        <f t="shared" si="133"/>
        <v>0</v>
      </c>
      <c r="I114" s="288">
        <f t="shared" si="133"/>
        <v>0</v>
      </c>
      <c r="J114" s="288">
        <f t="shared" si="133"/>
        <v>0</v>
      </c>
      <c r="K114" s="293">
        <f>J114</f>
        <v>0</v>
      </c>
      <c r="L114" s="292">
        <v>0</v>
      </c>
      <c r="M114" s="288">
        <v>0</v>
      </c>
      <c r="N114" s="288">
        <v>1</v>
      </c>
      <c r="O114" s="295">
        <f t="shared" si="133"/>
        <v>1</v>
      </c>
      <c r="P114" s="292">
        <f t="shared" si="133"/>
        <v>1</v>
      </c>
      <c r="Q114" s="288">
        <f t="shared" si="133"/>
        <v>1</v>
      </c>
      <c r="R114" s="288">
        <f t="shared" si="133"/>
        <v>1</v>
      </c>
      <c r="S114" s="295">
        <f t="shared" si="133"/>
        <v>1</v>
      </c>
      <c r="T114" s="292">
        <f>S114</f>
        <v>1</v>
      </c>
      <c r="U114" s="288">
        <f t="shared" si="141"/>
        <v>1</v>
      </c>
      <c r="V114" s="288">
        <f t="shared" si="141"/>
        <v>1</v>
      </c>
      <c r="W114" s="295">
        <f t="shared" si="141"/>
        <v>1</v>
      </c>
      <c r="X114" s="292">
        <f>W114</f>
        <v>1</v>
      </c>
      <c r="Y114" s="288">
        <f t="shared" si="135"/>
        <v>1</v>
      </c>
      <c r="Z114" s="288">
        <f t="shared" si="136"/>
        <v>1</v>
      </c>
      <c r="AA114" s="295">
        <f t="shared" si="137"/>
        <v>1</v>
      </c>
      <c r="AB114" s="292">
        <f>AA114</f>
        <v>1</v>
      </c>
      <c r="AC114" s="288">
        <f t="shared" si="138"/>
        <v>1</v>
      </c>
      <c r="AD114" s="288">
        <f t="shared" si="139"/>
        <v>1</v>
      </c>
      <c r="AE114" s="295">
        <f t="shared" si="140"/>
        <v>1</v>
      </c>
      <c r="AF114" s="670" t="s">
        <v>699</v>
      </c>
      <c r="AG114" s="508" t="s">
        <v>531</v>
      </c>
      <c r="AH114" s="45"/>
      <c r="AI114" s="509"/>
      <c r="AJ114" s="45"/>
      <c r="AK114" s="45"/>
      <c r="AL114" s="45"/>
    </row>
    <row r="115" spans="1:38" ht="102" thickBot="1" x14ac:dyDescent="0.25">
      <c r="A115" s="10"/>
      <c r="B115" s="102"/>
      <c r="C115" s="211"/>
      <c r="D115" s="386" t="s">
        <v>410</v>
      </c>
      <c r="E115" s="157"/>
      <c r="F115" s="158"/>
      <c r="G115" s="159"/>
      <c r="H115" s="159"/>
      <c r="I115" s="160"/>
      <c r="J115" s="160"/>
      <c r="K115" s="161"/>
      <c r="L115" s="142"/>
      <c r="M115" s="143"/>
      <c r="N115" s="143"/>
      <c r="O115" s="144"/>
      <c r="P115" s="143"/>
      <c r="Q115" s="145"/>
      <c r="R115" s="145"/>
      <c r="S115" s="146"/>
      <c r="T115" s="143"/>
      <c r="U115" s="145"/>
      <c r="V115" s="145"/>
      <c r="W115" s="146"/>
      <c r="X115" s="143"/>
      <c r="Y115" s="145"/>
      <c r="Z115" s="145"/>
      <c r="AA115" s="146"/>
      <c r="AB115" s="143"/>
      <c r="AC115" s="145"/>
      <c r="AD115" s="145"/>
      <c r="AE115" s="146"/>
      <c r="AF115" s="151"/>
      <c r="AG115" s="145"/>
      <c r="AH115" s="145"/>
      <c r="AI115" s="146"/>
      <c r="AJ115" s="145"/>
      <c r="AK115" s="145"/>
      <c r="AL115" s="145"/>
    </row>
    <row r="116" spans="1:38" ht="12.75" thickTop="1" thickBot="1" x14ac:dyDescent="0.25">
      <c r="A116" s="10"/>
      <c r="B116" s="115" t="s">
        <v>45</v>
      </c>
      <c r="C116" s="201"/>
      <c r="D116" s="304" t="s">
        <v>47</v>
      </c>
      <c r="E116" s="305"/>
      <c r="F116" s="306"/>
      <c r="G116" s="425"/>
      <c r="H116" s="308"/>
      <c r="I116" s="308"/>
      <c r="J116" s="308"/>
      <c r="K116" s="432"/>
      <c r="L116" s="310"/>
      <c r="M116" s="308"/>
      <c r="N116" s="308"/>
      <c r="O116" s="311"/>
      <c r="P116" s="308"/>
      <c r="Q116" s="308"/>
      <c r="R116" s="308"/>
      <c r="S116" s="357"/>
      <c r="T116" s="308"/>
      <c r="U116" s="308"/>
      <c r="V116" s="308"/>
      <c r="W116" s="308"/>
      <c r="X116" s="308"/>
      <c r="Y116" s="308"/>
      <c r="Z116" s="308"/>
      <c r="AA116" s="308"/>
      <c r="AB116" s="308"/>
      <c r="AC116" s="308"/>
      <c r="AD116" s="308"/>
      <c r="AE116" s="308"/>
      <c r="AF116" s="308"/>
      <c r="AG116" s="308"/>
      <c r="AH116" s="308"/>
      <c r="AI116" s="308"/>
      <c r="AJ116" s="308"/>
      <c r="AK116" s="308"/>
      <c r="AL116" s="308"/>
    </row>
    <row r="117" spans="1:38" x14ac:dyDescent="0.2">
      <c r="A117" s="10"/>
      <c r="B117" s="113"/>
      <c r="C117" s="204"/>
      <c r="D117" s="149" t="s">
        <v>122</v>
      </c>
      <c r="E117" s="38"/>
      <c r="F117" s="39"/>
      <c r="G117" s="411">
        <f t="shared" ref="G117:S117" si="143">IFERROR(SUM(G118:G120)/COUNT(G118:G120),0)</f>
        <v>0.25</v>
      </c>
      <c r="H117" s="412">
        <f t="shared" si="143"/>
        <v>0.25</v>
      </c>
      <c r="I117" s="412">
        <f t="shared" si="143"/>
        <v>0.33333333333333331</v>
      </c>
      <c r="J117" s="412">
        <f t="shared" si="143"/>
        <v>0.41666666666666669</v>
      </c>
      <c r="K117" s="412">
        <f t="shared" si="143"/>
        <v>0.66666666666666663</v>
      </c>
      <c r="L117" s="413">
        <f t="shared" si="143"/>
        <v>0.75</v>
      </c>
      <c r="M117" s="412">
        <f t="shared" si="143"/>
        <v>0.75</v>
      </c>
      <c r="N117" s="412">
        <f t="shared" si="143"/>
        <v>0.83333333333333337</v>
      </c>
      <c r="O117" s="414">
        <f t="shared" si="143"/>
        <v>0.91666666666666663</v>
      </c>
      <c r="P117" s="412">
        <f t="shared" si="143"/>
        <v>1</v>
      </c>
      <c r="Q117" s="412">
        <f t="shared" si="143"/>
        <v>1</v>
      </c>
      <c r="R117" s="412">
        <f t="shared" si="143"/>
        <v>1</v>
      </c>
      <c r="S117" s="414">
        <f t="shared" si="143"/>
        <v>1</v>
      </c>
      <c r="T117" s="412">
        <f t="shared" ref="T117:AE117" si="144">IFERROR(SUM(T118:T120)/COUNT(T118:T120),0)</f>
        <v>1</v>
      </c>
      <c r="U117" s="412">
        <f t="shared" si="144"/>
        <v>1</v>
      </c>
      <c r="V117" s="412">
        <f t="shared" si="144"/>
        <v>1</v>
      </c>
      <c r="W117" s="414">
        <f t="shared" si="144"/>
        <v>1</v>
      </c>
      <c r="X117" s="412">
        <f t="shared" si="144"/>
        <v>1</v>
      </c>
      <c r="Y117" s="412">
        <f t="shared" si="144"/>
        <v>1</v>
      </c>
      <c r="Z117" s="412">
        <f t="shared" si="144"/>
        <v>1</v>
      </c>
      <c r="AA117" s="414">
        <f t="shared" si="144"/>
        <v>1</v>
      </c>
      <c r="AB117" s="412">
        <f t="shared" si="144"/>
        <v>1</v>
      </c>
      <c r="AC117" s="412">
        <f t="shared" si="144"/>
        <v>1</v>
      </c>
      <c r="AD117" s="412">
        <f t="shared" si="144"/>
        <v>1</v>
      </c>
      <c r="AE117" s="414">
        <f t="shared" si="144"/>
        <v>1</v>
      </c>
      <c r="AF117" s="668"/>
      <c r="AG117" s="668"/>
      <c r="AH117" s="668"/>
      <c r="AI117" s="668"/>
      <c r="AJ117" s="668"/>
      <c r="AK117" s="668"/>
      <c r="AL117" s="668"/>
    </row>
    <row r="118" spans="1:38" ht="22.5" x14ac:dyDescent="0.2">
      <c r="A118" s="10"/>
      <c r="B118" s="102"/>
      <c r="C118" s="200"/>
      <c r="D118" s="364" t="s">
        <v>239</v>
      </c>
      <c r="E118" s="82"/>
      <c r="F118" s="83"/>
      <c r="G118" s="378">
        <v>0.5</v>
      </c>
      <c r="H118" s="288">
        <f>G118</f>
        <v>0.5</v>
      </c>
      <c r="I118" s="288">
        <f>H118</f>
        <v>0.5</v>
      </c>
      <c r="J118" s="288">
        <f>I118</f>
        <v>0.5</v>
      </c>
      <c r="K118" s="293">
        <v>1</v>
      </c>
      <c r="L118" s="292">
        <f t="shared" ref="L118:AE118" si="145">K118</f>
        <v>1</v>
      </c>
      <c r="M118" s="292">
        <f t="shared" si="145"/>
        <v>1</v>
      </c>
      <c r="N118" s="292">
        <f t="shared" si="145"/>
        <v>1</v>
      </c>
      <c r="O118" s="295">
        <f t="shared" si="145"/>
        <v>1</v>
      </c>
      <c r="P118" s="292">
        <f t="shared" si="145"/>
        <v>1</v>
      </c>
      <c r="Q118" s="292">
        <f t="shared" si="145"/>
        <v>1</v>
      </c>
      <c r="R118" s="292">
        <f t="shared" si="145"/>
        <v>1</v>
      </c>
      <c r="S118" s="295">
        <f t="shared" si="145"/>
        <v>1</v>
      </c>
      <c r="T118" s="292">
        <f t="shared" si="145"/>
        <v>1</v>
      </c>
      <c r="U118" s="292">
        <f t="shared" si="145"/>
        <v>1</v>
      </c>
      <c r="V118" s="292">
        <f t="shared" si="145"/>
        <v>1</v>
      </c>
      <c r="W118" s="295">
        <f t="shared" si="145"/>
        <v>1</v>
      </c>
      <c r="X118" s="292">
        <f t="shared" si="145"/>
        <v>1</v>
      </c>
      <c r="Y118" s="292">
        <f t="shared" si="145"/>
        <v>1</v>
      </c>
      <c r="Z118" s="292">
        <f t="shared" si="145"/>
        <v>1</v>
      </c>
      <c r="AA118" s="295">
        <f t="shared" si="145"/>
        <v>1</v>
      </c>
      <c r="AB118" s="292">
        <f t="shared" si="145"/>
        <v>1</v>
      </c>
      <c r="AC118" s="292">
        <f t="shared" si="145"/>
        <v>1</v>
      </c>
      <c r="AD118" s="292">
        <f t="shared" si="145"/>
        <v>1</v>
      </c>
      <c r="AE118" s="295">
        <f t="shared" si="145"/>
        <v>1</v>
      </c>
      <c r="AF118" s="507"/>
      <c r="AG118" s="508"/>
      <c r="AH118" s="507"/>
      <c r="AI118" s="507"/>
      <c r="AJ118" s="507"/>
      <c r="AK118" s="507"/>
      <c r="AL118" s="507"/>
    </row>
    <row r="119" spans="1:38" ht="12" x14ac:dyDescent="0.2">
      <c r="A119" s="10"/>
      <c r="B119" s="102"/>
      <c r="C119" s="200"/>
      <c r="D119" s="364" t="s">
        <v>240</v>
      </c>
      <c r="E119" s="82"/>
      <c r="F119" s="83"/>
      <c r="G119" s="378">
        <v>0.25</v>
      </c>
      <c r="H119" s="288">
        <v>0.25</v>
      </c>
      <c r="I119" s="288">
        <v>0.5</v>
      </c>
      <c r="J119" s="288">
        <v>0.75</v>
      </c>
      <c r="K119" s="293">
        <v>1</v>
      </c>
      <c r="L119" s="292">
        <f t="shared" ref="L119:AE119" si="146">K119</f>
        <v>1</v>
      </c>
      <c r="M119" s="292">
        <f t="shared" si="146"/>
        <v>1</v>
      </c>
      <c r="N119" s="292">
        <f t="shared" si="146"/>
        <v>1</v>
      </c>
      <c r="O119" s="295">
        <f t="shared" si="146"/>
        <v>1</v>
      </c>
      <c r="P119" s="292">
        <f t="shared" si="146"/>
        <v>1</v>
      </c>
      <c r="Q119" s="292">
        <f t="shared" si="146"/>
        <v>1</v>
      </c>
      <c r="R119" s="292">
        <f t="shared" si="146"/>
        <v>1</v>
      </c>
      <c r="S119" s="295">
        <f t="shared" si="146"/>
        <v>1</v>
      </c>
      <c r="T119" s="292">
        <f t="shared" si="146"/>
        <v>1</v>
      </c>
      <c r="U119" s="292">
        <f t="shared" si="146"/>
        <v>1</v>
      </c>
      <c r="V119" s="292">
        <f t="shared" si="146"/>
        <v>1</v>
      </c>
      <c r="W119" s="295">
        <f t="shared" si="146"/>
        <v>1</v>
      </c>
      <c r="X119" s="292">
        <f t="shared" si="146"/>
        <v>1</v>
      </c>
      <c r="Y119" s="292">
        <f t="shared" si="146"/>
        <v>1</v>
      </c>
      <c r="Z119" s="292">
        <f t="shared" si="146"/>
        <v>1</v>
      </c>
      <c r="AA119" s="295">
        <f t="shared" si="146"/>
        <v>1</v>
      </c>
      <c r="AB119" s="292">
        <f t="shared" si="146"/>
        <v>1</v>
      </c>
      <c r="AC119" s="292">
        <f t="shared" si="146"/>
        <v>1</v>
      </c>
      <c r="AD119" s="292">
        <f t="shared" si="146"/>
        <v>1</v>
      </c>
      <c r="AE119" s="295">
        <f t="shared" si="146"/>
        <v>1</v>
      </c>
      <c r="AF119" s="507"/>
      <c r="AG119" s="508"/>
      <c r="AH119" s="507"/>
      <c r="AI119" s="507"/>
      <c r="AJ119" s="507"/>
      <c r="AK119" s="507"/>
      <c r="AL119" s="507"/>
    </row>
    <row r="120" spans="1:38" ht="22.5" x14ac:dyDescent="0.2">
      <c r="A120" s="10"/>
      <c r="B120" s="102"/>
      <c r="C120" s="200"/>
      <c r="D120" s="364" t="s">
        <v>241</v>
      </c>
      <c r="E120" s="82"/>
      <c r="F120" s="83"/>
      <c r="G120" s="378">
        <v>0</v>
      </c>
      <c r="H120" s="288">
        <v>0</v>
      </c>
      <c r="I120" s="288">
        <v>0</v>
      </c>
      <c r="J120" s="288">
        <v>0</v>
      </c>
      <c r="K120" s="293">
        <v>0</v>
      </c>
      <c r="L120" s="292">
        <v>0.25</v>
      </c>
      <c r="M120" s="292">
        <v>0.25</v>
      </c>
      <c r="N120" s="292">
        <v>0.5</v>
      </c>
      <c r="O120" s="295">
        <v>0.75</v>
      </c>
      <c r="P120" s="292">
        <v>1</v>
      </c>
      <c r="Q120" s="292">
        <f>P120</f>
        <v>1</v>
      </c>
      <c r="R120" s="292">
        <f>Q120</f>
        <v>1</v>
      </c>
      <c r="S120" s="295">
        <f>R120</f>
        <v>1</v>
      </c>
      <c r="T120" s="292">
        <v>1</v>
      </c>
      <c r="U120" s="292">
        <f>T120</f>
        <v>1</v>
      </c>
      <c r="V120" s="292">
        <f>U120</f>
        <v>1</v>
      </c>
      <c r="W120" s="295">
        <f>V120</f>
        <v>1</v>
      </c>
      <c r="X120" s="292">
        <v>1</v>
      </c>
      <c r="Y120" s="292">
        <f>X120</f>
        <v>1</v>
      </c>
      <c r="Z120" s="292">
        <f>Y120</f>
        <v>1</v>
      </c>
      <c r="AA120" s="295">
        <f>Z120</f>
        <v>1</v>
      </c>
      <c r="AB120" s="292">
        <v>1</v>
      </c>
      <c r="AC120" s="292">
        <f>AB120</f>
        <v>1</v>
      </c>
      <c r="AD120" s="292">
        <f>AC120</f>
        <v>1</v>
      </c>
      <c r="AE120" s="295">
        <f>AD120</f>
        <v>1</v>
      </c>
      <c r="AF120" s="515"/>
      <c r="AG120" s="508"/>
      <c r="AH120" s="45"/>
      <c r="AI120" s="509"/>
      <c r="AJ120" s="45"/>
      <c r="AK120" s="45"/>
      <c r="AL120" s="45"/>
    </row>
    <row r="121" spans="1:38" ht="45.75" thickBot="1" x14ac:dyDescent="0.25">
      <c r="A121" s="10"/>
      <c r="B121" s="102"/>
      <c r="C121" s="211"/>
      <c r="D121" s="386" t="s">
        <v>246</v>
      </c>
      <c r="E121" s="157"/>
      <c r="F121" s="158"/>
      <c r="G121" s="159"/>
      <c r="H121" s="159"/>
      <c r="I121" s="160"/>
      <c r="J121" s="160"/>
      <c r="K121" s="161"/>
      <c r="L121" s="142"/>
      <c r="M121" s="143"/>
      <c r="N121" s="143"/>
      <c r="O121" s="144"/>
      <c r="P121" s="143"/>
      <c r="Q121" s="145"/>
      <c r="R121" s="145"/>
      <c r="S121" s="146"/>
      <c r="T121" s="143"/>
      <c r="U121" s="145"/>
      <c r="V121" s="145"/>
      <c r="W121" s="146"/>
      <c r="X121" s="143"/>
      <c r="Y121" s="145"/>
      <c r="Z121" s="145"/>
      <c r="AA121" s="146"/>
      <c r="AB121" s="143"/>
      <c r="AC121" s="145"/>
      <c r="AD121" s="145"/>
      <c r="AE121" s="146"/>
      <c r="AF121" s="146"/>
      <c r="AG121" s="146"/>
      <c r="AH121" s="146"/>
      <c r="AI121" s="146"/>
      <c r="AJ121" s="146"/>
      <c r="AK121" s="146"/>
      <c r="AL121" s="146"/>
    </row>
    <row r="122" spans="1:38" ht="12" thickBot="1" x14ac:dyDescent="0.25">
      <c r="A122" s="10"/>
      <c r="B122" s="115" t="s">
        <v>46</v>
      </c>
      <c r="C122" s="201"/>
      <c r="D122" s="304" t="s">
        <v>120</v>
      </c>
      <c r="E122" s="305"/>
      <c r="F122" s="306"/>
      <c r="G122" s="429"/>
      <c r="H122" s="307"/>
      <c r="I122" s="308"/>
      <c r="J122" s="308"/>
      <c r="K122" s="309"/>
      <c r="L122" s="310"/>
      <c r="M122" s="308"/>
      <c r="N122" s="308"/>
      <c r="O122" s="311"/>
      <c r="P122" s="308"/>
      <c r="Q122" s="308"/>
      <c r="R122" s="308"/>
      <c r="S122" s="432"/>
      <c r="T122" s="308"/>
      <c r="U122" s="308"/>
      <c r="V122" s="308"/>
      <c r="W122" s="308"/>
      <c r="X122" s="308"/>
      <c r="Y122" s="308"/>
      <c r="Z122" s="308"/>
      <c r="AA122" s="308"/>
      <c r="AB122" s="308"/>
      <c r="AC122" s="308"/>
      <c r="AD122" s="308"/>
      <c r="AE122" s="308"/>
      <c r="AF122" s="310"/>
      <c r="AG122" s="308"/>
      <c r="AH122" s="308"/>
      <c r="AI122" s="311"/>
      <c r="AJ122" s="308"/>
      <c r="AK122" s="308"/>
      <c r="AL122" s="308"/>
    </row>
    <row r="123" spans="1:38" x14ac:dyDescent="0.2">
      <c r="A123" s="10"/>
      <c r="B123" s="113"/>
      <c r="C123" s="204"/>
      <c r="D123" s="149" t="s">
        <v>122</v>
      </c>
      <c r="E123" s="38"/>
      <c r="F123" s="39"/>
      <c r="G123" s="411">
        <f t="shared" ref="G123:S123" si="147">IFERROR(SUM(G124:G127)/COUNT(G124:G127),0)</f>
        <v>0.1875</v>
      </c>
      <c r="H123" s="412">
        <f t="shared" si="147"/>
        <v>0.25</v>
      </c>
      <c r="I123" s="412">
        <f t="shared" si="147"/>
        <v>0.25</v>
      </c>
      <c r="J123" s="412">
        <f t="shared" si="147"/>
        <v>0.375</v>
      </c>
      <c r="K123" s="412">
        <f t="shared" si="147"/>
        <v>0.375</v>
      </c>
      <c r="L123" s="413">
        <f t="shared" si="147"/>
        <v>0.5</v>
      </c>
      <c r="M123" s="412">
        <f t="shared" si="147"/>
        <v>0.5</v>
      </c>
      <c r="N123" s="412">
        <f t="shared" si="147"/>
        <v>0.5</v>
      </c>
      <c r="O123" s="414">
        <f t="shared" si="147"/>
        <v>0.5625</v>
      </c>
      <c r="P123" s="412">
        <f t="shared" si="147"/>
        <v>0.5625</v>
      </c>
      <c r="Q123" s="412">
        <f t="shared" si="147"/>
        <v>0.5625</v>
      </c>
      <c r="R123" s="412">
        <f t="shared" si="147"/>
        <v>0.5625</v>
      </c>
      <c r="S123" s="414">
        <f t="shared" si="147"/>
        <v>1</v>
      </c>
      <c r="T123" s="412">
        <f t="shared" ref="T123:AE123" si="148">IFERROR(SUM(T124:T127)/COUNT(T124:T127),0)</f>
        <v>1</v>
      </c>
      <c r="U123" s="412">
        <f t="shared" si="148"/>
        <v>1</v>
      </c>
      <c r="V123" s="412">
        <f t="shared" si="148"/>
        <v>1</v>
      </c>
      <c r="W123" s="414">
        <f t="shared" si="148"/>
        <v>1</v>
      </c>
      <c r="X123" s="412">
        <f t="shared" si="148"/>
        <v>1</v>
      </c>
      <c r="Y123" s="412">
        <f t="shared" si="148"/>
        <v>1</v>
      </c>
      <c r="Z123" s="412">
        <f t="shared" si="148"/>
        <v>1</v>
      </c>
      <c r="AA123" s="414">
        <f t="shared" si="148"/>
        <v>1</v>
      </c>
      <c r="AB123" s="412">
        <f t="shared" si="148"/>
        <v>1</v>
      </c>
      <c r="AC123" s="412">
        <f t="shared" si="148"/>
        <v>1</v>
      </c>
      <c r="AD123" s="412">
        <f t="shared" si="148"/>
        <v>1</v>
      </c>
      <c r="AE123" s="414">
        <f t="shared" si="148"/>
        <v>1</v>
      </c>
      <c r="AF123" s="649"/>
      <c r="AG123" s="649"/>
      <c r="AH123" s="649"/>
      <c r="AI123" s="649"/>
      <c r="AJ123" s="649"/>
      <c r="AK123" s="649"/>
      <c r="AL123" s="649"/>
    </row>
    <row r="124" spans="1:38" ht="12" x14ac:dyDescent="0.2">
      <c r="A124" s="10"/>
      <c r="B124" s="102"/>
      <c r="C124" s="200"/>
      <c r="D124" s="364" t="s">
        <v>242</v>
      </c>
      <c r="E124" s="82"/>
      <c r="F124" s="83"/>
      <c r="G124" s="378">
        <v>0</v>
      </c>
      <c r="H124" s="288">
        <f t="shared" ref="H124:K125" si="149">G124</f>
        <v>0</v>
      </c>
      <c r="I124" s="288">
        <f t="shared" si="149"/>
        <v>0</v>
      </c>
      <c r="J124" s="288">
        <v>0.5</v>
      </c>
      <c r="K124" s="293">
        <f t="shared" si="149"/>
        <v>0.5</v>
      </c>
      <c r="L124" s="292">
        <v>1</v>
      </c>
      <c r="M124" s="292">
        <f t="shared" ref="M124:AE124" si="150">L124</f>
        <v>1</v>
      </c>
      <c r="N124" s="292">
        <f t="shared" si="150"/>
        <v>1</v>
      </c>
      <c r="O124" s="295">
        <f t="shared" si="150"/>
        <v>1</v>
      </c>
      <c r="P124" s="292">
        <f t="shared" si="150"/>
        <v>1</v>
      </c>
      <c r="Q124" s="292">
        <f t="shared" si="150"/>
        <v>1</v>
      </c>
      <c r="R124" s="292">
        <f t="shared" si="150"/>
        <v>1</v>
      </c>
      <c r="S124" s="295">
        <f t="shared" si="150"/>
        <v>1</v>
      </c>
      <c r="T124" s="292">
        <f t="shared" si="150"/>
        <v>1</v>
      </c>
      <c r="U124" s="292">
        <f t="shared" si="150"/>
        <v>1</v>
      </c>
      <c r="V124" s="292">
        <f t="shared" si="150"/>
        <v>1</v>
      </c>
      <c r="W124" s="295">
        <f t="shared" si="150"/>
        <v>1</v>
      </c>
      <c r="X124" s="292">
        <f t="shared" si="150"/>
        <v>1</v>
      </c>
      <c r="Y124" s="292">
        <f t="shared" si="150"/>
        <v>1</v>
      </c>
      <c r="Z124" s="292">
        <f t="shared" si="150"/>
        <v>1</v>
      </c>
      <c r="AA124" s="295">
        <f t="shared" si="150"/>
        <v>1</v>
      </c>
      <c r="AB124" s="292">
        <f t="shared" si="150"/>
        <v>1</v>
      </c>
      <c r="AC124" s="292">
        <f t="shared" si="150"/>
        <v>1</v>
      </c>
      <c r="AD124" s="292">
        <f t="shared" si="150"/>
        <v>1</v>
      </c>
      <c r="AE124" s="295">
        <f t="shared" si="150"/>
        <v>1</v>
      </c>
      <c r="AF124" s="507" t="s">
        <v>668</v>
      </c>
      <c r="AG124" s="508" t="s">
        <v>431</v>
      </c>
      <c r="AH124" s="507"/>
      <c r="AI124" s="507"/>
      <c r="AJ124" s="507"/>
      <c r="AK124" s="507"/>
      <c r="AL124" s="507"/>
    </row>
    <row r="125" spans="1:38" ht="12" x14ac:dyDescent="0.2">
      <c r="A125" s="10"/>
      <c r="B125" s="102"/>
      <c r="C125" s="200"/>
      <c r="D125" s="370" t="s">
        <v>243</v>
      </c>
      <c r="E125" s="82"/>
      <c r="F125" s="83"/>
      <c r="G125" s="378">
        <v>0</v>
      </c>
      <c r="H125" s="288">
        <f t="shared" si="149"/>
        <v>0</v>
      </c>
      <c r="I125" s="288">
        <f t="shared" si="149"/>
        <v>0</v>
      </c>
      <c r="J125" s="288">
        <f t="shared" si="149"/>
        <v>0</v>
      </c>
      <c r="K125" s="293">
        <f t="shared" si="149"/>
        <v>0</v>
      </c>
      <c r="L125" s="292">
        <f t="shared" ref="L125:R125" si="151">K125</f>
        <v>0</v>
      </c>
      <c r="M125" s="292">
        <f t="shared" si="151"/>
        <v>0</v>
      </c>
      <c r="N125" s="292">
        <f t="shared" si="151"/>
        <v>0</v>
      </c>
      <c r="O125" s="295">
        <f t="shared" si="151"/>
        <v>0</v>
      </c>
      <c r="P125" s="292">
        <f t="shared" si="151"/>
        <v>0</v>
      </c>
      <c r="Q125" s="292">
        <f t="shared" si="151"/>
        <v>0</v>
      </c>
      <c r="R125" s="292">
        <f t="shared" si="151"/>
        <v>0</v>
      </c>
      <c r="S125" s="295">
        <v>1</v>
      </c>
      <c r="T125" s="292">
        <f t="shared" ref="T125:V127" si="152">S125</f>
        <v>1</v>
      </c>
      <c r="U125" s="292">
        <f t="shared" si="152"/>
        <v>1</v>
      </c>
      <c r="V125" s="292">
        <f t="shared" si="152"/>
        <v>1</v>
      </c>
      <c r="W125" s="295">
        <v>1</v>
      </c>
      <c r="X125" s="292">
        <f t="shared" ref="X125:Z127" si="153">W125</f>
        <v>1</v>
      </c>
      <c r="Y125" s="292">
        <f t="shared" si="153"/>
        <v>1</v>
      </c>
      <c r="Z125" s="292">
        <f t="shared" si="153"/>
        <v>1</v>
      </c>
      <c r="AA125" s="295">
        <v>1</v>
      </c>
      <c r="AB125" s="292">
        <f t="shared" ref="AB125:AD127" si="154">AA125</f>
        <v>1</v>
      </c>
      <c r="AC125" s="292">
        <f t="shared" si="154"/>
        <v>1</v>
      </c>
      <c r="AD125" s="292">
        <f t="shared" si="154"/>
        <v>1</v>
      </c>
      <c r="AE125" s="295">
        <v>1</v>
      </c>
      <c r="AF125" s="669" t="s">
        <v>700</v>
      </c>
      <c r="AG125" s="508" t="s">
        <v>431</v>
      </c>
      <c r="AH125" s="507"/>
      <c r="AI125" s="507"/>
      <c r="AJ125" s="507"/>
      <c r="AK125" s="507"/>
      <c r="AL125" s="507"/>
    </row>
    <row r="126" spans="1:38" ht="12" x14ac:dyDescent="0.2">
      <c r="A126" s="10"/>
      <c r="B126" s="102"/>
      <c r="C126" s="200"/>
      <c r="D126" s="370" t="s">
        <v>244</v>
      </c>
      <c r="E126" s="82"/>
      <c r="F126" s="83"/>
      <c r="G126" s="378">
        <v>0.75</v>
      </c>
      <c r="H126" s="288">
        <v>0.75</v>
      </c>
      <c r="I126" s="288">
        <v>0.75</v>
      </c>
      <c r="J126" s="288">
        <v>0.75</v>
      </c>
      <c r="K126" s="293">
        <v>0.75</v>
      </c>
      <c r="L126" s="292">
        <v>0.75</v>
      </c>
      <c r="M126" s="292">
        <f>L126</f>
        <v>0.75</v>
      </c>
      <c r="N126" s="292">
        <f>M126</f>
        <v>0.75</v>
      </c>
      <c r="O126" s="295">
        <v>1</v>
      </c>
      <c r="P126" s="292">
        <f>O126</f>
        <v>1</v>
      </c>
      <c r="Q126" s="292">
        <f>P126</f>
        <v>1</v>
      </c>
      <c r="R126" s="292">
        <f>Q126</f>
        <v>1</v>
      </c>
      <c r="S126" s="295">
        <f>R126</f>
        <v>1</v>
      </c>
      <c r="T126" s="292">
        <f t="shared" si="152"/>
        <v>1</v>
      </c>
      <c r="U126" s="292">
        <f t="shared" si="152"/>
        <v>1</v>
      </c>
      <c r="V126" s="292">
        <f t="shared" si="152"/>
        <v>1</v>
      </c>
      <c r="W126" s="295">
        <f>V126</f>
        <v>1</v>
      </c>
      <c r="X126" s="292">
        <f t="shared" si="153"/>
        <v>1</v>
      </c>
      <c r="Y126" s="292">
        <f t="shared" si="153"/>
        <v>1</v>
      </c>
      <c r="Z126" s="292">
        <f t="shared" si="153"/>
        <v>1</v>
      </c>
      <c r="AA126" s="295">
        <f>Z126</f>
        <v>1</v>
      </c>
      <c r="AB126" s="292">
        <f t="shared" si="154"/>
        <v>1</v>
      </c>
      <c r="AC126" s="292">
        <f t="shared" si="154"/>
        <v>1</v>
      </c>
      <c r="AD126" s="292">
        <f t="shared" si="154"/>
        <v>1</v>
      </c>
      <c r="AE126" s="295">
        <f>AD126</f>
        <v>1</v>
      </c>
      <c r="AF126" s="669" t="s">
        <v>701</v>
      </c>
      <c r="AG126" s="508" t="s">
        <v>531</v>
      </c>
      <c r="AH126" s="507"/>
      <c r="AI126" s="507"/>
      <c r="AJ126" s="507"/>
      <c r="AK126" s="507"/>
      <c r="AL126" s="507"/>
    </row>
    <row r="127" spans="1:38" ht="12" x14ac:dyDescent="0.2">
      <c r="A127" s="10"/>
      <c r="B127" s="102"/>
      <c r="C127" s="200"/>
      <c r="D127" s="364" t="s">
        <v>245</v>
      </c>
      <c r="E127" s="82"/>
      <c r="F127" s="83"/>
      <c r="G127" s="378">
        <v>0</v>
      </c>
      <c r="H127" s="288">
        <v>0.25</v>
      </c>
      <c r="I127" s="288">
        <v>0.25</v>
      </c>
      <c r="J127" s="288">
        <v>0.25</v>
      </c>
      <c r="K127" s="293">
        <v>0.25</v>
      </c>
      <c r="L127" s="292">
        <v>0.25</v>
      </c>
      <c r="M127" s="292">
        <f>L127</f>
        <v>0.25</v>
      </c>
      <c r="N127" s="292">
        <f>M127</f>
        <v>0.25</v>
      </c>
      <c r="O127" s="295">
        <f>N127</f>
        <v>0.25</v>
      </c>
      <c r="P127" s="292">
        <f>O127</f>
        <v>0.25</v>
      </c>
      <c r="Q127" s="292">
        <f>P127</f>
        <v>0.25</v>
      </c>
      <c r="R127" s="292">
        <f>Q127</f>
        <v>0.25</v>
      </c>
      <c r="S127" s="295">
        <v>1</v>
      </c>
      <c r="T127" s="292">
        <f t="shared" si="152"/>
        <v>1</v>
      </c>
      <c r="U127" s="292">
        <f t="shared" si="152"/>
        <v>1</v>
      </c>
      <c r="V127" s="292">
        <f t="shared" si="152"/>
        <v>1</v>
      </c>
      <c r="W127" s="295">
        <v>1</v>
      </c>
      <c r="X127" s="292">
        <f t="shared" si="153"/>
        <v>1</v>
      </c>
      <c r="Y127" s="292">
        <f t="shared" si="153"/>
        <v>1</v>
      </c>
      <c r="Z127" s="292">
        <f t="shared" si="153"/>
        <v>1</v>
      </c>
      <c r="AA127" s="295">
        <v>1</v>
      </c>
      <c r="AB127" s="292">
        <f t="shared" si="154"/>
        <v>1</v>
      </c>
      <c r="AC127" s="292">
        <f t="shared" si="154"/>
        <v>1</v>
      </c>
      <c r="AD127" s="292">
        <f t="shared" si="154"/>
        <v>1</v>
      </c>
      <c r="AE127" s="295">
        <v>1</v>
      </c>
      <c r="AF127" s="669" t="s">
        <v>700</v>
      </c>
      <c r="AG127" s="508" t="s">
        <v>431</v>
      </c>
      <c r="AH127" s="45"/>
      <c r="AI127" s="509"/>
      <c r="AJ127" s="45"/>
      <c r="AK127" s="45"/>
      <c r="AL127" s="45"/>
    </row>
    <row r="128" spans="1:38" ht="68.25" thickBot="1" x14ac:dyDescent="0.25">
      <c r="A128" s="10"/>
      <c r="B128" s="102"/>
      <c r="C128" s="211"/>
      <c r="D128" s="386" t="s">
        <v>411</v>
      </c>
      <c r="E128" s="157"/>
      <c r="F128" s="158"/>
      <c r="G128" s="159"/>
      <c r="H128" s="159"/>
      <c r="I128" s="160"/>
      <c r="J128" s="160"/>
      <c r="K128" s="161"/>
      <c r="L128" s="142"/>
      <c r="M128" s="143"/>
      <c r="N128" s="143"/>
      <c r="O128" s="144"/>
      <c r="P128" s="143"/>
      <c r="Q128" s="145"/>
      <c r="R128" s="145"/>
      <c r="S128" s="146"/>
      <c r="T128" s="143"/>
      <c r="U128" s="145"/>
      <c r="V128" s="145"/>
      <c r="W128" s="146"/>
      <c r="X128" s="143"/>
      <c r="Y128" s="145"/>
      <c r="Z128" s="145"/>
      <c r="AA128" s="146"/>
      <c r="AB128" s="143"/>
      <c r="AC128" s="145"/>
      <c r="AD128" s="145"/>
      <c r="AE128" s="146"/>
      <c r="AF128" s="146"/>
      <c r="AG128" s="146"/>
      <c r="AH128" s="146"/>
      <c r="AI128" s="146"/>
      <c r="AJ128" s="146"/>
      <c r="AK128" s="146"/>
      <c r="AL128" s="146"/>
    </row>
    <row r="129" spans="1:38" ht="12" thickBot="1" x14ac:dyDescent="0.25">
      <c r="A129" s="10"/>
      <c r="B129" s="115" t="s">
        <v>48</v>
      </c>
      <c r="C129" s="201"/>
      <c r="D129" s="304" t="s">
        <v>49</v>
      </c>
      <c r="E129" s="305"/>
      <c r="F129" s="306"/>
      <c r="G129" s="306"/>
      <c r="H129" s="307"/>
      <c r="I129" s="308"/>
      <c r="J129" s="429"/>
      <c r="K129" s="309"/>
      <c r="L129" s="310"/>
      <c r="M129" s="308"/>
      <c r="N129" s="308"/>
      <c r="O129" s="311"/>
      <c r="P129" s="308"/>
      <c r="Q129" s="308"/>
      <c r="R129" s="308"/>
      <c r="S129" s="311"/>
      <c r="T129" s="308"/>
      <c r="U129" s="308"/>
      <c r="V129" s="308"/>
      <c r="W129" s="311"/>
      <c r="X129" s="308"/>
      <c r="Y129" s="308"/>
      <c r="Z129" s="308"/>
      <c r="AA129" s="311"/>
      <c r="AB129" s="308"/>
      <c r="AC129" s="308"/>
      <c r="AD129" s="308"/>
      <c r="AE129" s="311"/>
      <c r="AF129" s="310"/>
      <c r="AG129" s="308"/>
      <c r="AH129" s="308"/>
      <c r="AI129" s="311"/>
      <c r="AJ129" s="308"/>
      <c r="AK129" s="308"/>
      <c r="AL129" s="308"/>
    </row>
    <row r="130" spans="1:38" x14ac:dyDescent="0.2">
      <c r="A130" s="10"/>
      <c r="B130" s="102"/>
      <c r="C130" s="204"/>
      <c r="D130" s="149" t="s">
        <v>122</v>
      </c>
      <c r="E130" s="38"/>
      <c r="F130" s="39"/>
      <c r="G130" s="411">
        <f t="shared" ref="G130:S130" si="155">IFERROR(SUM(G131:G134)/COUNT(G131:G134),0)</f>
        <v>6.25E-2</v>
      </c>
      <c r="H130" s="412">
        <f t="shared" si="155"/>
        <v>0.17499999999999999</v>
      </c>
      <c r="I130" s="412">
        <f t="shared" si="155"/>
        <v>0.17499999999999999</v>
      </c>
      <c r="J130" s="412">
        <f t="shared" si="155"/>
        <v>0.36249999999999999</v>
      </c>
      <c r="K130" s="412">
        <f t="shared" si="155"/>
        <v>0.36249999999999999</v>
      </c>
      <c r="L130" s="413">
        <f t="shared" si="155"/>
        <v>0.5625</v>
      </c>
      <c r="M130" s="412">
        <f t="shared" si="155"/>
        <v>0.5625</v>
      </c>
      <c r="N130" s="412">
        <f t="shared" si="155"/>
        <v>0.625</v>
      </c>
      <c r="O130" s="414">
        <f t="shared" si="155"/>
        <v>0.6875</v>
      </c>
      <c r="P130" s="412">
        <f t="shared" si="155"/>
        <v>0.9375</v>
      </c>
      <c r="Q130" s="412">
        <f t="shared" si="155"/>
        <v>0.9375</v>
      </c>
      <c r="R130" s="412">
        <f t="shared" si="155"/>
        <v>1</v>
      </c>
      <c r="S130" s="414">
        <f t="shared" si="155"/>
        <v>1</v>
      </c>
      <c r="T130" s="412">
        <f t="shared" ref="T130:AE130" si="156">IFERROR(SUM(T131:T134)/COUNT(T131:T134),0)</f>
        <v>1</v>
      </c>
      <c r="U130" s="412">
        <f t="shared" si="156"/>
        <v>1</v>
      </c>
      <c r="V130" s="412">
        <f t="shared" si="156"/>
        <v>1</v>
      </c>
      <c r="W130" s="414">
        <f t="shared" si="156"/>
        <v>1</v>
      </c>
      <c r="X130" s="412">
        <f t="shared" si="156"/>
        <v>1</v>
      </c>
      <c r="Y130" s="412">
        <f t="shared" si="156"/>
        <v>1</v>
      </c>
      <c r="Z130" s="412">
        <f t="shared" si="156"/>
        <v>1</v>
      </c>
      <c r="AA130" s="414">
        <f t="shared" si="156"/>
        <v>1</v>
      </c>
      <c r="AB130" s="412">
        <f t="shared" si="156"/>
        <v>1</v>
      </c>
      <c r="AC130" s="412">
        <f t="shared" si="156"/>
        <v>1</v>
      </c>
      <c r="AD130" s="412">
        <f t="shared" si="156"/>
        <v>1</v>
      </c>
      <c r="AE130" s="414">
        <f t="shared" si="156"/>
        <v>1</v>
      </c>
      <c r="AF130" s="668"/>
      <c r="AG130" s="668"/>
      <c r="AH130" s="668"/>
      <c r="AI130" s="668"/>
      <c r="AJ130" s="668"/>
      <c r="AK130" s="668"/>
      <c r="AL130" s="668"/>
    </row>
    <row r="131" spans="1:38" ht="22.5" x14ac:dyDescent="0.2">
      <c r="A131" s="10"/>
      <c r="B131" s="102"/>
      <c r="C131" s="200"/>
      <c r="D131" s="364" t="s">
        <v>248</v>
      </c>
      <c r="E131" s="82"/>
      <c r="F131" s="83"/>
      <c r="G131" s="378">
        <v>0</v>
      </c>
      <c r="H131" s="288">
        <f t="shared" ref="H131:O132" si="157">G131</f>
        <v>0</v>
      </c>
      <c r="I131" s="288">
        <f t="shared" si="157"/>
        <v>0</v>
      </c>
      <c r="J131" s="288">
        <v>0.5</v>
      </c>
      <c r="K131" s="293">
        <f t="shared" si="157"/>
        <v>0.5</v>
      </c>
      <c r="L131" s="292">
        <f t="shared" si="157"/>
        <v>0.5</v>
      </c>
      <c r="M131" s="288">
        <f t="shared" si="157"/>
        <v>0.5</v>
      </c>
      <c r="N131" s="288">
        <f t="shared" si="157"/>
        <v>0.5</v>
      </c>
      <c r="O131" s="295">
        <f t="shared" si="157"/>
        <v>0.5</v>
      </c>
      <c r="P131" s="292">
        <v>1</v>
      </c>
      <c r="Q131" s="288">
        <f t="shared" ref="Q131:S132" si="158">P131</f>
        <v>1</v>
      </c>
      <c r="R131" s="288">
        <f t="shared" si="158"/>
        <v>1</v>
      </c>
      <c r="S131" s="295">
        <f t="shared" si="158"/>
        <v>1</v>
      </c>
      <c r="T131" s="292">
        <v>1</v>
      </c>
      <c r="U131" s="288">
        <f t="shared" ref="U131:W134" si="159">T131</f>
        <v>1</v>
      </c>
      <c r="V131" s="288">
        <f t="shared" si="159"/>
        <v>1</v>
      </c>
      <c r="W131" s="295">
        <f t="shared" si="159"/>
        <v>1</v>
      </c>
      <c r="X131" s="292">
        <v>1</v>
      </c>
      <c r="Y131" s="288">
        <f t="shared" ref="Y131:AA134" si="160">X131</f>
        <v>1</v>
      </c>
      <c r="Z131" s="288">
        <f t="shared" si="160"/>
        <v>1</v>
      </c>
      <c r="AA131" s="295">
        <f t="shared" si="160"/>
        <v>1</v>
      </c>
      <c r="AB131" s="292">
        <v>1</v>
      </c>
      <c r="AC131" s="288">
        <f t="shared" ref="AC131:AE134" si="161">AB131</f>
        <v>1</v>
      </c>
      <c r="AD131" s="288">
        <f t="shared" si="161"/>
        <v>1</v>
      </c>
      <c r="AE131" s="295">
        <f t="shared" si="161"/>
        <v>1</v>
      </c>
      <c r="AF131" s="669" t="s">
        <v>702</v>
      </c>
      <c r="AG131" s="508" t="s">
        <v>431</v>
      </c>
      <c r="AH131" s="507"/>
      <c r="AI131" s="507"/>
      <c r="AJ131" s="507"/>
      <c r="AK131" s="507"/>
      <c r="AL131" s="507"/>
    </row>
    <row r="132" spans="1:38" ht="33.75" x14ac:dyDescent="0.2">
      <c r="A132" s="10"/>
      <c r="B132" s="102"/>
      <c r="C132" s="200"/>
      <c r="D132" s="364" t="s">
        <v>249</v>
      </c>
      <c r="E132" s="82"/>
      <c r="F132" s="83"/>
      <c r="G132" s="378">
        <v>0</v>
      </c>
      <c r="H132" s="288">
        <f>G132</f>
        <v>0</v>
      </c>
      <c r="I132" s="288">
        <f t="shared" si="157"/>
        <v>0</v>
      </c>
      <c r="J132" s="288">
        <v>0.25</v>
      </c>
      <c r="K132" s="293">
        <v>0.25</v>
      </c>
      <c r="L132" s="292">
        <v>0.5</v>
      </c>
      <c r="M132" s="288">
        <v>0.5</v>
      </c>
      <c r="N132" s="288">
        <v>0.75</v>
      </c>
      <c r="O132" s="295">
        <v>1</v>
      </c>
      <c r="P132" s="292">
        <f>O132</f>
        <v>1</v>
      </c>
      <c r="Q132" s="292">
        <f t="shared" si="158"/>
        <v>1</v>
      </c>
      <c r="R132" s="292">
        <f t="shared" si="158"/>
        <v>1</v>
      </c>
      <c r="S132" s="295">
        <f t="shared" si="158"/>
        <v>1</v>
      </c>
      <c r="T132" s="292">
        <f>S132</f>
        <v>1</v>
      </c>
      <c r="U132" s="292">
        <f t="shared" si="159"/>
        <v>1</v>
      </c>
      <c r="V132" s="292">
        <f t="shared" si="159"/>
        <v>1</v>
      </c>
      <c r="W132" s="295">
        <f t="shared" si="159"/>
        <v>1</v>
      </c>
      <c r="X132" s="292">
        <f>W132</f>
        <v>1</v>
      </c>
      <c r="Y132" s="292">
        <f t="shared" si="160"/>
        <v>1</v>
      </c>
      <c r="Z132" s="292">
        <f t="shared" si="160"/>
        <v>1</v>
      </c>
      <c r="AA132" s="295">
        <f t="shared" si="160"/>
        <v>1</v>
      </c>
      <c r="AB132" s="292">
        <f>AA132</f>
        <v>1</v>
      </c>
      <c r="AC132" s="292">
        <f t="shared" si="161"/>
        <v>1</v>
      </c>
      <c r="AD132" s="292">
        <f t="shared" si="161"/>
        <v>1</v>
      </c>
      <c r="AE132" s="295">
        <f t="shared" si="161"/>
        <v>1</v>
      </c>
      <c r="AF132" s="669" t="s">
        <v>703</v>
      </c>
      <c r="AG132" s="508" t="s">
        <v>431</v>
      </c>
      <c r="AH132" s="507"/>
      <c r="AI132" s="507"/>
      <c r="AJ132" s="507"/>
      <c r="AK132" s="507"/>
      <c r="AL132" s="507"/>
    </row>
    <row r="133" spans="1:38" ht="22.5" x14ac:dyDescent="0.2">
      <c r="A133" s="10"/>
      <c r="B133" s="102"/>
      <c r="C133" s="200"/>
      <c r="D133" s="364" t="s">
        <v>250</v>
      </c>
      <c r="E133" s="82"/>
      <c r="F133" s="83"/>
      <c r="G133" s="378">
        <v>0</v>
      </c>
      <c r="H133" s="288">
        <v>0.2</v>
      </c>
      <c r="I133" s="288">
        <v>0.2</v>
      </c>
      <c r="J133" s="288">
        <v>0.2</v>
      </c>
      <c r="K133" s="293">
        <v>0.2</v>
      </c>
      <c r="L133" s="292">
        <v>0.5</v>
      </c>
      <c r="M133" s="288">
        <f>L133</f>
        <v>0.5</v>
      </c>
      <c r="N133" s="288">
        <f>M133</f>
        <v>0.5</v>
      </c>
      <c r="O133" s="295">
        <f>N133</f>
        <v>0.5</v>
      </c>
      <c r="P133" s="292">
        <v>0.75</v>
      </c>
      <c r="Q133" s="288">
        <v>0.75</v>
      </c>
      <c r="R133" s="288">
        <v>1</v>
      </c>
      <c r="S133" s="295">
        <f>R133</f>
        <v>1</v>
      </c>
      <c r="T133" s="292">
        <f>S133</f>
        <v>1</v>
      </c>
      <c r="U133" s="292">
        <f t="shared" si="159"/>
        <v>1</v>
      </c>
      <c r="V133" s="292">
        <f t="shared" si="159"/>
        <v>1</v>
      </c>
      <c r="W133" s="295">
        <f t="shared" si="159"/>
        <v>1</v>
      </c>
      <c r="X133" s="292">
        <f>W133</f>
        <v>1</v>
      </c>
      <c r="Y133" s="292">
        <f t="shared" si="160"/>
        <v>1</v>
      </c>
      <c r="Z133" s="292">
        <f t="shared" si="160"/>
        <v>1</v>
      </c>
      <c r="AA133" s="295">
        <f t="shared" si="160"/>
        <v>1</v>
      </c>
      <c r="AB133" s="292">
        <f>AA133</f>
        <v>1</v>
      </c>
      <c r="AC133" s="292">
        <f t="shared" si="161"/>
        <v>1</v>
      </c>
      <c r="AD133" s="292">
        <f t="shared" si="161"/>
        <v>1</v>
      </c>
      <c r="AE133" s="295">
        <f t="shared" si="161"/>
        <v>1</v>
      </c>
      <c r="AF133" s="669" t="s">
        <v>704</v>
      </c>
      <c r="AG133" s="508" t="s">
        <v>431</v>
      </c>
      <c r="AH133" s="507"/>
      <c r="AI133" s="507"/>
      <c r="AJ133" s="507"/>
      <c r="AK133" s="507"/>
      <c r="AL133" s="507"/>
    </row>
    <row r="134" spans="1:38" ht="22.5" x14ac:dyDescent="0.2">
      <c r="A134" s="10"/>
      <c r="B134" s="102"/>
      <c r="C134" s="200"/>
      <c r="D134" s="364" t="s">
        <v>251</v>
      </c>
      <c r="E134" s="82"/>
      <c r="F134" s="83"/>
      <c r="G134" s="378">
        <v>0.25</v>
      </c>
      <c r="H134" s="288">
        <v>0.5</v>
      </c>
      <c r="I134" s="288">
        <f>H134</f>
        <v>0.5</v>
      </c>
      <c r="J134" s="288">
        <f>I134</f>
        <v>0.5</v>
      </c>
      <c r="K134" s="293">
        <v>0.5</v>
      </c>
      <c r="L134" s="292">
        <v>0.75</v>
      </c>
      <c r="M134" s="288">
        <v>0.75</v>
      </c>
      <c r="N134" s="288">
        <v>0.75</v>
      </c>
      <c r="O134" s="295">
        <v>0.75</v>
      </c>
      <c r="P134" s="292">
        <v>1</v>
      </c>
      <c r="Q134" s="292">
        <f>P134</f>
        <v>1</v>
      </c>
      <c r="R134" s="292">
        <f>Q134</f>
        <v>1</v>
      </c>
      <c r="S134" s="295">
        <f>R134</f>
        <v>1</v>
      </c>
      <c r="T134" s="292">
        <f>S134</f>
        <v>1</v>
      </c>
      <c r="U134" s="292">
        <f t="shared" si="159"/>
        <v>1</v>
      </c>
      <c r="V134" s="292">
        <f t="shared" si="159"/>
        <v>1</v>
      </c>
      <c r="W134" s="295">
        <f t="shared" si="159"/>
        <v>1</v>
      </c>
      <c r="X134" s="292">
        <f>W134</f>
        <v>1</v>
      </c>
      <c r="Y134" s="292">
        <f t="shared" si="160"/>
        <v>1</v>
      </c>
      <c r="Z134" s="292">
        <f t="shared" si="160"/>
        <v>1</v>
      </c>
      <c r="AA134" s="295">
        <f t="shared" si="160"/>
        <v>1</v>
      </c>
      <c r="AB134" s="292">
        <f>AA134</f>
        <v>1</v>
      </c>
      <c r="AC134" s="292">
        <f t="shared" si="161"/>
        <v>1</v>
      </c>
      <c r="AD134" s="292">
        <f t="shared" si="161"/>
        <v>1</v>
      </c>
      <c r="AE134" s="295">
        <f t="shared" si="161"/>
        <v>1</v>
      </c>
      <c r="AF134" s="669" t="s">
        <v>705</v>
      </c>
      <c r="AG134" s="508" t="s">
        <v>431</v>
      </c>
      <c r="AH134" s="507"/>
      <c r="AI134" s="507"/>
      <c r="AJ134" s="507"/>
      <c r="AK134" s="507"/>
      <c r="AL134" s="507"/>
    </row>
    <row r="135" spans="1:38" ht="79.5" thickBot="1" x14ac:dyDescent="0.25">
      <c r="A135" s="10"/>
      <c r="B135" s="102"/>
      <c r="C135" s="211"/>
      <c r="D135" s="386" t="s">
        <v>412</v>
      </c>
      <c r="E135" s="157"/>
      <c r="F135" s="158"/>
      <c r="G135" s="159"/>
      <c r="H135" s="159"/>
      <c r="I135" s="160"/>
      <c r="J135" s="160"/>
      <c r="K135" s="161"/>
      <c r="L135" s="142"/>
      <c r="M135" s="143"/>
      <c r="N135" s="143"/>
      <c r="O135" s="144"/>
      <c r="P135" s="143"/>
      <c r="Q135" s="145"/>
      <c r="R135" s="145"/>
      <c r="S135" s="146"/>
      <c r="T135" s="143"/>
      <c r="U135" s="145"/>
      <c r="V135" s="145"/>
      <c r="W135" s="146"/>
      <c r="X135" s="143"/>
      <c r="Y135" s="145"/>
      <c r="Z135" s="145"/>
      <c r="AA135" s="146"/>
      <c r="AB135" s="143"/>
      <c r="AC135" s="145"/>
      <c r="AD135" s="145"/>
      <c r="AE135" s="146"/>
      <c r="AF135" s="146"/>
      <c r="AG135" s="146"/>
      <c r="AH135" s="146"/>
      <c r="AI135" s="146"/>
      <c r="AJ135" s="146"/>
      <c r="AK135" s="146"/>
      <c r="AL135" s="146"/>
    </row>
    <row r="136" spans="1:38" ht="12" thickBot="1" x14ac:dyDescent="0.25">
      <c r="A136" s="40"/>
      <c r="B136" s="301" t="s">
        <v>119</v>
      </c>
      <c r="C136" s="275"/>
      <c r="D136" s="276"/>
      <c r="E136" s="23"/>
      <c r="F136" s="23"/>
      <c r="G136" s="317"/>
      <c r="H136" s="318"/>
      <c r="I136" s="318"/>
      <c r="J136" s="318"/>
      <c r="K136" s="319"/>
      <c r="L136" s="318"/>
      <c r="M136" s="318"/>
      <c r="N136" s="318"/>
      <c r="O136" s="318"/>
      <c r="P136" s="318"/>
      <c r="Q136" s="318"/>
      <c r="R136" s="318"/>
      <c r="S136" s="320"/>
      <c r="T136" s="318"/>
      <c r="U136" s="318"/>
      <c r="V136" s="318"/>
      <c r="W136" s="320"/>
      <c r="X136" s="318"/>
      <c r="Y136" s="318"/>
      <c r="Z136" s="318"/>
      <c r="AA136" s="320"/>
      <c r="AB136" s="318"/>
      <c r="AC136" s="318"/>
      <c r="AD136" s="318"/>
      <c r="AE136" s="320"/>
      <c r="AF136" s="107"/>
      <c r="AG136" s="108"/>
      <c r="AH136" s="108"/>
      <c r="AI136" s="109"/>
      <c r="AJ136" s="108"/>
      <c r="AK136" s="108"/>
      <c r="AL136" s="108"/>
    </row>
    <row r="137" spans="1:38" ht="12.75" thickTop="1" thickBot="1" x14ac:dyDescent="0.25">
      <c r="A137" s="10"/>
      <c r="B137" s="205" t="s">
        <v>41</v>
      </c>
      <c r="C137" s="209"/>
      <c r="D137" s="103" t="s">
        <v>50</v>
      </c>
      <c r="E137" s="99"/>
      <c r="F137" s="100"/>
      <c r="G137" s="425"/>
      <c r="H137" s="104"/>
      <c r="I137" s="105"/>
      <c r="J137" s="105"/>
      <c r="K137" s="106"/>
      <c r="L137" s="107"/>
      <c r="M137" s="108"/>
      <c r="N137" s="108"/>
      <c r="O137" s="109"/>
      <c r="P137" s="108"/>
      <c r="Q137" s="108"/>
      <c r="R137" s="428"/>
      <c r="S137" s="109"/>
      <c r="T137" s="108"/>
      <c r="U137" s="108"/>
      <c r="V137" s="108"/>
      <c r="W137" s="108"/>
      <c r="X137" s="108"/>
      <c r="Y137" s="108"/>
      <c r="Z137" s="108"/>
      <c r="AA137" s="108"/>
      <c r="AB137" s="108"/>
      <c r="AC137" s="108"/>
      <c r="AD137" s="108"/>
      <c r="AE137" s="108"/>
      <c r="AF137" s="109"/>
      <c r="AG137" s="109"/>
      <c r="AH137" s="109"/>
      <c r="AI137" s="109"/>
      <c r="AJ137" s="109"/>
      <c r="AK137" s="109"/>
      <c r="AL137" s="109"/>
    </row>
    <row r="138" spans="1:38" x14ac:dyDescent="0.2">
      <c r="A138" s="10"/>
      <c r="B138" s="206"/>
      <c r="C138" s="210"/>
      <c r="D138" s="221" t="s">
        <v>122</v>
      </c>
      <c r="E138" s="91"/>
      <c r="F138" s="92"/>
      <c r="G138" s="406">
        <f>IFERROR(SUM(G139:G144)/COUNT(G139:G144),0)</f>
        <v>0.29166666666666669</v>
      </c>
      <c r="H138" s="407">
        <f>IFERROR(SUM(H139:H144)/COUNT(H139:H144),0)</f>
        <v>0.35833333333333334</v>
      </c>
      <c r="I138" s="407">
        <f t="shared" ref="I138:S138" si="162">IFERROR(SUM(I139:I144)/COUNT(I139:I144),0)</f>
        <v>0.39999999999999997</v>
      </c>
      <c r="J138" s="407">
        <f t="shared" si="162"/>
        <v>0.48333333333333334</v>
      </c>
      <c r="K138" s="407">
        <f t="shared" si="162"/>
        <v>0.48333333333333334</v>
      </c>
      <c r="L138" s="408">
        <f t="shared" si="162"/>
        <v>0.75</v>
      </c>
      <c r="M138" s="407">
        <f t="shared" si="162"/>
        <v>0.75</v>
      </c>
      <c r="N138" s="407">
        <f t="shared" si="162"/>
        <v>0.875</v>
      </c>
      <c r="O138" s="409">
        <f t="shared" si="162"/>
        <v>0.875</v>
      </c>
      <c r="P138" s="407">
        <f t="shared" si="162"/>
        <v>1</v>
      </c>
      <c r="Q138" s="407">
        <f t="shared" si="162"/>
        <v>1</v>
      </c>
      <c r="R138" s="407">
        <f t="shared" si="162"/>
        <v>1</v>
      </c>
      <c r="S138" s="409">
        <f t="shared" si="162"/>
        <v>1</v>
      </c>
      <c r="T138" s="407">
        <f t="shared" ref="T138:AE138" si="163">IFERROR(SUM(T139:T144)/COUNT(T139:T144),0)</f>
        <v>1</v>
      </c>
      <c r="U138" s="407">
        <f t="shared" si="163"/>
        <v>1</v>
      </c>
      <c r="V138" s="407">
        <f t="shared" si="163"/>
        <v>1</v>
      </c>
      <c r="W138" s="409">
        <f t="shared" si="163"/>
        <v>1</v>
      </c>
      <c r="X138" s="407">
        <f t="shared" si="163"/>
        <v>1</v>
      </c>
      <c r="Y138" s="407">
        <f t="shared" si="163"/>
        <v>1</v>
      </c>
      <c r="Z138" s="407">
        <f t="shared" si="163"/>
        <v>1</v>
      </c>
      <c r="AA138" s="409">
        <f t="shared" si="163"/>
        <v>1</v>
      </c>
      <c r="AB138" s="407">
        <f t="shared" si="163"/>
        <v>1</v>
      </c>
      <c r="AC138" s="407">
        <f t="shared" si="163"/>
        <v>1</v>
      </c>
      <c r="AD138" s="407">
        <f t="shared" si="163"/>
        <v>1</v>
      </c>
      <c r="AE138" s="409">
        <f t="shared" si="163"/>
        <v>1</v>
      </c>
      <c r="AF138" s="664"/>
      <c r="AG138" s="664"/>
      <c r="AH138" s="664"/>
      <c r="AI138" s="664"/>
      <c r="AJ138" s="664"/>
      <c r="AK138" s="664"/>
      <c r="AL138" s="664"/>
    </row>
    <row r="139" spans="1:38" ht="12" x14ac:dyDescent="0.2">
      <c r="A139" s="10"/>
      <c r="B139" s="206"/>
      <c r="C139" s="210"/>
      <c r="D139" s="368" t="s">
        <v>252</v>
      </c>
      <c r="E139" s="82"/>
      <c r="F139" s="83"/>
      <c r="G139" s="378">
        <v>1</v>
      </c>
      <c r="H139" s="288">
        <f t="shared" ref="H139:S144" si="164">G139</f>
        <v>1</v>
      </c>
      <c r="I139" s="288">
        <f t="shared" si="164"/>
        <v>1</v>
      </c>
      <c r="J139" s="288">
        <f t="shared" si="164"/>
        <v>1</v>
      </c>
      <c r="K139" s="293">
        <f>J139</f>
        <v>1</v>
      </c>
      <c r="L139" s="292">
        <f t="shared" si="164"/>
        <v>1</v>
      </c>
      <c r="M139" s="288">
        <f t="shared" si="164"/>
        <v>1</v>
      </c>
      <c r="N139" s="288">
        <f t="shared" si="164"/>
        <v>1</v>
      </c>
      <c r="O139" s="295">
        <f t="shared" si="164"/>
        <v>1</v>
      </c>
      <c r="P139" s="292">
        <f t="shared" si="164"/>
        <v>1</v>
      </c>
      <c r="Q139" s="288">
        <f t="shared" si="164"/>
        <v>1</v>
      </c>
      <c r="R139" s="288">
        <f t="shared" si="164"/>
        <v>1</v>
      </c>
      <c r="S139" s="295">
        <f t="shared" si="164"/>
        <v>1</v>
      </c>
      <c r="T139" s="292">
        <f t="shared" ref="T139:T144" si="165">S139</f>
        <v>1</v>
      </c>
      <c r="U139" s="288">
        <f t="shared" ref="U139:V141" si="166">T139</f>
        <v>1</v>
      </c>
      <c r="V139" s="288">
        <f t="shared" si="166"/>
        <v>1</v>
      </c>
      <c r="W139" s="295">
        <f t="shared" ref="W139:X144" si="167">V139</f>
        <v>1</v>
      </c>
      <c r="X139" s="292">
        <f t="shared" si="167"/>
        <v>1</v>
      </c>
      <c r="Y139" s="288">
        <f t="shared" ref="Y139:Z141" si="168">X139</f>
        <v>1</v>
      </c>
      <c r="Z139" s="288">
        <f t="shared" si="168"/>
        <v>1</v>
      </c>
      <c r="AA139" s="295">
        <f t="shared" ref="AA139:AB144" si="169">Z139</f>
        <v>1</v>
      </c>
      <c r="AB139" s="292">
        <f t="shared" si="169"/>
        <v>1</v>
      </c>
      <c r="AC139" s="288">
        <f t="shared" ref="AC139:AD141" si="170">AB139</f>
        <v>1</v>
      </c>
      <c r="AD139" s="288">
        <f t="shared" si="170"/>
        <v>1</v>
      </c>
      <c r="AE139" s="295">
        <f t="shared" ref="AE139:AE144" si="171">AD139</f>
        <v>1</v>
      </c>
      <c r="AF139" s="507" t="s">
        <v>668</v>
      </c>
      <c r="AG139" s="508" t="s">
        <v>431</v>
      </c>
      <c r="AH139" s="507"/>
      <c r="AI139" s="507"/>
      <c r="AJ139" s="507"/>
      <c r="AK139" s="507"/>
      <c r="AL139" s="507"/>
    </row>
    <row r="140" spans="1:38" ht="12" x14ac:dyDescent="0.2">
      <c r="A140" s="10"/>
      <c r="B140" s="206"/>
      <c r="C140" s="210"/>
      <c r="D140" s="368" t="s">
        <v>253</v>
      </c>
      <c r="E140" s="82"/>
      <c r="F140" s="83"/>
      <c r="G140" s="378">
        <v>0.5</v>
      </c>
      <c r="H140" s="288">
        <f t="shared" si="164"/>
        <v>0.5</v>
      </c>
      <c r="I140" s="288">
        <f t="shared" si="164"/>
        <v>0.5</v>
      </c>
      <c r="J140" s="288">
        <v>0.75</v>
      </c>
      <c r="K140" s="293">
        <v>0.75</v>
      </c>
      <c r="L140" s="292">
        <v>1</v>
      </c>
      <c r="M140" s="288">
        <f t="shared" si="164"/>
        <v>1</v>
      </c>
      <c r="N140" s="288">
        <f t="shared" si="164"/>
        <v>1</v>
      </c>
      <c r="O140" s="295">
        <f t="shared" si="164"/>
        <v>1</v>
      </c>
      <c r="P140" s="292">
        <f t="shared" si="164"/>
        <v>1</v>
      </c>
      <c r="Q140" s="288">
        <f t="shared" si="164"/>
        <v>1</v>
      </c>
      <c r="R140" s="288">
        <f t="shared" si="164"/>
        <v>1</v>
      </c>
      <c r="S140" s="295">
        <f t="shared" si="164"/>
        <v>1</v>
      </c>
      <c r="T140" s="292">
        <f t="shared" si="165"/>
        <v>1</v>
      </c>
      <c r="U140" s="288">
        <f t="shared" si="166"/>
        <v>1</v>
      </c>
      <c r="V140" s="288">
        <f t="shared" si="166"/>
        <v>1</v>
      </c>
      <c r="W140" s="295">
        <f t="shared" si="167"/>
        <v>1</v>
      </c>
      <c r="X140" s="292">
        <f t="shared" si="167"/>
        <v>1</v>
      </c>
      <c r="Y140" s="288">
        <f t="shared" si="168"/>
        <v>1</v>
      </c>
      <c r="Z140" s="288">
        <f t="shared" si="168"/>
        <v>1</v>
      </c>
      <c r="AA140" s="295">
        <f t="shared" si="169"/>
        <v>1</v>
      </c>
      <c r="AB140" s="292">
        <f t="shared" si="169"/>
        <v>1</v>
      </c>
      <c r="AC140" s="288">
        <f t="shared" si="170"/>
        <v>1</v>
      </c>
      <c r="AD140" s="288">
        <f t="shared" si="170"/>
        <v>1</v>
      </c>
      <c r="AE140" s="295">
        <f t="shared" si="171"/>
        <v>1</v>
      </c>
      <c r="AF140" s="507" t="s">
        <v>668</v>
      </c>
      <c r="AG140" s="508" t="s">
        <v>431</v>
      </c>
      <c r="AH140" s="507"/>
      <c r="AI140" s="507"/>
      <c r="AJ140" s="507"/>
      <c r="AK140" s="507"/>
      <c r="AL140" s="507"/>
    </row>
    <row r="141" spans="1:38" ht="33.75" x14ac:dyDescent="0.2">
      <c r="A141" s="10"/>
      <c r="B141" s="206"/>
      <c r="C141" s="210"/>
      <c r="D141" s="368" t="s">
        <v>254</v>
      </c>
      <c r="E141" s="86"/>
      <c r="F141" s="87"/>
      <c r="G141" s="378">
        <v>0</v>
      </c>
      <c r="H141" s="288">
        <f t="shared" si="164"/>
        <v>0</v>
      </c>
      <c r="I141" s="288">
        <f t="shared" si="164"/>
        <v>0</v>
      </c>
      <c r="J141" s="288">
        <f t="shared" si="164"/>
        <v>0</v>
      </c>
      <c r="K141" s="293">
        <f t="shared" si="164"/>
        <v>0</v>
      </c>
      <c r="L141" s="292">
        <v>0.5</v>
      </c>
      <c r="M141" s="288">
        <f t="shared" si="164"/>
        <v>0.5</v>
      </c>
      <c r="N141" s="288">
        <v>0.75</v>
      </c>
      <c r="O141" s="295">
        <v>0.75</v>
      </c>
      <c r="P141" s="292">
        <v>1</v>
      </c>
      <c r="Q141" s="288">
        <f t="shared" si="164"/>
        <v>1</v>
      </c>
      <c r="R141" s="288">
        <f t="shared" si="164"/>
        <v>1</v>
      </c>
      <c r="S141" s="295">
        <f t="shared" si="164"/>
        <v>1</v>
      </c>
      <c r="T141" s="292">
        <f t="shared" si="165"/>
        <v>1</v>
      </c>
      <c r="U141" s="288">
        <f t="shared" si="166"/>
        <v>1</v>
      </c>
      <c r="V141" s="288">
        <f t="shared" si="166"/>
        <v>1</v>
      </c>
      <c r="W141" s="295">
        <f t="shared" si="167"/>
        <v>1</v>
      </c>
      <c r="X141" s="292">
        <f t="shared" si="167"/>
        <v>1</v>
      </c>
      <c r="Y141" s="288">
        <f t="shared" si="168"/>
        <v>1</v>
      </c>
      <c r="Z141" s="288">
        <f t="shared" si="168"/>
        <v>1</v>
      </c>
      <c r="AA141" s="295">
        <f t="shared" si="169"/>
        <v>1</v>
      </c>
      <c r="AB141" s="292">
        <f t="shared" si="169"/>
        <v>1</v>
      </c>
      <c r="AC141" s="288">
        <f t="shared" si="170"/>
        <v>1</v>
      </c>
      <c r="AD141" s="288">
        <f t="shared" si="170"/>
        <v>1</v>
      </c>
      <c r="AE141" s="295">
        <f t="shared" si="171"/>
        <v>1</v>
      </c>
      <c r="AF141" s="669" t="s">
        <v>706</v>
      </c>
      <c r="AG141" s="508" t="s">
        <v>431</v>
      </c>
      <c r="AH141" s="507"/>
      <c r="AI141" s="507"/>
      <c r="AJ141" s="507"/>
      <c r="AK141" s="507"/>
      <c r="AL141" s="507"/>
    </row>
    <row r="142" spans="1:38" ht="22.5" x14ac:dyDescent="0.2">
      <c r="A142" s="10"/>
      <c r="B142" s="206"/>
      <c r="C142" s="210"/>
      <c r="D142" s="364" t="s">
        <v>255</v>
      </c>
      <c r="E142" s="82"/>
      <c r="F142" s="83"/>
      <c r="G142" s="378">
        <v>0</v>
      </c>
      <c r="H142" s="288">
        <v>0.2</v>
      </c>
      <c r="I142" s="288">
        <v>0.2</v>
      </c>
      <c r="J142" s="288">
        <v>0.2</v>
      </c>
      <c r="K142" s="293">
        <v>0.2</v>
      </c>
      <c r="L142" s="292">
        <v>0.5</v>
      </c>
      <c r="M142" s="288">
        <f t="shared" si="164"/>
        <v>0.5</v>
      </c>
      <c r="N142" s="288">
        <v>0.75</v>
      </c>
      <c r="O142" s="295">
        <v>0.75</v>
      </c>
      <c r="P142" s="292">
        <v>1</v>
      </c>
      <c r="Q142" s="288">
        <f t="shared" ref="Q142:S143" si="172">P142</f>
        <v>1</v>
      </c>
      <c r="R142" s="288">
        <f t="shared" si="172"/>
        <v>1</v>
      </c>
      <c r="S142" s="295">
        <f t="shared" si="172"/>
        <v>1</v>
      </c>
      <c r="T142" s="292">
        <f t="shared" si="165"/>
        <v>1</v>
      </c>
      <c r="U142" s="288">
        <v>1</v>
      </c>
      <c r="V142" s="288">
        <v>1</v>
      </c>
      <c r="W142" s="295">
        <f t="shared" si="167"/>
        <v>1</v>
      </c>
      <c r="X142" s="292">
        <f t="shared" si="167"/>
        <v>1</v>
      </c>
      <c r="Y142" s="288">
        <v>1</v>
      </c>
      <c r="Z142" s="288">
        <v>1</v>
      </c>
      <c r="AA142" s="295">
        <f t="shared" si="169"/>
        <v>1</v>
      </c>
      <c r="AB142" s="292">
        <f t="shared" si="169"/>
        <v>1</v>
      </c>
      <c r="AC142" s="288">
        <v>1</v>
      </c>
      <c r="AD142" s="288">
        <v>1</v>
      </c>
      <c r="AE142" s="295">
        <f t="shared" si="171"/>
        <v>1</v>
      </c>
      <c r="AF142" s="669" t="s">
        <v>707</v>
      </c>
      <c r="AG142" s="508" t="s">
        <v>531</v>
      </c>
      <c r="AH142" s="507"/>
      <c r="AI142" s="507"/>
      <c r="AJ142" s="507"/>
      <c r="AK142" s="507"/>
      <c r="AL142" s="507"/>
    </row>
    <row r="143" spans="1:38" ht="12" x14ac:dyDescent="0.2">
      <c r="A143" s="10"/>
      <c r="B143" s="206"/>
      <c r="C143" s="211"/>
      <c r="D143" s="368" t="s">
        <v>256</v>
      </c>
      <c r="E143" s="86"/>
      <c r="F143" s="87"/>
      <c r="G143" s="378">
        <v>0</v>
      </c>
      <c r="H143" s="288">
        <v>0.2</v>
      </c>
      <c r="I143" s="288">
        <v>0.2</v>
      </c>
      <c r="J143" s="288">
        <v>0.2</v>
      </c>
      <c r="K143" s="293">
        <v>0.2</v>
      </c>
      <c r="L143" s="292">
        <v>0.5</v>
      </c>
      <c r="M143" s="288">
        <f t="shared" si="164"/>
        <v>0.5</v>
      </c>
      <c r="N143" s="288">
        <v>0.75</v>
      </c>
      <c r="O143" s="295">
        <v>0.75</v>
      </c>
      <c r="P143" s="292">
        <v>1</v>
      </c>
      <c r="Q143" s="288">
        <f t="shared" si="172"/>
        <v>1</v>
      </c>
      <c r="R143" s="288">
        <f t="shared" si="172"/>
        <v>1</v>
      </c>
      <c r="S143" s="295">
        <f t="shared" si="172"/>
        <v>1</v>
      </c>
      <c r="T143" s="292">
        <f t="shared" si="165"/>
        <v>1</v>
      </c>
      <c r="U143" s="288">
        <v>1</v>
      </c>
      <c r="V143" s="288">
        <v>1</v>
      </c>
      <c r="W143" s="295">
        <f t="shared" si="167"/>
        <v>1</v>
      </c>
      <c r="X143" s="292">
        <f t="shared" si="167"/>
        <v>1</v>
      </c>
      <c r="Y143" s="288">
        <v>1</v>
      </c>
      <c r="Z143" s="288">
        <v>1</v>
      </c>
      <c r="AA143" s="295">
        <f t="shared" si="169"/>
        <v>1</v>
      </c>
      <c r="AB143" s="292">
        <f t="shared" si="169"/>
        <v>1</v>
      </c>
      <c r="AC143" s="288">
        <v>1</v>
      </c>
      <c r="AD143" s="288">
        <v>1</v>
      </c>
      <c r="AE143" s="295">
        <f t="shared" si="171"/>
        <v>1</v>
      </c>
      <c r="AF143" s="1" t="s">
        <v>708</v>
      </c>
      <c r="AG143" s="508" t="s">
        <v>531</v>
      </c>
    </row>
    <row r="144" spans="1:38" s="269" customFormat="1" ht="12" x14ac:dyDescent="0.2">
      <c r="A144" s="268"/>
      <c r="B144" s="206"/>
      <c r="C144" s="211"/>
      <c r="D144" s="366" t="s">
        <v>257</v>
      </c>
      <c r="E144" s="82"/>
      <c r="F144" s="83"/>
      <c r="G144" s="286">
        <v>0.25</v>
      </c>
      <c r="H144" s="288">
        <v>0.25</v>
      </c>
      <c r="I144" s="288">
        <v>0.5</v>
      </c>
      <c r="J144" s="288">
        <v>0.75</v>
      </c>
      <c r="K144" s="293">
        <v>0.75</v>
      </c>
      <c r="L144" s="292">
        <v>1</v>
      </c>
      <c r="M144" s="288">
        <f t="shared" si="164"/>
        <v>1</v>
      </c>
      <c r="N144" s="288">
        <f t="shared" si="164"/>
        <v>1</v>
      </c>
      <c r="O144" s="295">
        <f t="shared" si="164"/>
        <v>1</v>
      </c>
      <c r="P144" s="292">
        <f t="shared" si="164"/>
        <v>1</v>
      </c>
      <c r="Q144" s="288">
        <f t="shared" si="164"/>
        <v>1</v>
      </c>
      <c r="R144" s="288">
        <f t="shared" si="164"/>
        <v>1</v>
      </c>
      <c r="S144" s="295">
        <f t="shared" si="164"/>
        <v>1</v>
      </c>
      <c r="T144" s="292">
        <f t="shared" si="165"/>
        <v>1</v>
      </c>
      <c r="U144" s="288">
        <f>T144</f>
        <v>1</v>
      </c>
      <c r="V144" s="288">
        <f>U144</f>
        <v>1</v>
      </c>
      <c r="W144" s="295">
        <f t="shared" si="167"/>
        <v>1</v>
      </c>
      <c r="X144" s="292">
        <f t="shared" si="167"/>
        <v>1</v>
      </c>
      <c r="Y144" s="288">
        <f>X144</f>
        <v>1</v>
      </c>
      <c r="Z144" s="288">
        <f>Y144</f>
        <v>1</v>
      </c>
      <c r="AA144" s="295">
        <f t="shared" si="169"/>
        <v>1</v>
      </c>
      <c r="AB144" s="292">
        <f t="shared" si="169"/>
        <v>1</v>
      </c>
      <c r="AC144" s="288">
        <f>AB144</f>
        <v>1</v>
      </c>
      <c r="AD144" s="288">
        <f>AC144</f>
        <v>1</v>
      </c>
      <c r="AE144" s="295">
        <f t="shared" si="171"/>
        <v>1</v>
      </c>
      <c r="AF144" s="671" t="s">
        <v>668</v>
      </c>
      <c r="AG144" s="508" t="s">
        <v>431</v>
      </c>
    </row>
    <row r="145" spans="1:39" ht="34.5" thickBot="1" x14ac:dyDescent="0.25">
      <c r="A145" s="10"/>
      <c r="B145" s="206"/>
      <c r="C145" s="211"/>
      <c r="D145" s="386" t="s">
        <v>338</v>
      </c>
      <c r="E145" s="157"/>
      <c r="F145" s="158"/>
      <c r="G145" s="379"/>
      <c r="H145" s="159"/>
      <c r="I145" s="160"/>
      <c r="J145" s="160"/>
      <c r="K145" s="161"/>
      <c r="L145" s="142"/>
      <c r="M145" s="143"/>
      <c r="N145" s="143"/>
      <c r="O145" s="144"/>
      <c r="P145" s="143"/>
      <c r="Q145" s="145"/>
      <c r="R145" s="145"/>
      <c r="S145" s="146"/>
      <c r="T145" s="143"/>
      <c r="U145" s="145"/>
      <c r="V145" s="145"/>
      <c r="W145" s="146"/>
      <c r="X145" s="143"/>
      <c r="Y145" s="145"/>
      <c r="Z145" s="145"/>
      <c r="AA145" s="146"/>
      <c r="AB145" s="143"/>
      <c r="AC145" s="145"/>
      <c r="AD145" s="145"/>
      <c r="AE145" s="146"/>
      <c r="AF145" s="146"/>
      <c r="AG145" s="151"/>
      <c r="AH145" s="145"/>
      <c r="AI145" s="145"/>
      <c r="AJ145" s="146"/>
      <c r="AK145" s="145"/>
      <c r="AL145" s="145"/>
      <c r="AM145" s="145"/>
    </row>
    <row r="146" spans="1:39" ht="12.75" thickTop="1" thickBot="1" x14ac:dyDescent="0.25">
      <c r="A146" s="10"/>
      <c r="B146" s="205" t="s">
        <v>51</v>
      </c>
      <c r="C146" s="209"/>
      <c r="D146" s="117" t="s">
        <v>52</v>
      </c>
      <c r="E146" s="99"/>
      <c r="F146" s="100"/>
      <c r="G146" s="429"/>
      <c r="H146" s="111"/>
      <c r="I146" s="108"/>
      <c r="J146" s="108"/>
      <c r="K146" s="112"/>
      <c r="L146" s="107"/>
      <c r="M146" s="108"/>
      <c r="N146" s="108"/>
      <c r="O146" s="110"/>
      <c r="P146" s="108"/>
      <c r="Q146" s="108"/>
      <c r="R146" s="108"/>
      <c r="S146" s="426"/>
      <c r="T146" s="108"/>
      <c r="U146" s="108"/>
      <c r="V146" s="108"/>
      <c r="W146" s="108"/>
      <c r="X146" s="108"/>
      <c r="Y146" s="108"/>
      <c r="Z146" s="108"/>
      <c r="AA146" s="108"/>
      <c r="AB146" s="108"/>
      <c r="AC146" s="108"/>
      <c r="AD146" s="108"/>
      <c r="AE146" s="108"/>
      <c r="AF146" s="107"/>
      <c r="AG146" s="107"/>
      <c r="AH146" s="108"/>
      <c r="AI146" s="108"/>
      <c r="AJ146" s="109"/>
      <c r="AK146" s="108"/>
      <c r="AL146" s="108"/>
      <c r="AM146" s="108"/>
    </row>
    <row r="147" spans="1:39" x14ac:dyDescent="0.2">
      <c r="A147" s="10"/>
      <c r="B147" s="206"/>
      <c r="C147" s="210"/>
      <c r="D147" s="162" t="s">
        <v>122</v>
      </c>
      <c r="E147" s="89"/>
      <c r="F147" s="90"/>
      <c r="G147" s="406">
        <f t="shared" ref="G147:S147" si="173">IFERROR(SUM(G148:G152)/COUNT(G148:G152),0)</f>
        <v>0.4</v>
      </c>
      <c r="H147" s="407">
        <f t="shared" si="173"/>
        <v>0.44000000000000006</v>
      </c>
      <c r="I147" s="407">
        <f t="shared" si="173"/>
        <v>0.49000000000000005</v>
      </c>
      <c r="J147" s="407">
        <f t="shared" si="173"/>
        <v>0.54</v>
      </c>
      <c r="K147" s="407">
        <f t="shared" si="173"/>
        <v>0.64</v>
      </c>
      <c r="L147" s="408">
        <f t="shared" si="173"/>
        <v>0.75</v>
      </c>
      <c r="M147" s="407">
        <f t="shared" si="173"/>
        <v>0.8</v>
      </c>
      <c r="N147" s="407">
        <f t="shared" si="173"/>
        <v>0.9</v>
      </c>
      <c r="O147" s="409">
        <f t="shared" si="173"/>
        <v>0.9</v>
      </c>
      <c r="P147" s="407">
        <f t="shared" si="173"/>
        <v>0.95</v>
      </c>
      <c r="Q147" s="407">
        <f t="shared" si="173"/>
        <v>0.95</v>
      </c>
      <c r="R147" s="407">
        <f t="shared" si="173"/>
        <v>1</v>
      </c>
      <c r="S147" s="409">
        <f t="shared" si="173"/>
        <v>1</v>
      </c>
      <c r="T147" s="407">
        <f t="shared" ref="T147:AE147" si="174">IFERROR(SUM(T148:T152)/COUNT(T148:T152),0)</f>
        <v>1</v>
      </c>
      <c r="U147" s="407">
        <f t="shared" si="174"/>
        <v>1</v>
      </c>
      <c r="V147" s="407">
        <f t="shared" si="174"/>
        <v>1</v>
      </c>
      <c r="W147" s="409">
        <f t="shared" si="174"/>
        <v>1</v>
      </c>
      <c r="X147" s="407">
        <f t="shared" si="174"/>
        <v>1</v>
      </c>
      <c r="Y147" s="407">
        <f t="shared" si="174"/>
        <v>1</v>
      </c>
      <c r="Z147" s="407">
        <f t="shared" si="174"/>
        <v>1</v>
      </c>
      <c r="AA147" s="409">
        <f t="shared" si="174"/>
        <v>1</v>
      </c>
      <c r="AB147" s="407">
        <f t="shared" si="174"/>
        <v>1</v>
      </c>
      <c r="AC147" s="407">
        <f t="shared" si="174"/>
        <v>1</v>
      </c>
      <c r="AD147" s="407">
        <f t="shared" si="174"/>
        <v>1</v>
      </c>
      <c r="AE147" s="409">
        <f t="shared" si="174"/>
        <v>1</v>
      </c>
      <c r="AF147" s="660"/>
      <c r="AG147" s="660"/>
      <c r="AH147" s="660"/>
      <c r="AI147" s="660"/>
      <c r="AJ147" s="660"/>
      <c r="AK147" s="660"/>
      <c r="AL147" s="660"/>
      <c r="AM147" s="407"/>
    </row>
    <row r="148" spans="1:39" ht="12" x14ac:dyDescent="0.2">
      <c r="A148" s="10"/>
      <c r="B148" s="206"/>
      <c r="C148" s="210"/>
      <c r="D148" s="369" t="s">
        <v>258</v>
      </c>
      <c r="E148" s="82"/>
      <c r="F148" s="83"/>
      <c r="G148" s="378">
        <v>1</v>
      </c>
      <c r="H148" s="288">
        <f>G148</f>
        <v>1</v>
      </c>
      <c r="I148" s="288">
        <f>H148</f>
        <v>1</v>
      </c>
      <c r="J148" s="288">
        <f>I148</f>
        <v>1</v>
      </c>
      <c r="K148" s="293">
        <f>J148</f>
        <v>1</v>
      </c>
      <c r="L148" s="292">
        <f t="shared" ref="H148:S152" si="175">K148</f>
        <v>1</v>
      </c>
      <c r="M148" s="288">
        <f t="shared" si="175"/>
        <v>1</v>
      </c>
      <c r="N148" s="288">
        <f t="shared" si="175"/>
        <v>1</v>
      </c>
      <c r="O148" s="295">
        <f t="shared" si="175"/>
        <v>1</v>
      </c>
      <c r="P148" s="292">
        <f t="shared" si="175"/>
        <v>1</v>
      </c>
      <c r="Q148" s="288">
        <f t="shared" si="175"/>
        <v>1</v>
      </c>
      <c r="R148" s="288">
        <f t="shared" si="175"/>
        <v>1</v>
      </c>
      <c r="S148" s="295">
        <f t="shared" si="175"/>
        <v>1</v>
      </c>
      <c r="T148" s="292">
        <f t="shared" ref="T148:V152" si="176">S148</f>
        <v>1</v>
      </c>
      <c r="U148" s="288">
        <f t="shared" si="176"/>
        <v>1</v>
      </c>
      <c r="V148" s="288">
        <f t="shared" si="176"/>
        <v>1</v>
      </c>
      <c r="W148" s="295">
        <f t="shared" ref="W148:X152" si="177">V148</f>
        <v>1</v>
      </c>
      <c r="X148" s="292">
        <f t="shared" si="177"/>
        <v>1</v>
      </c>
      <c r="Y148" s="288">
        <f t="shared" ref="Y148:Z152" si="178">X148</f>
        <v>1</v>
      </c>
      <c r="Z148" s="288">
        <f t="shared" si="178"/>
        <v>1</v>
      </c>
      <c r="AA148" s="295">
        <f t="shared" ref="AA148:AB152" si="179">Z148</f>
        <v>1</v>
      </c>
      <c r="AB148" s="292">
        <f t="shared" si="179"/>
        <v>1</v>
      </c>
      <c r="AC148" s="288">
        <f t="shared" ref="AC148:AE152" si="180">AB148</f>
        <v>1</v>
      </c>
      <c r="AD148" s="288">
        <f t="shared" si="180"/>
        <v>1</v>
      </c>
      <c r="AE148" s="295">
        <f t="shared" si="180"/>
        <v>1</v>
      </c>
      <c r="AF148" s="507" t="s">
        <v>668</v>
      </c>
      <c r="AG148" s="508" t="s">
        <v>431</v>
      </c>
      <c r="AH148" s="507"/>
      <c r="AI148" s="507"/>
      <c r="AJ148" s="507"/>
      <c r="AK148" s="507"/>
      <c r="AL148" s="507"/>
    </row>
    <row r="149" spans="1:39" ht="12" x14ac:dyDescent="0.2">
      <c r="A149" s="10"/>
      <c r="B149" s="206"/>
      <c r="C149" s="210"/>
      <c r="D149" s="369" t="s">
        <v>259</v>
      </c>
      <c r="E149" s="82"/>
      <c r="F149" s="83"/>
      <c r="G149" s="378">
        <v>0.75</v>
      </c>
      <c r="H149" s="288">
        <f t="shared" si="175"/>
        <v>0.75</v>
      </c>
      <c r="I149" s="288">
        <f t="shared" si="175"/>
        <v>0.75</v>
      </c>
      <c r="J149" s="288">
        <f t="shared" si="175"/>
        <v>0.75</v>
      </c>
      <c r="K149" s="293">
        <v>1</v>
      </c>
      <c r="L149" s="292">
        <f>K149</f>
        <v>1</v>
      </c>
      <c r="M149" s="288">
        <f t="shared" si="175"/>
        <v>1</v>
      </c>
      <c r="N149" s="288">
        <f t="shared" si="175"/>
        <v>1</v>
      </c>
      <c r="O149" s="295">
        <f t="shared" si="175"/>
        <v>1</v>
      </c>
      <c r="P149" s="292">
        <f t="shared" si="175"/>
        <v>1</v>
      </c>
      <c r="Q149" s="288">
        <f t="shared" si="175"/>
        <v>1</v>
      </c>
      <c r="R149" s="288">
        <f t="shared" si="175"/>
        <v>1</v>
      </c>
      <c r="S149" s="295">
        <f t="shared" si="175"/>
        <v>1</v>
      </c>
      <c r="T149" s="292">
        <f t="shared" si="176"/>
        <v>1</v>
      </c>
      <c r="U149" s="288">
        <f t="shared" si="176"/>
        <v>1</v>
      </c>
      <c r="V149" s="288">
        <f t="shared" si="176"/>
        <v>1</v>
      </c>
      <c r="W149" s="295">
        <f t="shared" si="177"/>
        <v>1</v>
      </c>
      <c r="X149" s="292">
        <f t="shared" si="177"/>
        <v>1</v>
      </c>
      <c r="Y149" s="288">
        <f t="shared" si="178"/>
        <v>1</v>
      </c>
      <c r="Z149" s="288">
        <f t="shared" si="178"/>
        <v>1</v>
      </c>
      <c r="AA149" s="295">
        <f t="shared" si="179"/>
        <v>1</v>
      </c>
      <c r="AB149" s="292">
        <f t="shared" si="179"/>
        <v>1</v>
      </c>
      <c r="AC149" s="288">
        <f t="shared" si="180"/>
        <v>1</v>
      </c>
      <c r="AD149" s="288">
        <f t="shared" si="180"/>
        <v>1</v>
      </c>
      <c r="AE149" s="295">
        <f t="shared" si="180"/>
        <v>1</v>
      </c>
      <c r="AF149" s="669" t="s">
        <v>709</v>
      </c>
      <c r="AG149" s="508" t="s">
        <v>431</v>
      </c>
      <c r="AH149" s="507"/>
      <c r="AI149" s="507"/>
      <c r="AJ149" s="507"/>
      <c r="AK149" s="507"/>
      <c r="AL149" s="507"/>
    </row>
    <row r="150" spans="1:39" ht="12" x14ac:dyDescent="0.2">
      <c r="A150" s="10"/>
      <c r="B150" s="206"/>
      <c r="C150" s="210"/>
      <c r="D150" s="369" t="s">
        <v>260</v>
      </c>
      <c r="E150" s="82"/>
      <c r="F150" s="83"/>
      <c r="G150" s="378">
        <v>0</v>
      </c>
      <c r="H150" s="288">
        <v>0.2</v>
      </c>
      <c r="I150" s="288">
        <v>0.2</v>
      </c>
      <c r="J150" s="288">
        <v>0.2</v>
      </c>
      <c r="K150" s="293">
        <v>0.2</v>
      </c>
      <c r="L150" s="292">
        <v>0.5</v>
      </c>
      <c r="M150" s="288">
        <f t="shared" si="175"/>
        <v>0.5</v>
      </c>
      <c r="N150" s="288">
        <f t="shared" si="175"/>
        <v>0.5</v>
      </c>
      <c r="O150" s="295">
        <f t="shared" si="175"/>
        <v>0.5</v>
      </c>
      <c r="P150" s="292">
        <v>0.75</v>
      </c>
      <c r="Q150" s="288">
        <v>0.75</v>
      </c>
      <c r="R150" s="288">
        <v>1</v>
      </c>
      <c r="S150" s="295">
        <f t="shared" si="175"/>
        <v>1</v>
      </c>
      <c r="T150" s="292">
        <f t="shared" si="176"/>
        <v>1</v>
      </c>
      <c r="U150" s="288">
        <f t="shared" si="176"/>
        <v>1</v>
      </c>
      <c r="V150" s="288">
        <f t="shared" si="176"/>
        <v>1</v>
      </c>
      <c r="W150" s="295">
        <f>V150</f>
        <v>1</v>
      </c>
      <c r="X150" s="292">
        <f t="shared" si="177"/>
        <v>1</v>
      </c>
      <c r="Y150" s="288">
        <f t="shared" si="178"/>
        <v>1</v>
      </c>
      <c r="Z150" s="288">
        <f t="shared" si="178"/>
        <v>1</v>
      </c>
      <c r="AA150" s="295">
        <f t="shared" si="179"/>
        <v>1</v>
      </c>
      <c r="AB150" s="292">
        <f t="shared" si="179"/>
        <v>1</v>
      </c>
      <c r="AC150" s="288">
        <f t="shared" si="180"/>
        <v>1</v>
      </c>
      <c r="AD150" s="288">
        <f t="shared" si="180"/>
        <v>1</v>
      </c>
      <c r="AE150" s="295">
        <f t="shared" si="180"/>
        <v>1</v>
      </c>
      <c r="AF150" s="669" t="s">
        <v>710</v>
      </c>
      <c r="AG150" s="508" t="s">
        <v>431</v>
      </c>
      <c r="AH150" s="507"/>
      <c r="AI150" s="507"/>
      <c r="AJ150" s="507"/>
      <c r="AK150" s="507"/>
      <c r="AL150" s="507"/>
    </row>
    <row r="151" spans="1:39" ht="12" x14ac:dyDescent="0.2">
      <c r="A151" s="10"/>
      <c r="B151" s="206"/>
      <c r="C151" s="210"/>
      <c r="D151" s="366" t="s">
        <v>261</v>
      </c>
      <c r="E151" s="82"/>
      <c r="F151" s="83"/>
      <c r="G151" s="378">
        <v>0.25</v>
      </c>
      <c r="H151" s="288">
        <v>0.25</v>
      </c>
      <c r="I151" s="288">
        <v>0.5</v>
      </c>
      <c r="J151" s="288">
        <v>0.75</v>
      </c>
      <c r="K151" s="293">
        <v>1</v>
      </c>
      <c r="L151" s="292">
        <f>K151</f>
        <v>1</v>
      </c>
      <c r="M151" s="288">
        <f t="shared" si="175"/>
        <v>1</v>
      </c>
      <c r="N151" s="288">
        <f t="shared" si="175"/>
        <v>1</v>
      </c>
      <c r="O151" s="295">
        <f t="shared" si="175"/>
        <v>1</v>
      </c>
      <c r="P151" s="292">
        <f t="shared" si="175"/>
        <v>1</v>
      </c>
      <c r="Q151" s="288">
        <f t="shared" si="175"/>
        <v>1</v>
      </c>
      <c r="R151" s="288">
        <f t="shared" si="175"/>
        <v>1</v>
      </c>
      <c r="S151" s="295">
        <f t="shared" si="175"/>
        <v>1</v>
      </c>
      <c r="T151" s="292">
        <f t="shared" si="176"/>
        <v>1</v>
      </c>
      <c r="U151" s="288">
        <f t="shared" si="176"/>
        <v>1</v>
      </c>
      <c r="V151" s="288">
        <f t="shared" si="176"/>
        <v>1</v>
      </c>
      <c r="W151" s="295">
        <f>V151</f>
        <v>1</v>
      </c>
      <c r="X151" s="292">
        <f t="shared" si="177"/>
        <v>1</v>
      </c>
      <c r="Y151" s="288">
        <f t="shared" si="178"/>
        <v>1</v>
      </c>
      <c r="Z151" s="288">
        <f t="shared" si="178"/>
        <v>1</v>
      </c>
      <c r="AA151" s="295">
        <f t="shared" si="179"/>
        <v>1</v>
      </c>
      <c r="AB151" s="292">
        <f t="shared" si="179"/>
        <v>1</v>
      </c>
      <c r="AC151" s="288">
        <f t="shared" si="180"/>
        <v>1</v>
      </c>
      <c r="AD151" s="288">
        <f t="shared" si="180"/>
        <v>1</v>
      </c>
      <c r="AE151" s="295">
        <f t="shared" si="180"/>
        <v>1</v>
      </c>
      <c r="AF151" s="672" t="s">
        <v>711</v>
      </c>
      <c r="AG151" s="508" t="s">
        <v>431</v>
      </c>
      <c r="AH151" s="45"/>
      <c r="AI151" s="509"/>
      <c r="AJ151" s="45"/>
      <c r="AK151" s="45"/>
      <c r="AL151" s="45"/>
    </row>
    <row r="152" spans="1:39" ht="22.5" x14ac:dyDescent="0.2">
      <c r="A152" s="10"/>
      <c r="B152" s="206"/>
      <c r="C152" s="210"/>
      <c r="D152" s="366" t="s">
        <v>262</v>
      </c>
      <c r="E152" s="127"/>
      <c r="F152" s="128"/>
      <c r="G152" s="378">
        <v>0</v>
      </c>
      <c r="H152" s="288">
        <f>G152</f>
        <v>0</v>
      </c>
      <c r="I152" s="288">
        <f>H152</f>
        <v>0</v>
      </c>
      <c r="J152" s="288">
        <f>I152</f>
        <v>0</v>
      </c>
      <c r="K152" s="293">
        <f>J152</f>
        <v>0</v>
      </c>
      <c r="L152" s="292">
        <v>0.25</v>
      </c>
      <c r="M152" s="292">
        <v>0.5</v>
      </c>
      <c r="N152" s="292">
        <v>1</v>
      </c>
      <c r="O152" s="295">
        <f t="shared" si="175"/>
        <v>1</v>
      </c>
      <c r="P152" s="292">
        <f t="shared" si="175"/>
        <v>1</v>
      </c>
      <c r="Q152" s="288">
        <f t="shared" si="175"/>
        <v>1</v>
      </c>
      <c r="R152" s="288">
        <f t="shared" si="175"/>
        <v>1</v>
      </c>
      <c r="S152" s="295">
        <f t="shared" si="175"/>
        <v>1</v>
      </c>
      <c r="T152" s="292">
        <f t="shared" si="176"/>
        <v>1</v>
      </c>
      <c r="U152" s="288">
        <f t="shared" si="176"/>
        <v>1</v>
      </c>
      <c r="V152" s="288">
        <f t="shared" si="176"/>
        <v>1</v>
      </c>
      <c r="W152" s="295">
        <f t="shared" si="177"/>
        <v>1</v>
      </c>
      <c r="X152" s="292">
        <f t="shared" si="177"/>
        <v>1</v>
      </c>
      <c r="Y152" s="288">
        <f t="shared" si="178"/>
        <v>1</v>
      </c>
      <c r="Z152" s="288">
        <f t="shared" si="178"/>
        <v>1</v>
      </c>
      <c r="AA152" s="295">
        <f t="shared" si="179"/>
        <v>1</v>
      </c>
      <c r="AB152" s="292">
        <f t="shared" si="179"/>
        <v>1</v>
      </c>
      <c r="AC152" s="288">
        <f t="shared" si="180"/>
        <v>1</v>
      </c>
      <c r="AD152" s="288">
        <f t="shared" si="180"/>
        <v>1</v>
      </c>
      <c r="AE152" s="295">
        <f t="shared" si="180"/>
        <v>1</v>
      </c>
      <c r="AF152" s="672" t="s">
        <v>712</v>
      </c>
      <c r="AG152" s="508" t="s">
        <v>531</v>
      </c>
      <c r="AH152" s="45"/>
      <c r="AI152" s="509"/>
      <c r="AJ152" s="45"/>
      <c r="AK152" s="45"/>
      <c r="AL152" s="45"/>
    </row>
    <row r="153" spans="1:39" ht="12" thickBot="1" x14ac:dyDescent="0.25">
      <c r="A153" s="10"/>
      <c r="B153" s="206"/>
      <c r="C153" s="211"/>
      <c r="D153" s="386" t="s">
        <v>205</v>
      </c>
      <c r="E153" s="157"/>
      <c r="F153" s="158"/>
      <c r="G153" s="159"/>
      <c r="H153" s="159"/>
      <c r="I153" s="160"/>
      <c r="J153" s="160"/>
      <c r="K153" s="161"/>
      <c r="L153" s="142"/>
      <c r="M153" s="143"/>
      <c r="N153" s="143"/>
      <c r="O153" s="144"/>
      <c r="P153" s="143"/>
      <c r="Q153" s="145"/>
      <c r="R153" s="145"/>
      <c r="S153" s="146"/>
      <c r="T153" s="143"/>
      <c r="U153" s="145"/>
      <c r="V153" s="145"/>
      <c r="W153" s="146"/>
      <c r="X153" s="143"/>
      <c r="Y153" s="145"/>
      <c r="Z153" s="145"/>
      <c r="AA153" s="146"/>
      <c r="AB153" s="143"/>
      <c r="AC153" s="145"/>
      <c r="AD153" s="145"/>
      <c r="AE153" s="146"/>
      <c r="AF153" s="146"/>
      <c r="AG153" s="146"/>
      <c r="AH153" s="146"/>
      <c r="AI153" s="146"/>
      <c r="AJ153" s="146"/>
      <c r="AK153" s="146"/>
      <c r="AL153" s="146"/>
    </row>
    <row r="154" spans="1:39" ht="12" thickBot="1" x14ac:dyDescent="0.25">
      <c r="A154" s="10"/>
      <c r="B154" s="205" t="s">
        <v>53</v>
      </c>
      <c r="C154" s="209"/>
      <c r="D154" s="117" t="s">
        <v>54</v>
      </c>
      <c r="E154" s="99"/>
      <c r="F154" s="100"/>
      <c r="G154" s="104"/>
      <c r="H154" s="111"/>
      <c r="I154" s="108"/>
      <c r="J154" s="108"/>
      <c r="K154" s="112"/>
      <c r="L154" s="107"/>
      <c r="M154" s="108"/>
      <c r="N154" s="108"/>
      <c r="O154" s="110"/>
      <c r="P154" s="108"/>
      <c r="Q154" s="108"/>
      <c r="R154" s="108"/>
      <c r="S154" s="428"/>
      <c r="T154" s="108"/>
      <c r="U154" s="108"/>
      <c r="V154" s="108"/>
      <c r="W154" s="108"/>
      <c r="X154" s="108"/>
      <c r="Y154" s="108"/>
      <c r="Z154" s="108"/>
      <c r="AA154" s="108"/>
      <c r="AB154" s="108"/>
      <c r="AC154" s="108"/>
      <c r="AD154" s="108"/>
      <c r="AE154" s="108"/>
      <c r="AF154" s="107"/>
      <c r="AG154" s="107"/>
      <c r="AH154" s="107"/>
      <c r="AI154" s="107"/>
      <c r="AJ154" s="107"/>
      <c r="AK154" s="107"/>
      <c r="AL154" s="107"/>
    </row>
    <row r="155" spans="1:39" x14ac:dyDescent="0.2">
      <c r="A155" s="10"/>
      <c r="B155" s="206"/>
      <c r="C155" s="212"/>
      <c r="D155" s="118" t="s">
        <v>122</v>
      </c>
      <c r="E155" s="89"/>
      <c r="F155" s="90"/>
      <c r="G155" s="406">
        <f t="shared" ref="G155:S155" si="181">IFERROR(SUM(G156:G157)/COUNT(G156:G157),0)</f>
        <v>0.34583333333333333</v>
      </c>
      <c r="H155" s="407">
        <f t="shared" si="181"/>
        <v>0.39916666666666667</v>
      </c>
      <c r="I155" s="407">
        <f t="shared" si="181"/>
        <v>0.44500000000000001</v>
      </c>
      <c r="J155" s="407">
        <f t="shared" si="181"/>
        <v>0.51166666666666671</v>
      </c>
      <c r="K155" s="407">
        <f t="shared" si="181"/>
        <v>0.56166666666666665</v>
      </c>
      <c r="L155" s="408">
        <f t="shared" si="181"/>
        <v>0.75</v>
      </c>
      <c r="M155" s="407">
        <f t="shared" si="181"/>
        <v>0.77500000000000002</v>
      </c>
      <c r="N155" s="407">
        <f t="shared" si="181"/>
        <v>0.88749999999999996</v>
      </c>
      <c r="O155" s="409">
        <f t="shared" si="181"/>
        <v>0.88749999999999996</v>
      </c>
      <c r="P155" s="407">
        <f t="shared" si="181"/>
        <v>0.97499999999999998</v>
      </c>
      <c r="Q155" s="407">
        <f t="shared" si="181"/>
        <v>0.97499999999999998</v>
      </c>
      <c r="R155" s="407">
        <f t="shared" si="181"/>
        <v>1</v>
      </c>
      <c r="S155" s="409">
        <f t="shared" si="181"/>
        <v>1</v>
      </c>
      <c r="T155" s="407">
        <f t="shared" ref="T155:AE155" si="182">IFERROR(SUM(T156:T157)/COUNT(T156:T157),0)</f>
        <v>1</v>
      </c>
      <c r="U155" s="407">
        <f t="shared" si="182"/>
        <v>1</v>
      </c>
      <c r="V155" s="407">
        <f t="shared" si="182"/>
        <v>1</v>
      </c>
      <c r="W155" s="409">
        <f t="shared" si="182"/>
        <v>1</v>
      </c>
      <c r="X155" s="407">
        <f t="shared" si="182"/>
        <v>1</v>
      </c>
      <c r="Y155" s="407">
        <f t="shared" si="182"/>
        <v>1</v>
      </c>
      <c r="Z155" s="407">
        <f t="shared" si="182"/>
        <v>1</v>
      </c>
      <c r="AA155" s="409">
        <f t="shared" si="182"/>
        <v>1</v>
      </c>
      <c r="AB155" s="407">
        <f t="shared" si="182"/>
        <v>1</v>
      </c>
      <c r="AC155" s="407">
        <f t="shared" si="182"/>
        <v>1</v>
      </c>
      <c r="AD155" s="407">
        <f t="shared" si="182"/>
        <v>1</v>
      </c>
      <c r="AE155" s="409">
        <f t="shared" si="182"/>
        <v>1</v>
      </c>
      <c r="AF155" s="660"/>
      <c r="AG155" s="660"/>
      <c r="AH155" s="660"/>
      <c r="AI155" s="660"/>
      <c r="AJ155" s="660"/>
      <c r="AK155" s="660"/>
      <c r="AL155" s="660"/>
    </row>
    <row r="156" spans="1:39" ht="12.75" thickBot="1" x14ac:dyDescent="0.25">
      <c r="A156" s="10"/>
      <c r="B156" s="206"/>
      <c r="C156" s="210"/>
      <c r="D156" s="456" t="s">
        <v>272</v>
      </c>
      <c r="E156" s="91"/>
      <c r="F156" s="92"/>
      <c r="G156" s="378">
        <f t="shared" ref="G156:R156" si="183">G138</f>
        <v>0.29166666666666669</v>
      </c>
      <c r="H156" s="288">
        <f t="shared" si="183"/>
        <v>0.35833333333333334</v>
      </c>
      <c r="I156" s="288">
        <f t="shared" si="183"/>
        <v>0.39999999999999997</v>
      </c>
      <c r="J156" s="288">
        <f t="shared" si="183"/>
        <v>0.48333333333333334</v>
      </c>
      <c r="K156" s="293">
        <f t="shared" si="183"/>
        <v>0.48333333333333334</v>
      </c>
      <c r="L156" s="292">
        <f t="shared" si="183"/>
        <v>0.75</v>
      </c>
      <c r="M156" s="288">
        <f t="shared" si="183"/>
        <v>0.75</v>
      </c>
      <c r="N156" s="288">
        <f t="shared" si="183"/>
        <v>0.875</v>
      </c>
      <c r="O156" s="295">
        <f t="shared" si="183"/>
        <v>0.875</v>
      </c>
      <c r="P156" s="292">
        <f t="shared" si="183"/>
        <v>1</v>
      </c>
      <c r="Q156" s="288">
        <f t="shared" si="183"/>
        <v>1</v>
      </c>
      <c r="R156" s="288">
        <f t="shared" si="183"/>
        <v>1</v>
      </c>
      <c r="S156" s="295">
        <f>R156</f>
        <v>1</v>
      </c>
      <c r="T156" s="292">
        <f>T138</f>
        <v>1</v>
      </c>
      <c r="U156" s="288">
        <f>U138</f>
        <v>1</v>
      </c>
      <c r="V156" s="288">
        <f>V138</f>
        <v>1</v>
      </c>
      <c r="W156" s="295">
        <f>V156</f>
        <v>1</v>
      </c>
      <c r="X156" s="292">
        <f>X138</f>
        <v>1</v>
      </c>
      <c r="Y156" s="288">
        <f>Y138</f>
        <v>1</v>
      </c>
      <c r="Z156" s="288">
        <f>Z138</f>
        <v>1</v>
      </c>
      <c r="AA156" s="295">
        <f>Z156</f>
        <v>1</v>
      </c>
      <c r="AB156" s="292">
        <f>AB138</f>
        <v>1</v>
      </c>
      <c r="AC156" s="288">
        <f>AC138</f>
        <v>1</v>
      </c>
      <c r="AD156" s="288">
        <f>AD138</f>
        <v>1</v>
      </c>
      <c r="AE156" s="295">
        <f>AD156</f>
        <v>1</v>
      </c>
      <c r="AF156" s="515"/>
      <c r="AG156" s="508" t="s">
        <v>431</v>
      </c>
      <c r="AH156" s="45"/>
      <c r="AI156" s="509"/>
      <c r="AJ156" s="45"/>
      <c r="AK156" s="45"/>
      <c r="AL156" s="45"/>
    </row>
    <row r="157" spans="1:39" ht="12.75" thickBot="1" x14ac:dyDescent="0.25">
      <c r="A157" s="10"/>
      <c r="B157" s="206"/>
      <c r="C157" s="210"/>
      <c r="D157" s="368" t="s">
        <v>273</v>
      </c>
      <c r="E157" s="116"/>
      <c r="F157" s="93"/>
      <c r="G157" s="378">
        <f t="shared" ref="G157:R157" si="184">G147</f>
        <v>0.4</v>
      </c>
      <c r="H157" s="288">
        <f t="shared" si="184"/>
        <v>0.44000000000000006</v>
      </c>
      <c r="I157" s="288">
        <f t="shared" si="184"/>
        <v>0.49000000000000005</v>
      </c>
      <c r="J157" s="288">
        <f t="shared" si="184"/>
        <v>0.54</v>
      </c>
      <c r="K157" s="293">
        <f t="shared" si="184"/>
        <v>0.64</v>
      </c>
      <c r="L157" s="292">
        <f t="shared" si="184"/>
        <v>0.75</v>
      </c>
      <c r="M157" s="288">
        <f t="shared" si="184"/>
        <v>0.8</v>
      </c>
      <c r="N157" s="288">
        <f t="shared" si="184"/>
        <v>0.9</v>
      </c>
      <c r="O157" s="295">
        <f t="shared" si="184"/>
        <v>0.9</v>
      </c>
      <c r="P157" s="292">
        <f t="shared" si="184"/>
        <v>0.95</v>
      </c>
      <c r="Q157" s="288">
        <f t="shared" si="184"/>
        <v>0.95</v>
      </c>
      <c r="R157" s="288">
        <f t="shared" si="184"/>
        <v>1</v>
      </c>
      <c r="S157" s="295">
        <f>R157</f>
        <v>1</v>
      </c>
      <c r="T157" s="292">
        <f>T147</f>
        <v>1</v>
      </c>
      <c r="U157" s="288">
        <f>U147</f>
        <v>1</v>
      </c>
      <c r="V157" s="288">
        <f>V147</f>
        <v>1</v>
      </c>
      <c r="W157" s="295">
        <f>V157</f>
        <v>1</v>
      </c>
      <c r="X157" s="292">
        <f>X147</f>
        <v>1</v>
      </c>
      <c r="Y157" s="288">
        <f>Y147</f>
        <v>1</v>
      </c>
      <c r="Z157" s="288">
        <f>Z147</f>
        <v>1</v>
      </c>
      <c r="AA157" s="295">
        <f>Z157</f>
        <v>1</v>
      </c>
      <c r="AB157" s="292">
        <f>AB147</f>
        <v>1</v>
      </c>
      <c r="AC157" s="288">
        <f>AC147</f>
        <v>1</v>
      </c>
      <c r="AD157" s="288">
        <f>AD147</f>
        <v>1</v>
      </c>
      <c r="AE157" s="295">
        <f>AD157</f>
        <v>1</v>
      </c>
      <c r="AF157" s="519"/>
      <c r="AG157" s="508" t="s">
        <v>431</v>
      </c>
      <c r="AH157" s="517"/>
      <c r="AI157" s="520"/>
      <c r="AJ157" s="517"/>
      <c r="AK157" s="517"/>
      <c r="AL157" s="517"/>
    </row>
    <row r="158" spans="1:39" ht="12" thickBot="1" x14ac:dyDescent="0.25">
      <c r="A158" s="10"/>
      <c r="B158" s="206"/>
      <c r="C158" s="210"/>
      <c r="D158" s="513" t="s">
        <v>205</v>
      </c>
      <c r="E158" s="150"/>
      <c r="F158" s="83"/>
      <c r="G158" s="159"/>
      <c r="H158" s="159"/>
      <c r="I158" s="160"/>
      <c r="J158" s="160"/>
      <c r="K158" s="161"/>
      <c r="L158" s="142"/>
      <c r="M158" s="143"/>
      <c r="N158" s="143"/>
      <c r="O158" s="144"/>
      <c r="P158" s="143"/>
      <c r="Q158" s="145"/>
      <c r="R158" s="145"/>
      <c r="S158" s="146"/>
      <c r="T158" s="143"/>
      <c r="U158" s="145"/>
      <c r="V158" s="145"/>
      <c r="W158" s="146"/>
      <c r="X158" s="143"/>
      <c r="Y158" s="145"/>
      <c r="Z158" s="145"/>
      <c r="AA158" s="146"/>
      <c r="AB158" s="143"/>
      <c r="AC158" s="145"/>
      <c r="AD158" s="145"/>
      <c r="AE158" s="146"/>
      <c r="AF158" s="146"/>
      <c r="AG158" s="146"/>
      <c r="AH158" s="146"/>
      <c r="AI158" s="146"/>
      <c r="AJ158" s="146"/>
      <c r="AK158" s="146"/>
      <c r="AL158" s="146"/>
    </row>
    <row r="159" spans="1:39" ht="12" thickBot="1" x14ac:dyDescent="0.25">
      <c r="A159" s="10"/>
      <c r="B159" s="205" t="s">
        <v>55</v>
      </c>
      <c r="C159" s="209"/>
      <c r="D159" s="117" t="s">
        <v>56</v>
      </c>
      <c r="E159" s="99"/>
      <c r="F159" s="100"/>
      <c r="G159" s="429"/>
      <c r="H159" s="111"/>
      <c r="I159" s="108"/>
      <c r="J159" s="108"/>
      <c r="K159" s="112"/>
      <c r="L159" s="107"/>
      <c r="M159" s="108"/>
      <c r="N159" s="108"/>
      <c r="O159" s="110"/>
      <c r="P159" s="108"/>
      <c r="Q159" s="108"/>
      <c r="R159" s="108"/>
      <c r="S159" s="428"/>
      <c r="T159" s="108"/>
      <c r="U159" s="108"/>
      <c r="V159" s="108"/>
      <c r="W159" s="108"/>
      <c r="X159" s="108"/>
      <c r="Y159" s="108"/>
      <c r="Z159" s="108"/>
      <c r="AA159" s="108"/>
      <c r="AB159" s="108"/>
      <c r="AC159" s="108"/>
      <c r="AD159" s="108"/>
      <c r="AE159" s="108"/>
      <c r="AF159" s="108"/>
      <c r="AG159" s="108"/>
      <c r="AH159" s="108"/>
      <c r="AI159" s="108"/>
      <c r="AJ159" s="108"/>
      <c r="AK159" s="108"/>
      <c r="AL159" s="108"/>
    </row>
    <row r="160" spans="1:39" x14ac:dyDescent="0.2">
      <c r="A160" s="10"/>
      <c r="B160" s="206"/>
      <c r="C160" s="210"/>
      <c r="D160" s="118" t="s">
        <v>122</v>
      </c>
      <c r="E160" s="89"/>
      <c r="F160" s="90"/>
      <c r="G160" s="406">
        <f>IFERROR(SUM(G161:G167)/COUNT(G161:G167),0)</f>
        <v>0.17857142857142858</v>
      </c>
      <c r="H160" s="407">
        <f>IFERROR(SUM(H161:H167)/COUNT(H161:H167),0)</f>
        <v>0.21428571428571427</v>
      </c>
      <c r="I160" s="407">
        <f t="shared" ref="I160:S160" si="185">IFERROR(SUM(I161:I167)/COUNT(I161:I167),0)</f>
        <v>0.25</v>
      </c>
      <c r="J160" s="407">
        <f t="shared" si="185"/>
        <v>0.39285714285714285</v>
      </c>
      <c r="K160" s="407">
        <f t="shared" si="185"/>
        <v>0.4642857142857143</v>
      </c>
      <c r="L160" s="408">
        <f t="shared" si="185"/>
        <v>0.6428571428571429</v>
      </c>
      <c r="M160" s="407">
        <f t="shared" si="185"/>
        <v>0.6428571428571429</v>
      </c>
      <c r="N160" s="407">
        <f t="shared" si="185"/>
        <v>0.6785714285714286</v>
      </c>
      <c r="O160" s="409">
        <f t="shared" si="185"/>
        <v>0.6785714285714286</v>
      </c>
      <c r="P160" s="407">
        <f t="shared" si="185"/>
        <v>0.8571428571428571</v>
      </c>
      <c r="Q160" s="407">
        <f t="shared" si="185"/>
        <v>0.8571428571428571</v>
      </c>
      <c r="R160" s="407">
        <f t="shared" si="185"/>
        <v>0.8571428571428571</v>
      </c>
      <c r="S160" s="409">
        <f t="shared" si="185"/>
        <v>1</v>
      </c>
      <c r="T160" s="407">
        <f t="shared" ref="T160:AE160" si="186">IFERROR(SUM(T161:T167)/COUNT(T161:T167),0)</f>
        <v>1</v>
      </c>
      <c r="U160" s="407">
        <f t="shared" si="186"/>
        <v>1</v>
      </c>
      <c r="V160" s="407">
        <f t="shared" si="186"/>
        <v>1</v>
      </c>
      <c r="W160" s="409">
        <f t="shared" si="186"/>
        <v>1</v>
      </c>
      <c r="X160" s="407">
        <f t="shared" si="186"/>
        <v>1</v>
      </c>
      <c r="Y160" s="407">
        <f t="shared" si="186"/>
        <v>1</v>
      </c>
      <c r="Z160" s="407">
        <f t="shared" si="186"/>
        <v>1</v>
      </c>
      <c r="AA160" s="409">
        <f t="shared" si="186"/>
        <v>1</v>
      </c>
      <c r="AB160" s="407">
        <f t="shared" si="186"/>
        <v>1</v>
      </c>
      <c r="AC160" s="407">
        <f t="shared" si="186"/>
        <v>1</v>
      </c>
      <c r="AD160" s="407">
        <f t="shared" si="186"/>
        <v>1</v>
      </c>
      <c r="AE160" s="409">
        <f t="shared" si="186"/>
        <v>1</v>
      </c>
      <c r="AF160" s="660"/>
      <c r="AG160" s="660"/>
      <c r="AH160" s="660"/>
      <c r="AI160" s="660"/>
      <c r="AJ160" s="660"/>
      <c r="AK160" s="660"/>
      <c r="AL160" s="660"/>
    </row>
    <row r="161" spans="1:38" ht="12" x14ac:dyDescent="0.2">
      <c r="A161" s="10"/>
      <c r="B161" s="206"/>
      <c r="C161" s="210"/>
      <c r="D161" s="364" t="s">
        <v>263</v>
      </c>
      <c r="E161" s="91"/>
      <c r="F161" s="92"/>
      <c r="G161" s="378">
        <f>G108</f>
        <v>0</v>
      </c>
      <c r="H161" s="288">
        <f>G161</f>
        <v>0</v>
      </c>
      <c r="I161" s="288">
        <f>H161</f>
        <v>0</v>
      </c>
      <c r="J161" s="288">
        <f>J108</f>
        <v>0.5</v>
      </c>
      <c r="K161" s="293">
        <f>K108</f>
        <v>0.5</v>
      </c>
      <c r="L161" s="292">
        <f>L108</f>
        <v>1</v>
      </c>
      <c r="M161" s="288">
        <f t="shared" ref="M161:AE161" si="187">L161</f>
        <v>1</v>
      </c>
      <c r="N161" s="288">
        <f t="shared" si="187"/>
        <v>1</v>
      </c>
      <c r="O161" s="295">
        <f t="shared" si="187"/>
        <v>1</v>
      </c>
      <c r="P161" s="292">
        <f t="shared" si="187"/>
        <v>1</v>
      </c>
      <c r="Q161" s="288">
        <f t="shared" si="187"/>
        <v>1</v>
      </c>
      <c r="R161" s="288">
        <f t="shared" si="187"/>
        <v>1</v>
      </c>
      <c r="S161" s="295">
        <f t="shared" si="187"/>
        <v>1</v>
      </c>
      <c r="T161" s="292">
        <f t="shared" si="187"/>
        <v>1</v>
      </c>
      <c r="U161" s="288">
        <f t="shared" si="187"/>
        <v>1</v>
      </c>
      <c r="V161" s="288">
        <f t="shared" si="187"/>
        <v>1</v>
      </c>
      <c r="W161" s="295">
        <f t="shared" si="187"/>
        <v>1</v>
      </c>
      <c r="X161" s="292">
        <f t="shared" si="187"/>
        <v>1</v>
      </c>
      <c r="Y161" s="288">
        <f t="shared" si="187"/>
        <v>1</v>
      </c>
      <c r="Z161" s="288">
        <f t="shared" si="187"/>
        <v>1</v>
      </c>
      <c r="AA161" s="295">
        <f t="shared" si="187"/>
        <v>1</v>
      </c>
      <c r="AB161" s="292">
        <f t="shared" si="187"/>
        <v>1</v>
      </c>
      <c r="AC161" s="288">
        <f t="shared" si="187"/>
        <v>1</v>
      </c>
      <c r="AD161" s="288">
        <f t="shared" si="187"/>
        <v>1</v>
      </c>
      <c r="AE161" s="295">
        <f t="shared" si="187"/>
        <v>1</v>
      </c>
      <c r="AF161" s="669" t="s">
        <v>713</v>
      </c>
      <c r="AG161" s="508" t="s">
        <v>431</v>
      </c>
      <c r="AH161" s="507"/>
      <c r="AI161" s="507"/>
      <c r="AJ161" s="507"/>
      <c r="AK161" s="507"/>
      <c r="AL161" s="507"/>
    </row>
    <row r="162" spans="1:38" ht="12" x14ac:dyDescent="0.2">
      <c r="A162" s="10"/>
      <c r="B162" s="206"/>
      <c r="C162" s="210"/>
      <c r="D162" s="364" t="s">
        <v>264</v>
      </c>
      <c r="E162" s="91"/>
      <c r="F162" s="315"/>
      <c r="G162" s="378">
        <f>G109</f>
        <v>0</v>
      </c>
      <c r="H162" s="288">
        <f>G162</f>
        <v>0</v>
      </c>
      <c r="I162" s="288">
        <f>H162</f>
        <v>0</v>
      </c>
      <c r="J162" s="288">
        <f t="shared" ref="J162:O162" si="188">I162</f>
        <v>0</v>
      </c>
      <c r="K162" s="293">
        <f t="shared" si="188"/>
        <v>0</v>
      </c>
      <c r="L162" s="292">
        <f t="shared" si="188"/>
        <v>0</v>
      </c>
      <c r="M162" s="288">
        <f t="shared" si="188"/>
        <v>0</v>
      </c>
      <c r="N162" s="288">
        <f t="shared" si="188"/>
        <v>0</v>
      </c>
      <c r="O162" s="295">
        <f t="shared" si="188"/>
        <v>0</v>
      </c>
      <c r="P162" s="292">
        <v>1</v>
      </c>
      <c r="Q162" s="288">
        <f t="shared" ref="Q162:S163" si="189">P162</f>
        <v>1</v>
      </c>
      <c r="R162" s="288">
        <f t="shared" si="189"/>
        <v>1</v>
      </c>
      <c r="S162" s="295">
        <f t="shared" si="189"/>
        <v>1</v>
      </c>
      <c r="T162" s="292">
        <v>1</v>
      </c>
      <c r="U162" s="288">
        <f t="shared" ref="U162:W163" si="190">T162</f>
        <v>1</v>
      </c>
      <c r="V162" s="288">
        <f t="shared" si="190"/>
        <v>1</v>
      </c>
      <c r="W162" s="295">
        <f t="shared" si="190"/>
        <v>1</v>
      </c>
      <c r="X162" s="292">
        <v>1</v>
      </c>
      <c r="Y162" s="288">
        <f t="shared" ref="Y162:AA163" si="191">X162</f>
        <v>1</v>
      </c>
      <c r="Z162" s="288">
        <f t="shared" si="191"/>
        <v>1</v>
      </c>
      <c r="AA162" s="295">
        <f t="shared" si="191"/>
        <v>1</v>
      </c>
      <c r="AB162" s="292">
        <v>1</v>
      </c>
      <c r="AC162" s="288">
        <f t="shared" ref="AC162:AE163" si="192">AB162</f>
        <v>1</v>
      </c>
      <c r="AD162" s="288">
        <f t="shared" si="192"/>
        <v>1</v>
      </c>
      <c r="AE162" s="295">
        <f t="shared" si="192"/>
        <v>1</v>
      </c>
      <c r="AF162" s="669" t="s">
        <v>713</v>
      </c>
      <c r="AG162" s="508" t="s">
        <v>431</v>
      </c>
      <c r="AH162" s="507"/>
      <c r="AI162" s="507"/>
      <c r="AJ162" s="507"/>
      <c r="AK162" s="507"/>
      <c r="AL162" s="507"/>
    </row>
    <row r="163" spans="1:38" ht="12" x14ac:dyDescent="0.2">
      <c r="A163" s="10"/>
      <c r="B163" s="206"/>
      <c r="C163" s="210"/>
      <c r="D163" s="364" t="s">
        <v>265</v>
      </c>
      <c r="E163" s="91"/>
      <c r="F163" s="315"/>
      <c r="G163" s="378">
        <f t="shared" ref="G163:K164" si="193">G111</f>
        <v>0</v>
      </c>
      <c r="H163" s="288">
        <f t="shared" si="193"/>
        <v>0.25</v>
      </c>
      <c r="I163" s="288">
        <f t="shared" si="193"/>
        <v>0.25</v>
      </c>
      <c r="J163" s="288">
        <f t="shared" si="193"/>
        <v>0.25</v>
      </c>
      <c r="K163" s="293">
        <f t="shared" si="193"/>
        <v>0.25</v>
      </c>
      <c r="L163" s="292">
        <v>1</v>
      </c>
      <c r="M163" s="288">
        <f>L163</f>
        <v>1</v>
      </c>
      <c r="N163" s="288">
        <f>M163</f>
        <v>1</v>
      </c>
      <c r="O163" s="295">
        <f>N163</f>
        <v>1</v>
      </c>
      <c r="P163" s="292">
        <f>O163</f>
        <v>1</v>
      </c>
      <c r="Q163" s="288">
        <f t="shared" si="189"/>
        <v>1</v>
      </c>
      <c r="R163" s="288">
        <f t="shared" si="189"/>
        <v>1</v>
      </c>
      <c r="S163" s="295">
        <f t="shared" si="189"/>
        <v>1</v>
      </c>
      <c r="T163" s="292">
        <f>S163</f>
        <v>1</v>
      </c>
      <c r="U163" s="288">
        <f t="shared" si="190"/>
        <v>1</v>
      </c>
      <c r="V163" s="288">
        <f t="shared" si="190"/>
        <v>1</v>
      </c>
      <c r="W163" s="295">
        <f t="shared" si="190"/>
        <v>1</v>
      </c>
      <c r="X163" s="292">
        <f>W163</f>
        <v>1</v>
      </c>
      <c r="Y163" s="288">
        <f t="shared" si="191"/>
        <v>1</v>
      </c>
      <c r="Z163" s="288">
        <f t="shared" si="191"/>
        <v>1</v>
      </c>
      <c r="AA163" s="295">
        <f t="shared" si="191"/>
        <v>1</v>
      </c>
      <c r="AB163" s="292">
        <f>AA163</f>
        <v>1</v>
      </c>
      <c r="AC163" s="288">
        <f t="shared" si="192"/>
        <v>1</v>
      </c>
      <c r="AD163" s="288">
        <f t="shared" si="192"/>
        <v>1</v>
      </c>
      <c r="AE163" s="295">
        <f t="shared" si="192"/>
        <v>1</v>
      </c>
      <c r="AF163" s="669" t="s">
        <v>713</v>
      </c>
      <c r="AG163" s="508" t="s">
        <v>431</v>
      </c>
      <c r="AH163" s="507"/>
      <c r="AI163" s="507"/>
      <c r="AJ163" s="507"/>
      <c r="AK163" s="507"/>
      <c r="AL163" s="507"/>
    </row>
    <row r="164" spans="1:38" ht="12" x14ac:dyDescent="0.2">
      <c r="A164" s="10"/>
      <c r="B164" s="206"/>
      <c r="C164" s="210"/>
      <c r="D164" s="364" t="s">
        <v>266</v>
      </c>
      <c r="E164" s="91"/>
      <c r="F164" s="315"/>
      <c r="G164" s="378">
        <f t="shared" si="193"/>
        <v>0.75</v>
      </c>
      <c r="H164" s="288">
        <f t="shared" si="193"/>
        <v>0.75</v>
      </c>
      <c r="I164" s="288">
        <f t="shared" si="193"/>
        <v>0.75</v>
      </c>
      <c r="J164" s="288">
        <f t="shared" si="193"/>
        <v>0.75</v>
      </c>
      <c r="K164" s="293">
        <f t="shared" si="193"/>
        <v>0.75</v>
      </c>
      <c r="L164" s="292">
        <f t="shared" ref="L164:O166" si="194">K164</f>
        <v>0.75</v>
      </c>
      <c r="M164" s="288">
        <f t="shared" si="194"/>
        <v>0.75</v>
      </c>
      <c r="N164" s="288">
        <f t="shared" si="194"/>
        <v>0.75</v>
      </c>
      <c r="O164" s="295">
        <f t="shared" si="194"/>
        <v>0.75</v>
      </c>
      <c r="P164" s="292">
        <f t="shared" ref="P164:AE164" si="195">P112</f>
        <v>1</v>
      </c>
      <c r="Q164" s="288">
        <f t="shared" si="195"/>
        <v>1</v>
      </c>
      <c r="R164" s="288">
        <f t="shared" si="195"/>
        <v>1</v>
      </c>
      <c r="S164" s="295">
        <f t="shared" si="195"/>
        <v>1</v>
      </c>
      <c r="T164" s="292">
        <f t="shared" si="195"/>
        <v>1</v>
      </c>
      <c r="U164" s="288">
        <f t="shared" si="195"/>
        <v>1</v>
      </c>
      <c r="V164" s="288">
        <f t="shared" si="195"/>
        <v>1</v>
      </c>
      <c r="W164" s="295">
        <f t="shared" si="195"/>
        <v>1</v>
      </c>
      <c r="X164" s="292">
        <f t="shared" si="195"/>
        <v>1</v>
      </c>
      <c r="Y164" s="288">
        <f t="shared" si="195"/>
        <v>1</v>
      </c>
      <c r="Z164" s="288">
        <f t="shared" si="195"/>
        <v>1</v>
      </c>
      <c r="AA164" s="295">
        <f t="shared" si="195"/>
        <v>1</v>
      </c>
      <c r="AB164" s="292">
        <f t="shared" si="195"/>
        <v>1</v>
      </c>
      <c r="AC164" s="288">
        <f t="shared" si="195"/>
        <v>1</v>
      </c>
      <c r="AD164" s="288">
        <f t="shared" si="195"/>
        <v>1</v>
      </c>
      <c r="AE164" s="295">
        <f t="shared" si="195"/>
        <v>1</v>
      </c>
      <c r="AF164" s="669" t="s">
        <v>713</v>
      </c>
      <c r="AG164" s="508" t="s">
        <v>431</v>
      </c>
      <c r="AH164" s="507"/>
      <c r="AI164" s="507"/>
      <c r="AJ164" s="507"/>
      <c r="AK164" s="507"/>
      <c r="AL164" s="507"/>
    </row>
    <row r="165" spans="1:38" ht="12" x14ac:dyDescent="0.2">
      <c r="A165" s="40"/>
      <c r="B165" s="206"/>
      <c r="C165" s="210"/>
      <c r="D165" s="364" t="s">
        <v>267</v>
      </c>
      <c r="E165" s="116"/>
      <c r="F165" s="93"/>
      <c r="G165" s="378">
        <f>G119</f>
        <v>0.25</v>
      </c>
      <c r="H165" s="288">
        <f>H119</f>
        <v>0.25</v>
      </c>
      <c r="I165" s="288">
        <f>I119</f>
        <v>0.5</v>
      </c>
      <c r="J165" s="288">
        <f>J119</f>
        <v>0.75</v>
      </c>
      <c r="K165" s="293">
        <f>K119</f>
        <v>1</v>
      </c>
      <c r="L165" s="292">
        <f t="shared" si="194"/>
        <v>1</v>
      </c>
      <c r="M165" s="288">
        <f t="shared" si="194"/>
        <v>1</v>
      </c>
      <c r="N165" s="288">
        <f t="shared" si="194"/>
        <v>1</v>
      </c>
      <c r="O165" s="295">
        <f t="shared" si="194"/>
        <v>1</v>
      </c>
      <c r="P165" s="292">
        <f t="shared" ref="P165:AE165" si="196">P119</f>
        <v>1</v>
      </c>
      <c r="Q165" s="288">
        <f t="shared" si="196"/>
        <v>1</v>
      </c>
      <c r="R165" s="288">
        <f t="shared" si="196"/>
        <v>1</v>
      </c>
      <c r="S165" s="295">
        <f t="shared" si="196"/>
        <v>1</v>
      </c>
      <c r="T165" s="292">
        <f t="shared" si="196"/>
        <v>1</v>
      </c>
      <c r="U165" s="288">
        <f t="shared" si="196"/>
        <v>1</v>
      </c>
      <c r="V165" s="288">
        <f t="shared" si="196"/>
        <v>1</v>
      </c>
      <c r="W165" s="295">
        <f t="shared" si="196"/>
        <v>1</v>
      </c>
      <c r="X165" s="292">
        <f t="shared" si="196"/>
        <v>1</v>
      </c>
      <c r="Y165" s="288">
        <f t="shared" si="196"/>
        <v>1</v>
      </c>
      <c r="Z165" s="288">
        <f t="shared" si="196"/>
        <v>1</v>
      </c>
      <c r="AA165" s="295">
        <f t="shared" si="196"/>
        <v>1</v>
      </c>
      <c r="AB165" s="292">
        <f t="shared" si="196"/>
        <v>1</v>
      </c>
      <c r="AC165" s="288">
        <f t="shared" si="196"/>
        <v>1</v>
      </c>
      <c r="AD165" s="288">
        <f t="shared" si="196"/>
        <v>1</v>
      </c>
      <c r="AE165" s="295">
        <f t="shared" si="196"/>
        <v>1</v>
      </c>
      <c r="AF165" s="669" t="s">
        <v>713</v>
      </c>
      <c r="AG165" s="508" t="s">
        <v>431</v>
      </c>
      <c r="AH165" s="507"/>
      <c r="AI165" s="507"/>
      <c r="AJ165" s="507"/>
      <c r="AK165" s="507"/>
      <c r="AL165" s="507"/>
    </row>
    <row r="166" spans="1:38" ht="12" x14ac:dyDescent="0.2">
      <c r="A166" s="40"/>
      <c r="B166" s="206"/>
      <c r="C166" s="210"/>
      <c r="D166" s="364" t="s">
        <v>268</v>
      </c>
      <c r="E166" s="82"/>
      <c r="F166" s="83"/>
      <c r="G166" s="378">
        <f>G125</f>
        <v>0</v>
      </c>
      <c r="H166" s="288">
        <f>G166</f>
        <v>0</v>
      </c>
      <c r="I166" s="288">
        <f>H166</f>
        <v>0</v>
      </c>
      <c r="J166" s="288">
        <f>I166</f>
        <v>0</v>
      </c>
      <c r="K166" s="293">
        <f>J166</f>
        <v>0</v>
      </c>
      <c r="L166" s="292">
        <f t="shared" si="194"/>
        <v>0</v>
      </c>
      <c r="M166" s="288">
        <f t="shared" si="194"/>
        <v>0</v>
      </c>
      <c r="N166" s="288">
        <f t="shared" si="194"/>
        <v>0</v>
      </c>
      <c r="O166" s="295">
        <f t="shared" si="194"/>
        <v>0</v>
      </c>
      <c r="P166" s="292">
        <f t="shared" ref="P166:AE166" si="197">P125</f>
        <v>0</v>
      </c>
      <c r="Q166" s="288">
        <f t="shared" si="197"/>
        <v>0</v>
      </c>
      <c r="R166" s="288">
        <f t="shared" si="197"/>
        <v>0</v>
      </c>
      <c r="S166" s="295">
        <f t="shared" si="197"/>
        <v>1</v>
      </c>
      <c r="T166" s="292">
        <f t="shared" si="197"/>
        <v>1</v>
      </c>
      <c r="U166" s="288">
        <f t="shared" si="197"/>
        <v>1</v>
      </c>
      <c r="V166" s="288">
        <f t="shared" si="197"/>
        <v>1</v>
      </c>
      <c r="W166" s="295">
        <f t="shared" si="197"/>
        <v>1</v>
      </c>
      <c r="X166" s="292">
        <f t="shared" si="197"/>
        <v>1</v>
      </c>
      <c r="Y166" s="288">
        <f t="shared" si="197"/>
        <v>1</v>
      </c>
      <c r="Z166" s="288">
        <f t="shared" si="197"/>
        <v>1</v>
      </c>
      <c r="AA166" s="295">
        <f t="shared" si="197"/>
        <v>1</v>
      </c>
      <c r="AB166" s="292">
        <f t="shared" si="197"/>
        <v>1</v>
      </c>
      <c r="AC166" s="288">
        <f t="shared" si="197"/>
        <v>1</v>
      </c>
      <c r="AD166" s="288">
        <f t="shared" si="197"/>
        <v>1</v>
      </c>
      <c r="AE166" s="295">
        <f t="shared" si="197"/>
        <v>1</v>
      </c>
      <c r="AF166" s="669" t="s">
        <v>713</v>
      </c>
      <c r="AG166" s="508" t="s">
        <v>431</v>
      </c>
    </row>
    <row r="167" spans="1:38" ht="22.5" x14ac:dyDescent="0.2">
      <c r="A167" s="40"/>
      <c r="B167" s="206"/>
      <c r="C167" s="210"/>
      <c r="D167" s="433" t="s">
        <v>269</v>
      </c>
      <c r="E167" s="17"/>
      <c r="F167" s="20"/>
      <c r="G167" s="378">
        <v>0.25</v>
      </c>
      <c r="H167" s="288">
        <f>G167</f>
        <v>0.25</v>
      </c>
      <c r="I167" s="288">
        <f>H167</f>
        <v>0.25</v>
      </c>
      <c r="J167" s="288">
        <v>0.5</v>
      </c>
      <c r="K167" s="293">
        <v>0.75</v>
      </c>
      <c r="L167" s="292">
        <v>0.75</v>
      </c>
      <c r="M167" s="288">
        <v>0.75</v>
      </c>
      <c r="N167" s="288">
        <v>1</v>
      </c>
      <c r="O167" s="295">
        <f t="shared" ref="O167:AE167" si="198">N167</f>
        <v>1</v>
      </c>
      <c r="P167" s="292">
        <f t="shared" si="198"/>
        <v>1</v>
      </c>
      <c r="Q167" s="288">
        <f t="shared" si="198"/>
        <v>1</v>
      </c>
      <c r="R167" s="288">
        <f t="shared" si="198"/>
        <v>1</v>
      </c>
      <c r="S167" s="295">
        <f t="shared" si="198"/>
        <v>1</v>
      </c>
      <c r="T167" s="292">
        <f t="shared" si="198"/>
        <v>1</v>
      </c>
      <c r="U167" s="288">
        <f t="shared" si="198"/>
        <v>1</v>
      </c>
      <c r="V167" s="288">
        <f t="shared" si="198"/>
        <v>1</v>
      </c>
      <c r="W167" s="295">
        <f t="shared" si="198"/>
        <v>1</v>
      </c>
      <c r="X167" s="292">
        <f t="shared" si="198"/>
        <v>1</v>
      </c>
      <c r="Y167" s="288">
        <f t="shared" si="198"/>
        <v>1</v>
      </c>
      <c r="Z167" s="288">
        <f t="shared" si="198"/>
        <v>1</v>
      </c>
      <c r="AA167" s="295">
        <f t="shared" si="198"/>
        <v>1</v>
      </c>
      <c r="AB167" s="292">
        <f t="shared" si="198"/>
        <v>1</v>
      </c>
      <c r="AC167" s="288">
        <f t="shared" si="198"/>
        <v>1</v>
      </c>
      <c r="AD167" s="288">
        <f t="shared" si="198"/>
        <v>1</v>
      </c>
      <c r="AE167" s="295">
        <f t="shared" si="198"/>
        <v>1</v>
      </c>
      <c r="AF167" s="673" t="s">
        <v>714</v>
      </c>
      <c r="AG167" s="508" t="s">
        <v>451</v>
      </c>
    </row>
    <row r="168" spans="1:38" ht="23.25" thickBot="1" x14ac:dyDescent="0.25">
      <c r="A168" s="10"/>
      <c r="B168" s="206"/>
      <c r="C168" s="210"/>
      <c r="D168" s="513" t="s">
        <v>339</v>
      </c>
      <c r="E168" s="150"/>
      <c r="F168" s="83"/>
      <c r="G168" s="159"/>
      <c r="H168" s="159"/>
      <c r="I168" s="160"/>
      <c r="J168" s="160"/>
      <c r="K168" s="161"/>
      <c r="L168" s="142"/>
      <c r="M168" s="143"/>
      <c r="N168" s="143"/>
      <c r="O168" s="144"/>
      <c r="P168" s="143"/>
      <c r="Q168" s="145"/>
      <c r="R168" s="145"/>
      <c r="S168" s="146"/>
      <c r="T168" s="143"/>
      <c r="U168" s="145"/>
      <c r="V168" s="145"/>
      <c r="W168" s="146"/>
      <c r="X168" s="143"/>
      <c r="Y168" s="145"/>
      <c r="Z168" s="145"/>
      <c r="AA168" s="146"/>
      <c r="AB168" s="143"/>
      <c r="AC168" s="145"/>
      <c r="AD168" s="145"/>
      <c r="AE168" s="146"/>
      <c r="AF168" s="151"/>
      <c r="AG168" s="145"/>
      <c r="AH168" s="145"/>
      <c r="AI168" s="146"/>
      <c r="AJ168" s="145"/>
      <c r="AK168" s="145"/>
      <c r="AL168" s="145"/>
    </row>
    <row r="169" spans="1:38" ht="12" thickBot="1" x14ac:dyDescent="0.25">
      <c r="A169" s="10"/>
      <c r="B169" s="205" t="s">
        <v>57</v>
      </c>
      <c r="C169" s="209"/>
      <c r="D169" s="117" t="s">
        <v>58</v>
      </c>
      <c r="E169" s="99"/>
      <c r="F169" s="100"/>
      <c r="G169" s="111"/>
      <c r="H169" s="111"/>
      <c r="I169" s="108"/>
      <c r="J169" s="108"/>
      <c r="K169" s="429"/>
      <c r="L169" s="432"/>
      <c r="M169" s="108"/>
      <c r="N169" s="108"/>
      <c r="O169" s="110"/>
      <c r="P169" s="108"/>
      <c r="Q169" s="108"/>
      <c r="R169" s="108"/>
      <c r="S169" s="110"/>
      <c r="T169" s="108"/>
      <c r="U169" s="108"/>
      <c r="V169" s="108"/>
      <c r="W169" s="110"/>
      <c r="X169" s="108"/>
      <c r="Y169" s="108"/>
      <c r="Z169" s="108"/>
      <c r="AA169" s="110"/>
      <c r="AB169" s="108"/>
      <c r="AC169" s="108"/>
      <c r="AD169" s="108"/>
      <c r="AE169" s="110"/>
      <c r="AF169" s="107"/>
      <c r="AG169" s="108"/>
      <c r="AH169" s="108"/>
      <c r="AI169" s="109"/>
      <c r="AJ169" s="108"/>
      <c r="AK169" s="108"/>
      <c r="AL169" s="108"/>
    </row>
    <row r="170" spans="1:38" x14ac:dyDescent="0.2">
      <c r="A170" s="40"/>
      <c r="B170" s="206"/>
      <c r="C170" s="212"/>
      <c r="D170" s="118" t="s">
        <v>122</v>
      </c>
      <c r="E170" s="89"/>
      <c r="F170" s="90"/>
      <c r="G170" s="406">
        <f t="shared" ref="G170:AE170" si="199">IFERROR(SUM(G171:G171)/COUNT(G171:G171),0)</f>
        <v>0.15</v>
      </c>
      <c r="H170" s="407">
        <f t="shared" si="199"/>
        <v>0.15</v>
      </c>
      <c r="I170" s="407">
        <f t="shared" si="199"/>
        <v>0.15</v>
      </c>
      <c r="J170" s="407">
        <f t="shared" si="199"/>
        <v>0.25</v>
      </c>
      <c r="K170" s="407">
        <f t="shared" si="199"/>
        <v>0.25</v>
      </c>
      <c r="L170" s="408">
        <f t="shared" si="199"/>
        <v>0.5</v>
      </c>
      <c r="M170" s="407">
        <f t="shared" si="199"/>
        <v>0.75</v>
      </c>
      <c r="N170" s="407">
        <f t="shared" si="199"/>
        <v>1</v>
      </c>
      <c r="O170" s="409">
        <f t="shared" si="199"/>
        <v>1</v>
      </c>
      <c r="P170" s="407">
        <f t="shared" si="199"/>
        <v>1</v>
      </c>
      <c r="Q170" s="407">
        <f t="shared" si="199"/>
        <v>1</v>
      </c>
      <c r="R170" s="407">
        <f t="shared" si="199"/>
        <v>1</v>
      </c>
      <c r="S170" s="409">
        <f t="shared" si="199"/>
        <v>1</v>
      </c>
      <c r="T170" s="407">
        <f t="shared" si="199"/>
        <v>1</v>
      </c>
      <c r="U170" s="407">
        <f t="shared" si="199"/>
        <v>1</v>
      </c>
      <c r="V170" s="407">
        <f t="shared" si="199"/>
        <v>1</v>
      </c>
      <c r="W170" s="409">
        <f t="shared" si="199"/>
        <v>1</v>
      </c>
      <c r="X170" s="407">
        <f t="shared" si="199"/>
        <v>1</v>
      </c>
      <c r="Y170" s="407">
        <f t="shared" si="199"/>
        <v>1</v>
      </c>
      <c r="Z170" s="407">
        <f t="shared" si="199"/>
        <v>1</v>
      </c>
      <c r="AA170" s="409">
        <f t="shared" si="199"/>
        <v>1</v>
      </c>
      <c r="AB170" s="407">
        <f t="shared" si="199"/>
        <v>1</v>
      </c>
      <c r="AC170" s="407">
        <f t="shared" si="199"/>
        <v>1</v>
      </c>
      <c r="AD170" s="407">
        <f t="shared" si="199"/>
        <v>1</v>
      </c>
      <c r="AE170" s="409">
        <f t="shared" si="199"/>
        <v>1</v>
      </c>
      <c r="AF170" s="660"/>
      <c r="AG170" s="660"/>
      <c r="AH170" s="660"/>
      <c r="AI170" s="660"/>
      <c r="AJ170" s="660"/>
      <c r="AK170" s="660"/>
      <c r="AL170" s="660"/>
    </row>
    <row r="171" spans="1:38" ht="22.5" x14ac:dyDescent="0.2">
      <c r="A171" s="40"/>
      <c r="B171" s="206"/>
      <c r="C171" s="210"/>
      <c r="D171" s="368" t="s">
        <v>270</v>
      </c>
      <c r="E171" s="91"/>
      <c r="F171" s="92"/>
      <c r="G171" s="378">
        <v>0.15</v>
      </c>
      <c r="H171" s="288">
        <v>0.15</v>
      </c>
      <c r="I171" s="288">
        <v>0.15</v>
      </c>
      <c r="J171" s="288">
        <v>0.25</v>
      </c>
      <c r="K171" s="293">
        <v>0.25</v>
      </c>
      <c r="L171" s="292">
        <v>0.5</v>
      </c>
      <c r="M171" s="288">
        <v>0.75</v>
      </c>
      <c r="N171" s="288">
        <v>1</v>
      </c>
      <c r="O171" s="295">
        <f t="shared" ref="O171:AE171" si="200">N171</f>
        <v>1</v>
      </c>
      <c r="P171" s="292">
        <f t="shared" si="200"/>
        <v>1</v>
      </c>
      <c r="Q171" s="288">
        <f t="shared" si="200"/>
        <v>1</v>
      </c>
      <c r="R171" s="288">
        <f t="shared" si="200"/>
        <v>1</v>
      </c>
      <c r="S171" s="295">
        <f t="shared" si="200"/>
        <v>1</v>
      </c>
      <c r="T171" s="292">
        <f t="shared" si="200"/>
        <v>1</v>
      </c>
      <c r="U171" s="288">
        <f t="shared" si="200"/>
        <v>1</v>
      </c>
      <c r="V171" s="288">
        <f t="shared" si="200"/>
        <v>1</v>
      </c>
      <c r="W171" s="295">
        <f t="shared" si="200"/>
        <v>1</v>
      </c>
      <c r="X171" s="292">
        <f t="shared" si="200"/>
        <v>1</v>
      </c>
      <c r="Y171" s="288">
        <f t="shared" si="200"/>
        <v>1</v>
      </c>
      <c r="Z171" s="288">
        <f t="shared" si="200"/>
        <v>1</v>
      </c>
      <c r="AA171" s="295">
        <f t="shared" si="200"/>
        <v>1</v>
      </c>
      <c r="AB171" s="292">
        <f t="shared" si="200"/>
        <v>1</v>
      </c>
      <c r="AC171" s="288">
        <f t="shared" si="200"/>
        <v>1</v>
      </c>
      <c r="AD171" s="288">
        <f t="shared" si="200"/>
        <v>1</v>
      </c>
      <c r="AE171" s="295">
        <f t="shared" si="200"/>
        <v>1</v>
      </c>
      <c r="AF171" s="673" t="s">
        <v>715</v>
      </c>
      <c r="AG171" s="508" t="s">
        <v>531</v>
      </c>
    </row>
    <row r="172" spans="1:38" ht="22.5" x14ac:dyDescent="0.2">
      <c r="A172" s="40"/>
      <c r="B172" s="206"/>
      <c r="C172" s="210"/>
      <c r="D172" s="514" t="s">
        <v>394</v>
      </c>
      <c r="E172" s="17"/>
      <c r="F172" s="20"/>
      <c r="G172" s="159"/>
      <c r="H172" s="159"/>
      <c r="I172" s="160"/>
      <c r="J172" s="160"/>
      <c r="K172" s="161"/>
      <c r="L172" s="142"/>
      <c r="M172" s="143"/>
      <c r="N172" s="143"/>
      <c r="O172" s="144"/>
      <c r="P172" s="143"/>
      <c r="Q172" s="145"/>
      <c r="R172" s="145"/>
      <c r="S172" s="146"/>
      <c r="T172" s="143"/>
      <c r="U172" s="145"/>
      <c r="V172" s="145"/>
      <c r="W172" s="146"/>
      <c r="X172" s="143"/>
      <c r="Y172" s="145"/>
      <c r="Z172" s="145"/>
      <c r="AA172" s="146"/>
      <c r="AB172" s="143"/>
      <c r="AC172" s="145"/>
      <c r="AD172" s="145"/>
      <c r="AE172" s="146"/>
      <c r="AF172" s="146"/>
      <c r="AG172" s="146"/>
      <c r="AH172" s="146"/>
      <c r="AI172" s="146"/>
      <c r="AJ172" s="146"/>
      <c r="AK172" s="146"/>
      <c r="AL172" s="146"/>
    </row>
  </sheetData>
  <mergeCells count="17">
    <mergeCell ref="B30:D30"/>
    <mergeCell ref="H7:K7"/>
    <mergeCell ref="L7:O7"/>
    <mergeCell ref="P7:S7"/>
    <mergeCell ref="AJ5:AL5"/>
    <mergeCell ref="AF5:AI5"/>
    <mergeCell ref="T5:W5"/>
    <mergeCell ref="T7:W7"/>
    <mergeCell ref="X5:AA5"/>
    <mergeCell ref="X7:AA7"/>
    <mergeCell ref="AB5:AE5"/>
    <mergeCell ref="AB7:AE7"/>
    <mergeCell ref="B1:D3"/>
    <mergeCell ref="B4:G4"/>
    <mergeCell ref="H5:K5"/>
    <mergeCell ref="L5:O5"/>
    <mergeCell ref="P5:S5"/>
  </mergeCells>
  <conditionalFormatting sqref="H10:S16 H43:K43 H33:S33 H52:K52 H45:H49 H58:H61 H50:K50 H51:J51 Q51:S54 H53:I54">
    <cfRule type="cellIs" dxfId="6122" priority="3381" operator="equal">
      <formula>1</formula>
    </cfRule>
    <cfRule type="cellIs" dxfId="6121" priority="3382" operator="between">
      <formula>0.01</formula>
      <formula>0.99</formula>
    </cfRule>
  </conditionalFormatting>
  <conditionalFormatting sqref="H10 H43:K43 H33:S33 H52:K52 H65:S65 Q66:S67 H118:H120 H131:H132 H124:H127 H134 H171:N171 H45:H49 H58:H61 H156:H157 H50:K50 H51:J51 Q51:S54 H53:I54 K66:P66">
    <cfRule type="expression" dxfId="6120" priority="3380" stopIfTrue="1">
      <formula>G10=1</formula>
    </cfRule>
  </conditionalFormatting>
  <conditionalFormatting sqref="I10:S10">
    <cfRule type="expression" dxfId="6119" priority="3379" stopIfTrue="1">
      <formula>H10=1</formula>
    </cfRule>
  </conditionalFormatting>
  <conditionalFormatting sqref="H11:H16 I11:I13">
    <cfRule type="expression" dxfId="6118" priority="3378" stopIfTrue="1">
      <formula>G11=1</formula>
    </cfRule>
  </conditionalFormatting>
  <conditionalFormatting sqref="I11:S16">
    <cfRule type="expression" dxfId="6117" priority="3377" stopIfTrue="1">
      <formula>H11=1</formula>
    </cfRule>
  </conditionalFormatting>
  <conditionalFormatting sqref="H20:S20 L21:S23">
    <cfRule type="cellIs" dxfId="6116" priority="3375" operator="equal">
      <formula>1</formula>
    </cfRule>
    <cfRule type="cellIs" dxfId="6115" priority="3376" operator="between">
      <formula>0.01</formula>
      <formula>0.99</formula>
    </cfRule>
  </conditionalFormatting>
  <conditionalFormatting sqref="H20">
    <cfRule type="expression" dxfId="6114" priority="3374" stopIfTrue="1">
      <formula>G20=1</formula>
    </cfRule>
  </conditionalFormatting>
  <conditionalFormatting sqref="I20:S20 L21:S23">
    <cfRule type="expression" dxfId="6113" priority="3373" stopIfTrue="1">
      <formula>H20=1</formula>
    </cfRule>
  </conditionalFormatting>
  <conditionalFormatting sqref="H24:S28 H21:K23">
    <cfRule type="cellIs" dxfId="6112" priority="3371" operator="equal">
      <formula>1</formula>
    </cfRule>
    <cfRule type="cellIs" dxfId="6111" priority="3372" operator="between">
      <formula>0.01</formula>
      <formula>0.99</formula>
    </cfRule>
  </conditionalFormatting>
  <conditionalFormatting sqref="H21:H28">
    <cfRule type="expression" dxfId="6110" priority="3370" stopIfTrue="1">
      <formula>G21=1</formula>
    </cfRule>
  </conditionalFormatting>
  <conditionalFormatting sqref="I24:S28 I21:K23">
    <cfRule type="expression" dxfId="6109" priority="3369" stopIfTrue="1">
      <formula>H21=1</formula>
    </cfRule>
  </conditionalFormatting>
  <conditionalFormatting sqref="G68">
    <cfRule type="cellIs" dxfId="6108" priority="1911" stopIfTrue="1" operator="equal">
      <formula>1</formula>
    </cfRule>
  </conditionalFormatting>
  <conditionalFormatting sqref="H68:O68">
    <cfRule type="cellIs" dxfId="6107" priority="1914" stopIfTrue="1" operator="equal">
      <formula>1</formula>
    </cfRule>
  </conditionalFormatting>
  <conditionalFormatting sqref="P62">
    <cfRule type="cellIs" dxfId="6106" priority="1908" stopIfTrue="1" operator="equal">
      <formula>1</formula>
    </cfRule>
  </conditionalFormatting>
  <conditionalFormatting sqref="G55">
    <cfRule type="cellIs" dxfId="6105" priority="1901" stopIfTrue="1" operator="equal">
      <formula>1</formula>
    </cfRule>
  </conditionalFormatting>
  <conditionalFormatting sqref="P40">
    <cfRule type="cellIs" dxfId="6104" priority="1898" stopIfTrue="1" operator="equal">
      <formula>1</formula>
    </cfRule>
  </conditionalFormatting>
  <conditionalFormatting sqref="H62:O62">
    <cfRule type="cellIs" dxfId="6103" priority="1909" stopIfTrue="1" operator="equal">
      <formula>1</formula>
    </cfRule>
  </conditionalFormatting>
  <conditionalFormatting sqref="G62">
    <cfRule type="cellIs" dxfId="6102" priority="1906" stopIfTrue="1" operator="equal">
      <formula>1</formula>
    </cfRule>
  </conditionalFormatting>
  <conditionalFormatting sqref="Q55 AM145">
    <cfRule type="cellIs" dxfId="6101" priority="1902" operator="equal">
      <formula>1</formula>
    </cfRule>
  </conditionalFormatting>
  <conditionalFormatting sqref="P55">
    <cfRule type="cellIs" dxfId="6100" priority="1903" stopIfTrue="1" operator="equal">
      <formula>1</formula>
    </cfRule>
  </conditionalFormatting>
  <conditionalFormatting sqref="Q56">
    <cfRule type="cellIs" dxfId="6099" priority="2029" operator="equal">
      <formula>1</formula>
    </cfRule>
  </conditionalFormatting>
  <conditionalFormatting sqref="R62:S62">
    <cfRule type="cellIs" dxfId="6098" priority="1910" operator="equal">
      <formula>1</formula>
    </cfRule>
  </conditionalFormatting>
  <conditionalFormatting sqref="Q62">
    <cfRule type="cellIs" dxfId="6097" priority="1907" operator="equal">
      <formula>1</formula>
    </cfRule>
  </conditionalFormatting>
  <conditionalFormatting sqref="P68">
    <cfRule type="cellIs" dxfId="6096" priority="1913" stopIfTrue="1" operator="equal">
      <formula>1</formula>
    </cfRule>
  </conditionalFormatting>
  <conditionalFormatting sqref="H55:O55">
    <cfRule type="cellIs" dxfId="6095" priority="1904" stopIfTrue="1" operator="equal">
      <formula>1</formula>
    </cfRule>
  </conditionalFormatting>
  <conditionalFormatting sqref="P41">
    <cfRule type="cellIs" dxfId="6094" priority="2072" operator="equal">
      <formula>1</formula>
    </cfRule>
  </conditionalFormatting>
  <conditionalFormatting sqref="S41 I41:O41">
    <cfRule type="cellIs" dxfId="6093" priority="2073" operator="equal">
      <formula>1</formula>
    </cfRule>
  </conditionalFormatting>
  <conditionalFormatting sqref="R68:S68">
    <cfRule type="cellIs" dxfId="6092" priority="1915" operator="equal">
      <formula>1</formula>
    </cfRule>
  </conditionalFormatting>
  <conditionalFormatting sqref="R41">
    <cfRule type="cellIs" dxfId="6091" priority="2031" operator="equal">
      <formula>1</formula>
    </cfRule>
  </conditionalFormatting>
  <conditionalFormatting sqref="H36:H38">
    <cfRule type="expression" dxfId="6090" priority="1893" stopIfTrue="1">
      <formula>G36=1</formula>
    </cfRule>
  </conditionalFormatting>
  <conditionalFormatting sqref="H36:S37 H38:J38 P38:S38 O38:O39 N39 R39:S39 L38:N38">
    <cfRule type="cellIs" dxfId="6089" priority="1894" operator="equal">
      <formula>1</formula>
    </cfRule>
    <cfRule type="cellIs" dxfId="6088" priority="1895" operator="between">
      <formula>0.01</formula>
      <formula>0.99</formula>
    </cfRule>
  </conditionalFormatting>
  <conditionalFormatting sqref="I36:S37 I38:J38 P38:S38 O38:O39 N39 R39:S39 L38:N38">
    <cfRule type="expression" dxfId="6087" priority="1892" stopIfTrue="1">
      <formula>H36=1</formula>
    </cfRule>
  </conditionalFormatting>
  <conditionalFormatting sqref="H65:S65 Q66:S67 K66:P66">
    <cfRule type="cellIs" dxfId="6086" priority="1882" operator="equal">
      <formula>1</formula>
    </cfRule>
    <cfRule type="cellIs" dxfId="6085" priority="1883" operator="between">
      <formula>0.01</formula>
      <formula>0.99</formula>
    </cfRule>
  </conditionalFormatting>
  <conditionalFormatting sqref="H65:S65 Q66:S67 K66:P66">
    <cfRule type="expression" dxfId="6084" priority="1881" stopIfTrue="1">
      <formula>G65=1</formula>
    </cfRule>
  </conditionalFormatting>
  <conditionalFormatting sqref="Q68">
    <cfRule type="cellIs" dxfId="6083" priority="1912" operator="equal">
      <formula>1</formula>
    </cfRule>
  </conditionalFormatting>
  <conditionalFormatting sqref="R55:S55">
    <cfRule type="cellIs" dxfId="6082" priority="1905" operator="equal">
      <formula>1</formula>
    </cfRule>
  </conditionalFormatting>
  <conditionalFormatting sqref="Q40">
    <cfRule type="cellIs" dxfId="6081" priority="1897" operator="equal">
      <formula>1</formula>
    </cfRule>
  </conditionalFormatting>
  <conditionalFormatting sqref="H40:O40">
    <cfRule type="cellIs" dxfId="6080" priority="1899" stopIfTrue="1" operator="equal">
      <formula>1</formula>
    </cfRule>
  </conditionalFormatting>
  <conditionalFormatting sqref="R40:S40">
    <cfRule type="cellIs" dxfId="6079" priority="1900" operator="equal">
      <formula>1</formula>
    </cfRule>
  </conditionalFormatting>
  <conditionalFormatting sqref="G40">
    <cfRule type="cellIs" dxfId="6078" priority="1896" stopIfTrue="1" operator="equal">
      <formula>1</formula>
    </cfRule>
  </conditionalFormatting>
  <conditionalFormatting sqref="H34:H35">
    <cfRule type="expression" dxfId="6077" priority="1737" stopIfTrue="1">
      <formula>G34=1</formula>
    </cfRule>
  </conditionalFormatting>
  <conditionalFormatting sqref="H34:S34 H35:K35 M35:S35">
    <cfRule type="cellIs" dxfId="6076" priority="1738" operator="equal">
      <formula>1</formula>
    </cfRule>
    <cfRule type="cellIs" dxfId="6075" priority="1739" operator="between">
      <formula>0.01</formula>
      <formula>0.99</formula>
    </cfRule>
  </conditionalFormatting>
  <conditionalFormatting sqref="I34:S34 I35:K35 M35:S35">
    <cfRule type="expression" dxfId="6074" priority="1736" stopIfTrue="1">
      <formula>H34=1</formula>
    </cfRule>
  </conditionalFormatting>
  <conditionalFormatting sqref="G10:G16 G43 G58:G61 G45:G54 G33:G38">
    <cfRule type="cellIs" dxfId="6073" priority="1728" operator="equal">
      <formula>1</formula>
    </cfRule>
    <cfRule type="cellIs" dxfId="6072" priority="1729" operator="between">
      <formula>0.01</formula>
      <formula>0.99</formula>
    </cfRule>
  </conditionalFormatting>
  <conditionalFormatting sqref="G20:G28">
    <cfRule type="cellIs" dxfId="6071" priority="1726" operator="equal">
      <formula>1</formula>
    </cfRule>
    <cfRule type="cellIs" dxfId="6070" priority="1727" operator="between">
      <formula>0.01</formula>
      <formula>0.99</formula>
    </cfRule>
  </conditionalFormatting>
  <conditionalFormatting sqref="G39">
    <cfRule type="cellIs" dxfId="6069" priority="1722" operator="equal">
      <formula>1</formula>
    </cfRule>
    <cfRule type="cellIs" dxfId="6068" priority="1723" operator="between">
      <formula>0.01</formula>
      <formula>0.99</formula>
    </cfRule>
  </conditionalFormatting>
  <conditionalFormatting sqref="G65:G67">
    <cfRule type="cellIs" dxfId="6067" priority="1716" operator="equal">
      <formula>1</formula>
    </cfRule>
    <cfRule type="cellIs" dxfId="6066" priority="1717" operator="between">
      <formula>0.01</formula>
      <formula>0.99</formula>
    </cfRule>
  </conditionalFormatting>
  <conditionalFormatting sqref="P63">
    <cfRule type="cellIs" dxfId="6065" priority="1666" operator="equal">
      <formula>1</formula>
    </cfRule>
  </conditionalFormatting>
  <conditionalFormatting sqref="H121:O121">
    <cfRule type="cellIs" dxfId="6064" priority="1525" stopIfTrue="1" operator="equal">
      <formula>1</formula>
    </cfRule>
  </conditionalFormatting>
  <conditionalFormatting sqref="H90:S90 H92:S93 Q91:S91 H87:L88">
    <cfRule type="cellIs" dxfId="6063" priority="1491" operator="equal">
      <formula>1</formula>
    </cfRule>
    <cfRule type="cellIs" dxfId="6062" priority="1492" operator="between">
      <formula>0.01</formula>
      <formula>0.99</formula>
    </cfRule>
  </conditionalFormatting>
  <conditionalFormatting sqref="H87:H88 H90 H92:H93">
    <cfRule type="expression" dxfId="6061" priority="1490" stopIfTrue="1">
      <formula>G87=1</formula>
    </cfRule>
  </conditionalFormatting>
  <conditionalFormatting sqref="I90:S90 I92:S93 Q91:S91 I87:L88">
    <cfRule type="expression" dxfId="6060" priority="1489" stopIfTrue="1">
      <formula>H87=1</formula>
    </cfRule>
  </conditionalFormatting>
  <conditionalFormatting sqref="I98:S103">
    <cfRule type="expression" dxfId="6059" priority="1485" stopIfTrue="1">
      <formula>H98=1</formula>
    </cfRule>
  </conditionalFormatting>
  <conditionalFormatting sqref="I96:R96">
    <cfRule type="cellIs" dxfId="6058" priority="1652" stopIfTrue="1" operator="equal">
      <formula>1</formula>
    </cfRule>
  </conditionalFormatting>
  <conditionalFormatting sqref="Q69">
    <cfRule type="cellIs" dxfId="6057" priority="1639" operator="equal">
      <formula>1</formula>
    </cfRule>
  </conditionalFormatting>
  <conditionalFormatting sqref="Q78">
    <cfRule type="cellIs" dxfId="6056" priority="1637" operator="equal">
      <formula>1</formula>
    </cfRule>
  </conditionalFormatting>
  <conditionalFormatting sqref="Q85">
    <cfRule type="cellIs" dxfId="6055" priority="1634" operator="equal">
      <formula>1</formula>
    </cfRule>
  </conditionalFormatting>
  <conditionalFormatting sqref="S96">
    <cfRule type="cellIs" dxfId="6054" priority="1631" stopIfTrue="1" operator="equal">
      <formula>1</formula>
    </cfRule>
  </conditionalFormatting>
  <conditionalFormatting sqref="Q146">
    <cfRule type="cellIs" dxfId="6053" priority="1367" stopIfTrue="1" operator="equal">
      <formula>1</formula>
    </cfRule>
  </conditionalFormatting>
  <conditionalFormatting sqref="H115:O115">
    <cfRule type="cellIs" dxfId="6052" priority="1520" stopIfTrue="1" operator="equal">
      <formula>1</formula>
    </cfRule>
  </conditionalFormatting>
  <conditionalFormatting sqref="H104:O104">
    <cfRule type="cellIs" dxfId="6051" priority="1515" stopIfTrue="1" operator="equal">
      <formula>1</formula>
    </cfRule>
  </conditionalFormatting>
  <conditionalFormatting sqref="H72:S76">
    <cfRule type="cellIs" dxfId="6050" priority="1495" operator="equal">
      <formula>1</formula>
    </cfRule>
    <cfRule type="cellIs" dxfId="6049" priority="1496" operator="between">
      <formula>0.01</formula>
      <formula>0.99</formula>
    </cfRule>
  </conditionalFormatting>
  <conditionalFormatting sqref="H72:H76">
    <cfRule type="expression" dxfId="6048" priority="1494" stopIfTrue="1">
      <formula>G72=1</formula>
    </cfRule>
  </conditionalFormatting>
  <conditionalFormatting sqref="I72:S76">
    <cfRule type="expression" dxfId="6047" priority="1493" stopIfTrue="1">
      <formula>H72=1</formula>
    </cfRule>
  </conditionalFormatting>
  <conditionalFormatting sqref="H98:S103">
    <cfRule type="cellIs" dxfId="6046" priority="1487" operator="equal">
      <formula>1</formula>
    </cfRule>
    <cfRule type="cellIs" dxfId="6045" priority="1488" operator="between">
      <formula>0.01</formula>
      <formula>0.99</formula>
    </cfRule>
  </conditionalFormatting>
  <conditionalFormatting sqref="H98:H103">
    <cfRule type="expression" dxfId="6044" priority="1486" stopIfTrue="1">
      <formula>G98=1</formula>
    </cfRule>
  </conditionalFormatting>
  <conditionalFormatting sqref="I69:O69 R69:W69">
    <cfRule type="cellIs" dxfId="6043" priority="1640" operator="equal">
      <formula>1</formula>
    </cfRule>
  </conditionalFormatting>
  <conditionalFormatting sqref="R78:S78 J78:N78">
    <cfRule type="cellIs" dxfId="6042" priority="1638" operator="equal">
      <formula>1</formula>
    </cfRule>
  </conditionalFormatting>
  <conditionalFormatting sqref="H85">
    <cfRule type="cellIs" dxfId="6041" priority="1636" stopIfTrue="1" operator="equal">
      <formula>1</formula>
    </cfRule>
  </conditionalFormatting>
  <conditionalFormatting sqref="I85:O85 R85:W85">
    <cfRule type="cellIs" dxfId="6040" priority="1635" operator="equal">
      <formula>1</formula>
    </cfRule>
  </conditionalFormatting>
  <conditionalFormatting sqref="I105:O105 Q105:R105">
    <cfRule type="cellIs" dxfId="6039" priority="1580" stopIfTrue="1" operator="equal">
      <formula>1</formula>
    </cfRule>
  </conditionalFormatting>
  <conditionalFormatting sqref="S105">
    <cfRule type="cellIs" dxfId="6038" priority="1579" stopIfTrue="1" operator="equal">
      <formula>1</formula>
    </cfRule>
  </conditionalFormatting>
  <conditionalFormatting sqref="I116:J116 L116:R116">
    <cfRule type="cellIs" dxfId="6037" priority="1577" stopIfTrue="1" operator="equal">
      <formula>1</formula>
    </cfRule>
  </conditionalFormatting>
  <conditionalFormatting sqref="S169">
    <cfRule type="cellIs" dxfId="6036" priority="1358" stopIfTrue="1" operator="equal">
      <formula>1</formula>
    </cfRule>
  </conditionalFormatting>
  <conditionalFormatting sqref="O146 O154">
    <cfRule type="cellIs" dxfId="6035" priority="1376" stopIfTrue="1" operator="equal">
      <formula>1</formula>
    </cfRule>
  </conditionalFormatting>
  <conditionalFormatting sqref="H69">
    <cfRule type="cellIs" dxfId="6034" priority="1383" operator="equal">
      <formula>1</formula>
    </cfRule>
  </conditionalFormatting>
  <conditionalFormatting sqref="H116">
    <cfRule type="cellIs" dxfId="6033" priority="1379" stopIfTrue="1" operator="equal">
      <formula>1</formula>
    </cfRule>
  </conditionalFormatting>
  <conditionalFormatting sqref="O137">
    <cfRule type="cellIs" dxfId="6032" priority="1375" operator="equal">
      <formula>1</formula>
    </cfRule>
  </conditionalFormatting>
  <conditionalFormatting sqref="P159:R159 H159:K159 M159:N159">
    <cfRule type="cellIs" dxfId="6031" priority="1371" stopIfTrue="1" operator="equal">
      <formula>1</formula>
    </cfRule>
  </conditionalFormatting>
  <conditionalFormatting sqref="P169:R169 H169:J169 M169:N169">
    <cfRule type="cellIs" dxfId="6030" priority="1364" stopIfTrue="1" operator="equal">
      <formula>1</formula>
    </cfRule>
  </conditionalFormatting>
  <conditionalFormatting sqref="P121">
    <cfRule type="cellIs" dxfId="6029" priority="1524" stopIfTrue="1" operator="equal">
      <formula>1</formula>
    </cfRule>
  </conditionalFormatting>
  <conditionalFormatting sqref="Q121">
    <cfRule type="cellIs" dxfId="6028" priority="1523" operator="equal">
      <formula>1</formula>
    </cfRule>
  </conditionalFormatting>
  <conditionalFormatting sqref="R121:S121">
    <cfRule type="cellIs" dxfId="6027" priority="1526" operator="equal">
      <formula>1</formula>
    </cfRule>
  </conditionalFormatting>
  <conditionalFormatting sqref="G121">
    <cfRule type="cellIs" dxfId="6026" priority="1522" stopIfTrue="1" operator="equal">
      <formula>1</formula>
    </cfRule>
  </conditionalFormatting>
  <conditionalFormatting sqref="P115">
    <cfRule type="cellIs" dxfId="6025" priority="1519" stopIfTrue="1" operator="equal">
      <formula>1</formula>
    </cfRule>
  </conditionalFormatting>
  <conditionalFormatting sqref="Q115">
    <cfRule type="cellIs" dxfId="6024" priority="1518" operator="equal">
      <formula>1</formula>
    </cfRule>
  </conditionalFormatting>
  <conditionalFormatting sqref="R115:S115">
    <cfRule type="cellIs" dxfId="6023" priority="1521" operator="equal">
      <formula>1</formula>
    </cfRule>
  </conditionalFormatting>
  <conditionalFormatting sqref="G115">
    <cfRule type="cellIs" dxfId="6022" priority="1517" stopIfTrue="1" operator="equal">
      <formula>1</formula>
    </cfRule>
  </conditionalFormatting>
  <conditionalFormatting sqref="P104">
    <cfRule type="cellIs" dxfId="6021" priority="1514" stopIfTrue="1" operator="equal">
      <formula>1</formula>
    </cfRule>
  </conditionalFormatting>
  <conditionalFormatting sqref="Q104">
    <cfRule type="cellIs" dxfId="6020" priority="1513" operator="equal">
      <formula>1</formula>
    </cfRule>
  </conditionalFormatting>
  <conditionalFormatting sqref="R104:S104">
    <cfRule type="cellIs" dxfId="6019" priority="1516" operator="equal">
      <formula>1</formula>
    </cfRule>
  </conditionalFormatting>
  <conditionalFormatting sqref="G104">
    <cfRule type="cellIs" dxfId="6018" priority="1512" stopIfTrue="1" operator="equal">
      <formula>1</formula>
    </cfRule>
  </conditionalFormatting>
  <conditionalFormatting sqref="P94">
    <cfRule type="cellIs" dxfId="6017" priority="1509" stopIfTrue="1" operator="equal">
      <formula>1</formula>
    </cfRule>
  </conditionalFormatting>
  <conditionalFormatting sqref="Q94">
    <cfRule type="cellIs" dxfId="6016" priority="1508" operator="equal">
      <formula>1</formula>
    </cfRule>
  </conditionalFormatting>
  <conditionalFormatting sqref="H94:O94">
    <cfRule type="cellIs" dxfId="6015" priority="1510" stopIfTrue="1" operator="equal">
      <formula>1</formula>
    </cfRule>
  </conditionalFormatting>
  <conditionalFormatting sqref="R94:S94">
    <cfRule type="cellIs" dxfId="6014" priority="1511" operator="equal">
      <formula>1</formula>
    </cfRule>
  </conditionalFormatting>
  <conditionalFormatting sqref="G94">
    <cfRule type="cellIs" dxfId="6013" priority="1507" stopIfTrue="1" operator="equal">
      <formula>1</formula>
    </cfRule>
  </conditionalFormatting>
  <conditionalFormatting sqref="P84">
    <cfRule type="cellIs" dxfId="6012" priority="1504" stopIfTrue="1" operator="equal">
      <formula>1</formula>
    </cfRule>
  </conditionalFormatting>
  <conditionalFormatting sqref="Q84">
    <cfRule type="cellIs" dxfId="6011" priority="1503" operator="equal">
      <formula>1</formula>
    </cfRule>
  </conditionalFormatting>
  <conditionalFormatting sqref="H84:O84">
    <cfRule type="cellIs" dxfId="6010" priority="1505" stopIfTrue="1" operator="equal">
      <formula>1</formula>
    </cfRule>
  </conditionalFormatting>
  <conditionalFormatting sqref="R84:S84">
    <cfRule type="cellIs" dxfId="6009" priority="1506" operator="equal">
      <formula>1</formula>
    </cfRule>
  </conditionalFormatting>
  <conditionalFormatting sqref="G84">
    <cfRule type="cellIs" dxfId="6008" priority="1502" stopIfTrue="1" operator="equal">
      <formula>1</formula>
    </cfRule>
  </conditionalFormatting>
  <conditionalFormatting sqref="P77">
    <cfRule type="cellIs" dxfId="6007" priority="1499" stopIfTrue="1" operator="equal">
      <formula>1</formula>
    </cfRule>
  </conditionalFormatting>
  <conditionalFormatting sqref="Q77">
    <cfRule type="cellIs" dxfId="6006" priority="1498" operator="equal">
      <formula>1</formula>
    </cfRule>
  </conditionalFormatting>
  <conditionalFormatting sqref="H77:O77">
    <cfRule type="cellIs" dxfId="6005" priority="1500" stopIfTrue="1" operator="equal">
      <formula>1</formula>
    </cfRule>
  </conditionalFormatting>
  <conditionalFormatting sqref="R77:S77">
    <cfRule type="cellIs" dxfId="6004" priority="1501" operator="equal">
      <formula>1</formula>
    </cfRule>
  </conditionalFormatting>
  <conditionalFormatting sqref="G77">
    <cfRule type="cellIs" dxfId="6003" priority="1497" stopIfTrue="1" operator="equal">
      <formula>1</formula>
    </cfRule>
  </conditionalFormatting>
  <conditionalFormatting sqref="H107:S108 H111:S114">
    <cfRule type="cellIs" dxfId="6002" priority="1483" operator="equal">
      <formula>1</formula>
    </cfRule>
    <cfRule type="cellIs" dxfId="6001" priority="1484" operator="between">
      <formula>0.01</formula>
      <formula>0.99</formula>
    </cfRule>
  </conditionalFormatting>
  <conditionalFormatting sqref="H107:H108 H111:H114">
    <cfRule type="expression" dxfId="6000" priority="1482" stopIfTrue="1">
      <formula>G107=1</formula>
    </cfRule>
  </conditionalFormatting>
  <conditionalFormatting sqref="I107:S108 I111:S114">
    <cfRule type="expression" dxfId="5999" priority="1481" stopIfTrue="1">
      <formula>H107=1</formula>
    </cfRule>
  </conditionalFormatting>
  <conditionalFormatting sqref="H118:N120 P118:R120">
    <cfRule type="cellIs" dxfId="5998" priority="1479" operator="equal">
      <formula>1</formula>
    </cfRule>
    <cfRule type="cellIs" dxfId="5997" priority="1480" operator="between">
      <formula>0.01</formula>
      <formula>0.99</formula>
    </cfRule>
  </conditionalFormatting>
  <conditionalFormatting sqref="I118:N120 P118:R120">
    <cfRule type="expression" dxfId="5996" priority="1477" stopIfTrue="1">
      <formula>H118=1</formula>
    </cfRule>
  </conditionalFormatting>
  <conditionalFormatting sqref="G72:G76">
    <cfRule type="cellIs" dxfId="5995" priority="1447" operator="equal">
      <formula>1</formula>
    </cfRule>
    <cfRule type="cellIs" dxfId="5994" priority="1448" operator="between">
      <formula>0.01</formula>
      <formula>0.99</formula>
    </cfRule>
  </conditionalFormatting>
  <conditionalFormatting sqref="G80:G83">
    <cfRule type="cellIs" dxfId="5993" priority="1445" operator="equal">
      <formula>1</formula>
    </cfRule>
    <cfRule type="cellIs" dxfId="5992" priority="1446" operator="between">
      <formula>0.01</formula>
      <formula>0.99</formula>
    </cfRule>
  </conditionalFormatting>
  <conditionalFormatting sqref="G87:G88 G90 G92:G93">
    <cfRule type="cellIs" dxfId="5991" priority="1443" operator="equal">
      <formula>1</formula>
    </cfRule>
    <cfRule type="cellIs" dxfId="5990" priority="1444" operator="between">
      <formula>0.01</formula>
      <formula>0.99</formula>
    </cfRule>
  </conditionalFormatting>
  <conditionalFormatting sqref="G98:G103">
    <cfRule type="cellIs" dxfId="5989" priority="1441" operator="equal">
      <formula>1</formula>
    </cfRule>
    <cfRule type="cellIs" dxfId="5988" priority="1442" operator="between">
      <formula>0.01</formula>
      <formula>0.99</formula>
    </cfRule>
  </conditionalFormatting>
  <conditionalFormatting sqref="G107:G108 G111:G114">
    <cfRule type="cellIs" dxfId="5987" priority="1439" operator="equal">
      <formula>1</formula>
    </cfRule>
    <cfRule type="cellIs" dxfId="5986" priority="1440" operator="between">
      <formula>0.01</formula>
      <formula>0.99</formula>
    </cfRule>
  </conditionalFormatting>
  <conditionalFormatting sqref="G118:G120">
    <cfRule type="cellIs" dxfId="5985" priority="1437" operator="equal">
      <formula>1</formula>
    </cfRule>
    <cfRule type="cellIs" dxfId="5984" priority="1438" operator="between">
      <formula>0.01</formula>
      <formula>0.99</formula>
    </cfRule>
  </conditionalFormatting>
  <conditionalFormatting sqref="P78">
    <cfRule type="cellIs" dxfId="5983" priority="1420" operator="equal">
      <formula>1</formula>
    </cfRule>
  </conditionalFormatting>
  <conditionalFormatting sqref="S116">
    <cfRule type="cellIs" dxfId="5982" priority="1414" operator="equal">
      <formula>1</formula>
    </cfRule>
  </conditionalFormatting>
  <conditionalFormatting sqref="H80:S81 H82:L83 P82:S83">
    <cfRule type="cellIs" dxfId="5981" priority="1402" operator="equal">
      <formula>1</formula>
    </cfRule>
    <cfRule type="cellIs" dxfId="5980" priority="1403" operator="between">
      <formula>0.01</formula>
      <formula>0.99</formula>
    </cfRule>
  </conditionalFormatting>
  <conditionalFormatting sqref="H80:H83">
    <cfRule type="expression" dxfId="5979" priority="1401" stopIfTrue="1">
      <formula>G80=1</formula>
    </cfRule>
  </conditionalFormatting>
  <conditionalFormatting sqref="I80:S81 I82:L83 P82:S83">
    <cfRule type="expression" dxfId="5978" priority="1400" stopIfTrue="1">
      <formula>H80=1</formula>
    </cfRule>
  </conditionalFormatting>
  <conditionalFormatting sqref="H89:S89">
    <cfRule type="cellIs" dxfId="5977" priority="1397" operator="equal">
      <formula>1</formula>
    </cfRule>
    <cfRule type="cellIs" dxfId="5976" priority="1398" operator="between">
      <formula>0.01</formula>
      <formula>0.99</formula>
    </cfRule>
  </conditionalFormatting>
  <conditionalFormatting sqref="H89">
    <cfRule type="expression" dxfId="5975" priority="1396" stopIfTrue="1">
      <formula>G89=1</formula>
    </cfRule>
  </conditionalFormatting>
  <conditionalFormatting sqref="I89:S89">
    <cfRule type="expression" dxfId="5974" priority="1395" stopIfTrue="1">
      <formula>H89=1</formula>
    </cfRule>
  </conditionalFormatting>
  <conditionalFormatting sqref="G89">
    <cfRule type="cellIs" dxfId="5973" priority="1393" operator="equal">
      <formula>1</formula>
    </cfRule>
    <cfRule type="cellIs" dxfId="5972" priority="1394" operator="between">
      <formula>0.01</formula>
      <formula>0.99</formula>
    </cfRule>
  </conditionalFormatting>
  <conditionalFormatting sqref="H109:S110">
    <cfRule type="cellIs" dxfId="5971" priority="1391" operator="equal">
      <formula>1</formula>
    </cfRule>
    <cfRule type="cellIs" dxfId="5970" priority="1392" operator="between">
      <formula>0.01</formula>
      <formula>0.99</formula>
    </cfRule>
  </conditionalFormatting>
  <conditionalFormatting sqref="H109:H110">
    <cfRule type="expression" dxfId="5969" priority="1390" stopIfTrue="1">
      <formula>G109=1</formula>
    </cfRule>
  </conditionalFormatting>
  <conditionalFormatting sqref="I109:S110">
    <cfRule type="expression" dxfId="5968" priority="1389" stopIfTrue="1">
      <formula>H109=1</formula>
    </cfRule>
  </conditionalFormatting>
  <conditionalFormatting sqref="G109:G110">
    <cfRule type="cellIs" dxfId="5967" priority="1387" operator="equal">
      <formula>1</formula>
    </cfRule>
    <cfRule type="cellIs" dxfId="5966" priority="1388" operator="between">
      <formula>0.01</formula>
      <formula>0.99</formula>
    </cfRule>
  </conditionalFormatting>
  <conditionalFormatting sqref="S129">
    <cfRule type="cellIs" dxfId="5965" priority="1311" stopIfTrue="1" operator="equal">
      <formula>1</formula>
    </cfRule>
  </conditionalFormatting>
  <conditionalFormatting sqref="H158:O158">
    <cfRule type="cellIs" dxfId="5964" priority="1296" stopIfTrue="1" operator="equal">
      <formula>1</formula>
    </cfRule>
  </conditionalFormatting>
  <conditionalFormatting sqref="H172:O172">
    <cfRule type="cellIs" dxfId="5963" priority="1286" stopIfTrue="1" operator="equal">
      <formula>1</formula>
    </cfRule>
  </conditionalFormatting>
  <conditionalFormatting sqref="P153">
    <cfRule type="cellIs" dxfId="5962" priority="1337" stopIfTrue="1" operator="equal">
      <formula>1</formula>
    </cfRule>
  </conditionalFormatting>
  <conditionalFormatting sqref="G145">
    <cfRule type="cellIs" dxfId="5961" priority="1278" stopIfTrue="1" operator="equal">
      <formula>1</formula>
    </cfRule>
  </conditionalFormatting>
  <conditionalFormatting sqref="H168:O168">
    <cfRule type="cellIs" dxfId="5960" priority="1291" stopIfTrue="1" operator="equal">
      <formula>1</formula>
    </cfRule>
  </conditionalFormatting>
  <conditionalFormatting sqref="Q153">
    <cfRule type="cellIs" dxfId="5959" priority="1336" operator="equal">
      <formula>1</formula>
    </cfRule>
  </conditionalFormatting>
  <conditionalFormatting sqref="H129:I129 M129:Q129 K129">
    <cfRule type="cellIs" dxfId="5958" priority="1312" stopIfTrue="1" operator="equal">
      <formula>1</formula>
    </cfRule>
  </conditionalFormatting>
  <conditionalFormatting sqref="H145:O145">
    <cfRule type="cellIs" dxfId="5957" priority="1281" stopIfTrue="1" operator="equal">
      <formula>1</formula>
    </cfRule>
  </conditionalFormatting>
  <conditionalFormatting sqref="H135:O135">
    <cfRule type="cellIs" dxfId="5956" priority="1276" stopIfTrue="1" operator="equal">
      <formula>1</formula>
    </cfRule>
  </conditionalFormatting>
  <conditionalFormatting sqref="P154:R154 P137 P146 L137:N137 H154:N154 L159 H146:N146">
    <cfRule type="cellIs" dxfId="5955" priority="1378" stopIfTrue="1" operator="equal">
      <formula>1</formula>
    </cfRule>
  </conditionalFormatting>
  <conditionalFormatting sqref="Q137">
    <cfRule type="cellIs" dxfId="5954" priority="1368" stopIfTrue="1" operator="equal">
      <formula>1</formula>
    </cfRule>
  </conditionalFormatting>
  <conditionalFormatting sqref="O169">
    <cfRule type="cellIs" dxfId="5953" priority="1363" stopIfTrue="1" operator="equal">
      <formula>1</formula>
    </cfRule>
  </conditionalFormatting>
  <conditionalFormatting sqref="R146">
    <cfRule type="cellIs" dxfId="5952" priority="1355" stopIfTrue="1" operator="equal">
      <formula>1</formula>
    </cfRule>
  </conditionalFormatting>
  <conditionalFormatting sqref="H153:O153">
    <cfRule type="cellIs" dxfId="5951" priority="1338" stopIfTrue="1" operator="equal">
      <formula>1</formula>
    </cfRule>
  </conditionalFormatting>
  <conditionalFormatting sqref="G169">
    <cfRule type="cellIs" dxfId="5950" priority="1316" stopIfTrue="1" operator="equal">
      <formula>1</formula>
    </cfRule>
  </conditionalFormatting>
  <conditionalFormatting sqref="P128">
    <cfRule type="cellIs" dxfId="5949" priority="1270" stopIfTrue="1" operator="equal">
      <formula>1</formula>
    </cfRule>
  </conditionalFormatting>
  <conditionalFormatting sqref="P172">
    <cfRule type="cellIs" dxfId="5948" priority="1285" stopIfTrue="1" operator="equal">
      <formula>1</formula>
    </cfRule>
  </conditionalFormatting>
  <conditionalFormatting sqref="P158">
    <cfRule type="cellIs" dxfId="5947" priority="1295" stopIfTrue="1" operator="equal">
      <formula>1</formula>
    </cfRule>
  </conditionalFormatting>
  <conditionalFormatting sqref="H128:O128">
    <cfRule type="cellIs" dxfId="5946" priority="1271" stopIfTrue="1" operator="equal">
      <formula>1</formula>
    </cfRule>
  </conditionalFormatting>
  <conditionalFormatting sqref="H137:K137">
    <cfRule type="cellIs" dxfId="5945" priority="1377" operator="equal">
      <formula>1</formula>
    </cfRule>
  </conditionalFormatting>
  <conditionalFormatting sqref="O159">
    <cfRule type="cellIs" dxfId="5944" priority="1370" stopIfTrue="1" operator="equal">
      <formula>1</formula>
    </cfRule>
  </conditionalFormatting>
  <conditionalFormatting sqref="R153:S153">
    <cfRule type="cellIs" dxfId="5943" priority="1339" operator="equal">
      <formula>1</formula>
    </cfRule>
  </conditionalFormatting>
  <conditionalFormatting sqref="G154">
    <cfRule type="cellIs" dxfId="5942" priority="1317" operator="equal">
      <formula>1</formula>
    </cfRule>
  </conditionalFormatting>
  <conditionalFormatting sqref="H122:R122">
    <cfRule type="cellIs" dxfId="5941" priority="1315" stopIfTrue="1" operator="equal">
      <formula>1</formula>
    </cfRule>
  </conditionalFormatting>
  <conditionalFormatting sqref="P145">
    <cfRule type="cellIs" dxfId="5940" priority="1280" stopIfTrue="1" operator="equal">
      <formula>1</formula>
    </cfRule>
  </conditionalFormatting>
  <conditionalFormatting sqref="G158">
    <cfRule type="cellIs" dxfId="5939" priority="1293" stopIfTrue="1" operator="equal">
      <formula>1</formula>
    </cfRule>
  </conditionalFormatting>
  <conditionalFormatting sqref="G153">
    <cfRule type="cellIs" dxfId="5938" priority="1298" stopIfTrue="1" operator="equal">
      <formula>1</formula>
    </cfRule>
  </conditionalFormatting>
  <conditionalFormatting sqref="Q158">
    <cfRule type="cellIs" dxfId="5937" priority="1294" operator="equal">
      <formula>1</formula>
    </cfRule>
  </conditionalFormatting>
  <conditionalFormatting sqref="R158:S158">
    <cfRule type="cellIs" dxfId="5936" priority="1297" operator="equal">
      <formula>1</formula>
    </cfRule>
  </conditionalFormatting>
  <conditionalFormatting sqref="P168">
    <cfRule type="cellIs" dxfId="5935" priority="1290" stopIfTrue="1" operator="equal">
      <formula>1</formula>
    </cfRule>
  </conditionalFormatting>
  <conditionalFormatting sqref="Q168">
    <cfRule type="cellIs" dxfId="5934" priority="1289" operator="equal">
      <formula>1</formula>
    </cfRule>
  </conditionalFormatting>
  <conditionalFormatting sqref="R168:S168">
    <cfRule type="cellIs" dxfId="5933" priority="1292" operator="equal">
      <formula>1</formula>
    </cfRule>
  </conditionalFormatting>
  <conditionalFormatting sqref="G168">
    <cfRule type="cellIs" dxfId="5932" priority="1288" stopIfTrue="1" operator="equal">
      <formula>1</formula>
    </cfRule>
  </conditionalFormatting>
  <conditionalFormatting sqref="Q172">
    <cfRule type="cellIs" dxfId="5931" priority="1284" operator="equal">
      <formula>1</formula>
    </cfRule>
  </conditionalFormatting>
  <conditionalFormatting sqref="R172:S172">
    <cfRule type="cellIs" dxfId="5930" priority="1287" operator="equal">
      <formula>1</formula>
    </cfRule>
  </conditionalFormatting>
  <conditionalFormatting sqref="G172">
    <cfRule type="cellIs" dxfId="5929" priority="1283" stopIfTrue="1" operator="equal">
      <formula>1</formula>
    </cfRule>
  </conditionalFormatting>
  <conditionalFormatting sqref="Q145">
    <cfRule type="cellIs" dxfId="5928" priority="1279" operator="equal">
      <formula>1</formula>
    </cfRule>
  </conditionalFormatting>
  <conditionalFormatting sqref="R145:S145">
    <cfRule type="cellIs" dxfId="5927" priority="1282" operator="equal">
      <formula>1</formula>
    </cfRule>
  </conditionalFormatting>
  <conditionalFormatting sqref="P135">
    <cfRule type="cellIs" dxfId="5926" priority="1275" stopIfTrue="1" operator="equal">
      <formula>1</formula>
    </cfRule>
  </conditionalFormatting>
  <conditionalFormatting sqref="Q135">
    <cfRule type="cellIs" dxfId="5925" priority="1274" operator="equal">
      <formula>1</formula>
    </cfRule>
  </conditionalFormatting>
  <conditionalFormatting sqref="R135:S135">
    <cfRule type="cellIs" dxfId="5924" priority="1277" operator="equal">
      <formula>1</formula>
    </cfRule>
  </conditionalFormatting>
  <conditionalFormatting sqref="G135">
    <cfRule type="cellIs" dxfId="5923" priority="1273" stopIfTrue="1" operator="equal">
      <formula>1</formula>
    </cfRule>
  </conditionalFormatting>
  <conditionalFormatting sqref="Q128">
    <cfRule type="cellIs" dxfId="5922" priority="1269" operator="equal">
      <formula>1</formula>
    </cfRule>
  </conditionalFormatting>
  <conditionalFormatting sqref="R128:S128">
    <cfRule type="cellIs" dxfId="5921" priority="1272" operator="equal">
      <formula>1</formula>
    </cfRule>
  </conditionalFormatting>
  <conditionalFormatting sqref="G128">
    <cfRule type="cellIs" dxfId="5920" priority="1268" stopIfTrue="1" operator="equal">
      <formula>1</formula>
    </cfRule>
  </conditionalFormatting>
  <conditionalFormatting sqref="H124:K127">
    <cfRule type="cellIs" dxfId="5919" priority="1266" operator="equal">
      <formula>1</formula>
    </cfRule>
    <cfRule type="cellIs" dxfId="5918" priority="1267" operator="between">
      <formula>0.01</formula>
      <formula>0.99</formula>
    </cfRule>
  </conditionalFormatting>
  <conditionalFormatting sqref="I124:K127">
    <cfRule type="expression" dxfId="5917" priority="1264" stopIfTrue="1">
      <formula>H124=1</formula>
    </cfRule>
  </conditionalFormatting>
  <conditionalFormatting sqref="H131:O132 H134:R134">
    <cfRule type="cellIs" dxfId="5916" priority="1262" operator="equal">
      <formula>1</formula>
    </cfRule>
    <cfRule type="cellIs" dxfId="5915" priority="1263" operator="between">
      <formula>0.01</formula>
      <formula>0.99</formula>
    </cfRule>
  </conditionalFormatting>
  <conditionalFormatting sqref="I131:O132 I134:R134">
    <cfRule type="expression" dxfId="5914" priority="1260" stopIfTrue="1">
      <formula>H131=1</formula>
    </cfRule>
  </conditionalFormatting>
  <conditionalFormatting sqref="H139:S141 M144:S144 H142:P142 U142:V142 Q142:S143">
    <cfRule type="cellIs" dxfId="5913" priority="1258" operator="equal">
      <formula>1</formula>
    </cfRule>
    <cfRule type="cellIs" dxfId="5912" priority="1259" operator="between">
      <formula>0.01</formula>
      <formula>0.99</formula>
    </cfRule>
  </conditionalFormatting>
  <conditionalFormatting sqref="H139:H142">
    <cfRule type="expression" dxfId="5911" priority="1257" stopIfTrue="1">
      <formula>G139=1</formula>
    </cfRule>
  </conditionalFormatting>
  <conditionalFormatting sqref="I139:S141 M144:S144 I142:P142 U142:V142 Q142:S143">
    <cfRule type="expression" dxfId="5910" priority="1256" stopIfTrue="1">
      <formula>H139=1</formula>
    </cfRule>
  </conditionalFormatting>
  <conditionalFormatting sqref="H149:R149 L151:R151 L148:S148 S149:S152 O152:R152">
    <cfRule type="cellIs" dxfId="5909" priority="1254" operator="equal">
      <formula>1</formula>
    </cfRule>
    <cfRule type="cellIs" dxfId="5908" priority="1255" operator="between">
      <formula>0.01</formula>
      <formula>0.99</formula>
    </cfRule>
  </conditionalFormatting>
  <conditionalFormatting sqref="H149">
    <cfRule type="expression" dxfId="5907" priority="1253" stopIfTrue="1">
      <formula>G149=1</formula>
    </cfRule>
  </conditionalFormatting>
  <conditionalFormatting sqref="I149:R149 L151:R151 L148:S148 S149:S152 O152:R152">
    <cfRule type="expression" dxfId="5906" priority="1252" stopIfTrue="1">
      <formula>H148=1</formula>
    </cfRule>
  </conditionalFormatting>
  <conditionalFormatting sqref="H156:R157">
    <cfRule type="cellIs" dxfId="5905" priority="1250" operator="equal">
      <formula>1</formula>
    </cfRule>
    <cfRule type="cellIs" dxfId="5904" priority="1251" operator="between">
      <formula>0.01</formula>
      <formula>0.99</formula>
    </cfRule>
  </conditionalFormatting>
  <conditionalFormatting sqref="I156:R157">
    <cfRule type="expression" dxfId="5903" priority="1248" stopIfTrue="1">
      <formula>H156=1</formula>
    </cfRule>
  </conditionalFormatting>
  <conditionalFormatting sqref="J161:L161 L167:S167 H163:K165 P164:S166">
    <cfRule type="cellIs" dxfId="5902" priority="1246" operator="equal">
      <formula>1</formula>
    </cfRule>
    <cfRule type="cellIs" dxfId="5901" priority="1247" operator="between">
      <formula>0.01</formula>
      <formula>0.99</formula>
    </cfRule>
  </conditionalFormatting>
  <conditionalFormatting sqref="H163:H165">
    <cfRule type="expression" dxfId="5900" priority="1245" stopIfTrue="1">
      <formula>G163=1</formula>
    </cfRule>
  </conditionalFormatting>
  <conditionalFormatting sqref="J161:L161 I163:K165 P164:S166 L167:S167">
    <cfRule type="expression" dxfId="5899" priority="1244" stopIfTrue="1">
      <formula>H161=1</formula>
    </cfRule>
  </conditionalFormatting>
  <conditionalFormatting sqref="H171:N171">
    <cfRule type="cellIs" dxfId="5898" priority="1242" operator="equal">
      <formula>1</formula>
    </cfRule>
    <cfRule type="cellIs" dxfId="5897" priority="1243" operator="between">
      <formula>0.01</formula>
      <formula>0.99</formula>
    </cfRule>
  </conditionalFormatting>
  <conditionalFormatting sqref="G124:G127">
    <cfRule type="cellIs" dxfId="5896" priority="1238" operator="equal">
      <formula>1</formula>
    </cfRule>
    <cfRule type="cellIs" dxfId="5895" priority="1239" operator="between">
      <formula>0.01</formula>
      <formula>0.99</formula>
    </cfRule>
  </conditionalFormatting>
  <conditionalFormatting sqref="G131:G134">
    <cfRule type="cellIs" dxfId="5894" priority="1236" operator="equal">
      <formula>1</formula>
    </cfRule>
    <cfRule type="cellIs" dxfId="5893" priority="1237" operator="between">
      <formula>0.01</formula>
      <formula>0.99</formula>
    </cfRule>
  </conditionalFormatting>
  <conditionalFormatting sqref="G139:G143">
    <cfRule type="cellIs" dxfId="5892" priority="1234" operator="equal">
      <formula>1</formula>
    </cfRule>
    <cfRule type="cellIs" dxfId="5891" priority="1235" operator="between">
      <formula>0.01</formula>
      <formula>0.99</formula>
    </cfRule>
  </conditionalFormatting>
  <conditionalFormatting sqref="G148:G150 G152">
    <cfRule type="cellIs" dxfId="5890" priority="1232" operator="equal">
      <formula>1</formula>
    </cfRule>
    <cfRule type="cellIs" dxfId="5889" priority="1233" operator="between">
      <formula>0.01</formula>
      <formula>0.99</formula>
    </cfRule>
  </conditionalFormatting>
  <conditionalFormatting sqref="G156:G157">
    <cfRule type="cellIs" dxfId="5888" priority="1230" operator="equal">
      <formula>1</formula>
    </cfRule>
    <cfRule type="cellIs" dxfId="5887" priority="1231" operator="between">
      <formula>0.01</formula>
      <formula>0.99</formula>
    </cfRule>
  </conditionalFormatting>
  <conditionalFormatting sqref="G161:G167">
    <cfRule type="cellIs" dxfId="5886" priority="1228" operator="equal">
      <formula>1</formula>
    </cfRule>
    <cfRule type="cellIs" dxfId="5885" priority="1229" operator="between">
      <formula>0.01</formula>
      <formula>0.99</formula>
    </cfRule>
  </conditionalFormatting>
  <conditionalFormatting sqref="G171">
    <cfRule type="cellIs" dxfId="5884" priority="1226" operator="equal">
      <formula>1</formula>
    </cfRule>
    <cfRule type="cellIs" dxfId="5883" priority="1227" operator="between">
      <formula>0.01</formula>
      <formula>0.99</formula>
    </cfRule>
  </conditionalFormatting>
  <conditionalFormatting sqref="R129">
    <cfRule type="cellIs" dxfId="5882" priority="1220" stopIfTrue="1" operator="equal">
      <formula>1</formula>
    </cfRule>
  </conditionalFormatting>
  <conditionalFormatting sqref="S137">
    <cfRule type="cellIs" dxfId="5881" priority="1218" operator="equal">
      <formula>1</formula>
    </cfRule>
  </conditionalFormatting>
  <conditionalFormatting sqref="G44">
    <cfRule type="cellIs" dxfId="5880" priority="1209" operator="equal">
      <formula>1</formula>
    </cfRule>
    <cfRule type="cellIs" dxfId="5879" priority="1210" operator="between">
      <formula>0.01</formula>
      <formula>0.99</formula>
    </cfRule>
  </conditionalFormatting>
  <conditionalFormatting sqref="H44">
    <cfRule type="cellIs" dxfId="5878" priority="1212" operator="equal">
      <formula>1</formula>
    </cfRule>
    <cfRule type="cellIs" dxfId="5877" priority="1213" operator="between">
      <formula>0.01</formula>
      <formula>0.99</formula>
    </cfRule>
  </conditionalFormatting>
  <conditionalFormatting sqref="H44">
    <cfRule type="expression" dxfId="5876" priority="1211" stopIfTrue="1">
      <formula>G44=1</formula>
    </cfRule>
  </conditionalFormatting>
  <conditionalFormatting sqref="L129">
    <cfRule type="cellIs" dxfId="5875" priority="1208" stopIfTrue="1" operator="equal">
      <formula>1</formula>
    </cfRule>
  </conditionalFormatting>
  <conditionalFormatting sqref="H78">
    <cfRule type="cellIs" dxfId="5874" priority="1207" stopIfTrue="1" operator="equal">
      <formula>1</formula>
    </cfRule>
  </conditionalFormatting>
  <conditionalFormatting sqref="H66:H67">
    <cfRule type="expression" dxfId="5873" priority="1204" stopIfTrue="1">
      <formula>G66=1</formula>
    </cfRule>
  </conditionalFormatting>
  <conditionalFormatting sqref="H67:P67 H66:J66">
    <cfRule type="cellIs" dxfId="5872" priority="1205" operator="equal">
      <formula>1</formula>
    </cfRule>
    <cfRule type="cellIs" dxfId="5871" priority="1206" operator="between">
      <formula>0.01</formula>
      <formula>0.99</formula>
    </cfRule>
  </conditionalFormatting>
  <conditionalFormatting sqref="I67:P67 I66:J66">
    <cfRule type="expression" dxfId="5870" priority="1203" stopIfTrue="1">
      <formula>H66=1</formula>
    </cfRule>
  </conditionalFormatting>
  <conditionalFormatting sqref="H91:P91">
    <cfRule type="cellIs" dxfId="5869" priority="1201" operator="equal">
      <formula>1</formula>
    </cfRule>
    <cfRule type="cellIs" dxfId="5868" priority="1202" operator="between">
      <formula>0.01</formula>
      <formula>0.99</formula>
    </cfRule>
  </conditionalFormatting>
  <conditionalFormatting sqref="H91:P91">
    <cfRule type="expression" dxfId="5867" priority="1200" stopIfTrue="1">
      <formula>G91=1</formula>
    </cfRule>
  </conditionalFormatting>
  <conditionalFormatting sqref="G91">
    <cfRule type="cellIs" dxfId="5866" priority="1198" operator="equal">
      <formula>1</formula>
    </cfRule>
    <cfRule type="cellIs" dxfId="5865" priority="1199" operator="between">
      <formula>0.01</formula>
      <formula>0.99</formula>
    </cfRule>
  </conditionalFormatting>
  <conditionalFormatting sqref="O118:O120 S118:S120">
    <cfRule type="cellIs" dxfId="5864" priority="1196" operator="equal">
      <formula>1</formula>
    </cfRule>
    <cfRule type="cellIs" dxfId="5863" priority="1197" operator="between">
      <formula>0.01</formula>
      <formula>0.99</formula>
    </cfRule>
  </conditionalFormatting>
  <conditionalFormatting sqref="O118:O120 S118:S120">
    <cfRule type="expression" dxfId="5862" priority="1195" stopIfTrue="1">
      <formula>N118=1</formula>
    </cfRule>
  </conditionalFormatting>
  <conditionalFormatting sqref="P131:S131 S133:S134">
    <cfRule type="cellIs" dxfId="5861" priority="1193" operator="equal">
      <formula>1</formula>
    </cfRule>
    <cfRule type="cellIs" dxfId="5860" priority="1194" operator="between">
      <formula>0.01</formula>
      <formula>0.99</formula>
    </cfRule>
  </conditionalFormatting>
  <conditionalFormatting sqref="P131:S131 S133:S134">
    <cfRule type="expression" dxfId="5859" priority="1192" stopIfTrue="1">
      <formula>O131=1</formula>
    </cfRule>
  </conditionalFormatting>
  <conditionalFormatting sqref="P124:R127 L124:N127">
    <cfRule type="cellIs" dxfId="5858" priority="1190" operator="equal">
      <formula>1</formula>
    </cfRule>
    <cfRule type="cellIs" dxfId="5857" priority="1191" operator="between">
      <formula>0.01</formula>
      <formula>0.99</formula>
    </cfRule>
  </conditionalFormatting>
  <conditionalFormatting sqref="P124:R127 L124:N127">
    <cfRule type="expression" dxfId="5856" priority="1189" stopIfTrue="1">
      <formula>K124=1</formula>
    </cfRule>
  </conditionalFormatting>
  <conditionalFormatting sqref="S124:S127 O124:O127">
    <cfRule type="cellIs" dxfId="5855" priority="1187" operator="equal">
      <formula>1</formula>
    </cfRule>
    <cfRule type="cellIs" dxfId="5854" priority="1188" operator="between">
      <formula>0.01</formula>
      <formula>0.99</formula>
    </cfRule>
  </conditionalFormatting>
  <conditionalFormatting sqref="S124:S127 O124:O127">
    <cfRule type="expression" dxfId="5853" priority="1186" stopIfTrue="1">
      <formula>N124=1</formula>
    </cfRule>
  </conditionalFormatting>
  <conditionalFormatting sqref="H133:R133">
    <cfRule type="cellIs" dxfId="5852" priority="1184" operator="equal">
      <formula>1</formula>
    </cfRule>
    <cfRule type="cellIs" dxfId="5851" priority="1185" operator="between">
      <formula>0.01</formula>
      <formula>0.99</formula>
    </cfRule>
  </conditionalFormatting>
  <conditionalFormatting sqref="H133">
    <cfRule type="expression" dxfId="5850" priority="1183" stopIfTrue="1">
      <formula>G133=1</formula>
    </cfRule>
  </conditionalFormatting>
  <conditionalFormatting sqref="I133:R133">
    <cfRule type="expression" dxfId="5849" priority="1182" stopIfTrue="1">
      <formula>H133=1</formula>
    </cfRule>
  </conditionalFormatting>
  <conditionalFormatting sqref="H143:P143 U143:V143">
    <cfRule type="cellIs" dxfId="5848" priority="1180" operator="equal">
      <formula>1</formula>
    </cfRule>
    <cfRule type="cellIs" dxfId="5847" priority="1181" operator="between">
      <formula>0.01</formula>
      <formula>0.99</formula>
    </cfRule>
  </conditionalFormatting>
  <conditionalFormatting sqref="H143">
    <cfRule type="expression" dxfId="5846" priority="1179" stopIfTrue="1">
      <formula>G143=1</formula>
    </cfRule>
  </conditionalFormatting>
  <conditionalFormatting sqref="I143:P143 U143:V143">
    <cfRule type="expression" dxfId="5845" priority="1178" stopIfTrue="1">
      <formula>H143=1</formula>
    </cfRule>
  </conditionalFormatting>
  <conditionalFormatting sqref="G144">
    <cfRule type="cellIs" dxfId="5844" priority="1176" operator="equal">
      <formula>1</formula>
    </cfRule>
    <cfRule type="cellIs" dxfId="5843" priority="1177" operator="between">
      <formula>0.01</formula>
      <formula>0.99</formula>
    </cfRule>
  </conditionalFormatting>
  <conditionalFormatting sqref="H144:L144">
    <cfRule type="cellIs" dxfId="5842" priority="1174" operator="equal">
      <formula>1</formula>
    </cfRule>
    <cfRule type="cellIs" dxfId="5841" priority="1175" operator="between">
      <formula>0.01</formula>
      <formula>0.99</formula>
    </cfRule>
  </conditionalFormatting>
  <conditionalFormatting sqref="H144">
    <cfRule type="expression" dxfId="5840" priority="1173" stopIfTrue="1">
      <formula>G144=1</formula>
    </cfRule>
  </conditionalFormatting>
  <conditionalFormatting sqref="I144:L144">
    <cfRule type="expression" dxfId="5839" priority="1172" stopIfTrue="1">
      <formula>H144=1</formula>
    </cfRule>
  </conditionalFormatting>
  <conditionalFormatting sqref="H150:R150">
    <cfRule type="cellIs" dxfId="5838" priority="1170" operator="equal">
      <formula>1</formula>
    </cfRule>
    <cfRule type="cellIs" dxfId="5837" priority="1171" operator="between">
      <formula>0.01</formula>
      <formula>0.99</formula>
    </cfRule>
  </conditionalFormatting>
  <conditionalFormatting sqref="H150">
    <cfRule type="expression" dxfId="5836" priority="1169" stopIfTrue="1">
      <formula>G150=1</formula>
    </cfRule>
  </conditionalFormatting>
  <conditionalFormatting sqref="I150:R150">
    <cfRule type="expression" dxfId="5835" priority="1168" stopIfTrue="1">
      <formula>H150=1</formula>
    </cfRule>
  </conditionalFormatting>
  <conditionalFormatting sqref="H151">
    <cfRule type="expression" dxfId="5834" priority="1167" stopIfTrue="1">
      <formula>G151=1</formula>
    </cfRule>
  </conditionalFormatting>
  <conditionalFormatting sqref="H151:K151">
    <cfRule type="cellIs" dxfId="5833" priority="1165" operator="equal">
      <formula>1</formula>
    </cfRule>
    <cfRule type="cellIs" dxfId="5832" priority="1166" operator="between">
      <formula>0.01</formula>
      <formula>0.99</formula>
    </cfRule>
  </conditionalFormatting>
  <conditionalFormatting sqref="I151:K151">
    <cfRule type="expression" dxfId="5831" priority="1164" stopIfTrue="1">
      <formula>H151=1</formula>
    </cfRule>
  </conditionalFormatting>
  <conditionalFormatting sqref="G151">
    <cfRule type="cellIs" dxfId="5830" priority="1162" operator="equal">
      <formula>1</formula>
    </cfRule>
    <cfRule type="cellIs" dxfId="5829" priority="1163" operator="between">
      <formula>0.01</formula>
      <formula>0.99</formula>
    </cfRule>
  </conditionalFormatting>
  <conditionalFormatting sqref="L152:N152">
    <cfRule type="cellIs" dxfId="5828" priority="1160" operator="equal">
      <formula>1</formula>
    </cfRule>
    <cfRule type="cellIs" dxfId="5827" priority="1161" operator="between">
      <formula>0.01</formula>
      <formula>0.99</formula>
    </cfRule>
  </conditionalFormatting>
  <conditionalFormatting sqref="L152:N152">
    <cfRule type="expression" dxfId="5826" priority="1159" stopIfTrue="1">
      <formula>K152=1</formula>
    </cfRule>
  </conditionalFormatting>
  <conditionalFormatting sqref="L44:S49">
    <cfRule type="cellIs" dxfId="5825" priority="1151" operator="equal">
      <formula>1</formula>
    </cfRule>
    <cfRule type="cellIs" dxfId="5824" priority="1152" operator="between">
      <formula>0.01</formula>
      <formula>0.99</formula>
    </cfRule>
  </conditionalFormatting>
  <conditionalFormatting sqref="L44:S49">
    <cfRule type="expression" dxfId="5823" priority="1150" stopIfTrue="1">
      <formula>K44=1</formula>
    </cfRule>
  </conditionalFormatting>
  <conditionalFormatting sqref="I44:I49">
    <cfRule type="cellIs" dxfId="5822" priority="1148" operator="equal">
      <formula>1</formula>
    </cfRule>
    <cfRule type="cellIs" dxfId="5821" priority="1149" operator="between">
      <formula>0.01</formula>
      <formula>0.99</formula>
    </cfRule>
  </conditionalFormatting>
  <conditionalFormatting sqref="I44:I49">
    <cfRule type="expression" dxfId="5820" priority="1147" stopIfTrue="1">
      <formula>H44=1</formula>
    </cfRule>
  </conditionalFormatting>
  <conditionalFormatting sqref="L39:M39 P39:Q39">
    <cfRule type="cellIs" dxfId="5819" priority="1145" operator="equal">
      <formula>1</formula>
    </cfRule>
    <cfRule type="cellIs" dxfId="5818" priority="1146" operator="between">
      <formula>0.01</formula>
      <formula>0.99</formula>
    </cfRule>
  </conditionalFormatting>
  <conditionalFormatting sqref="L39:M39 P39:Q39">
    <cfRule type="expression" dxfId="5817" priority="1144" stopIfTrue="1">
      <formula>K39=1</formula>
    </cfRule>
  </conditionalFormatting>
  <conditionalFormatting sqref="H39:J39">
    <cfRule type="cellIs" dxfId="5816" priority="1142" operator="equal">
      <formula>1</formula>
    </cfRule>
    <cfRule type="cellIs" dxfId="5815" priority="1143" operator="between">
      <formula>0.01</formula>
      <formula>0.99</formula>
    </cfRule>
  </conditionalFormatting>
  <conditionalFormatting sqref="H39:J39">
    <cfRule type="expression" dxfId="5814" priority="1141" stopIfTrue="1">
      <formula>G39=1</formula>
    </cfRule>
  </conditionalFormatting>
  <conditionalFormatting sqref="L58:S61">
    <cfRule type="cellIs" dxfId="5813" priority="1139" operator="equal">
      <formula>1</formula>
    </cfRule>
    <cfRule type="cellIs" dxfId="5812" priority="1140" operator="between">
      <formula>0.01</formula>
      <formula>0.99</formula>
    </cfRule>
  </conditionalFormatting>
  <conditionalFormatting sqref="L58:S61">
    <cfRule type="expression" dxfId="5811" priority="1138" stopIfTrue="1">
      <formula>K58=1</formula>
    </cfRule>
  </conditionalFormatting>
  <conditionalFormatting sqref="I58:K61">
    <cfRule type="cellIs" dxfId="5810" priority="1136" operator="equal">
      <formula>1</formula>
    </cfRule>
    <cfRule type="cellIs" dxfId="5809" priority="1137" operator="between">
      <formula>0.01</formula>
      <formula>0.99</formula>
    </cfRule>
  </conditionalFormatting>
  <conditionalFormatting sqref="I58:K61">
    <cfRule type="expression" dxfId="5808" priority="1135" stopIfTrue="1">
      <formula>H58=1</formula>
    </cfRule>
  </conditionalFormatting>
  <conditionalFormatting sqref="M82:O83">
    <cfRule type="cellIs" dxfId="5807" priority="1133" operator="equal">
      <formula>1</formula>
    </cfRule>
    <cfRule type="cellIs" dxfId="5806" priority="1134" operator="between">
      <formula>0.01</formula>
      <formula>0.99</formula>
    </cfRule>
  </conditionalFormatting>
  <conditionalFormatting sqref="M82:O83">
    <cfRule type="expression" dxfId="5805" priority="1132" stopIfTrue="1">
      <formula>L82=1</formula>
    </cfRule>
  </conditionalFormatting>
  <conditionalFormatting sqref="P87:S87">
    <cfRule type="cellIs" dxfId="5804" priority="1130" operator="equal">
      <formula>1</formula>
    </cfRule>
    <cfRule type="cellIs" dxfId="5803" priority="1131" operator="between">
      <formula>0.01</formula>
      <formula>0.99</formula>
    </cfRule>
  </conditionalFormatting>
  <conditionalFormatting sqref="P87:S87">
    <cfRule type="expression" dxfId="5802" priority="1129" stopIfTrue="1">
      <formula>O87=1</formula>
    </cfRule>
  </conditionalFormatting>
  <conditionalFormatting sqref="M87:O87">
    <cfRule type="cellIs" dxfId="5801" priority="1127" operator="equal">
      <formula>1</formula>
    </cfRule>
    <cfRule type="cellIs" dxfId="5800" priority="1128" operator="between">
      <formula>0.01</formula>
      <formula>0.99</formula>
    </cfRule>
  </conditionalFormatting>
  <conditionalFormatting sqref="M87:O87">
    <cfRule type="expression" dxfId="5799" priority="1126" stopIfTrue="1">
      <formula>L87=1</formula>
    </cfRule>
  </conditionalFormatting>
  <conditionalFormatting sqref="P88:S88">
    <cfRule type="cellIs" dxfId="5798" priority="1124" operator="equal">
      <formula>1</formula>
    </cfRule>
    <cfRule type="cellIs" dxfId="5797" priority="1125" operator="between">
      <formula>0.01</formula>
      <formula>0.99</formula>
    </cfRule>
  </conditionalFormatting>
  <conditionalFormatting sqref="P88:S88">
    <cfRule type="expression" dxfId="5796" priority="1123" stopIfTrue="1">
      <formula>O88=1</formula>
    </cfRule>
  </conditionalFormatting>
  <conditionalFormatting sqref="M88:O88">
    <cfRule type="cellIs" dxfId="5795" priority="1121" operator="equal">
      <formula>1</formula>
    </cfRule>
    <cfRule type="cellIs" dxfId="5794" priority="1122" operator="between">
      <formula>0.01</formula>
      <formula>0.99</formula>
    </cfRule>
  </conditionalFormatting>
  <conditionalFormatting sqref="M88:O88">
    <cfRule type="expression" dxfId="5793" priority="1120" stopIfTrue="1">
      <formula>L88=1</formula>
    </cfRule>
  </conditionalFormatting>
  <conditionalFormatting sqref="S156:S157">
    <cfRule type="expression" dxfId="5792" priority="1104" stopIfTrue="1">
      <formula>R156=1</formula>
    </cfRule>
  </conditionalFormatting>
  <conditionalFormatting sqref="S156:S157">
    <cfRule type="cellIs" dxfId="5791" priority="1105" operator="equal">
      <formula>1</formula>
    </cfRule>
    <cfRule type="cellIs" dxfId="5790" priority="1106" operator="between">
      <formula>0.01</formula>
      <formula>0.99</formula>
    </cfRule>
  </conditionalFormatting>
  <conditionalFormatting sqref="P132:R132">
    <cfRule type="cellIs" dxfId="5789" priority="1115" operator="equal">
      <formula>1</formula>
    </cfRule>
    <cfRule type="cellIs" dxfId="5788" priority="1116" operator="between">
      <formula>0.01</formula>
      <formula>0.99</formula>
    </cfRule>
  </conditionalFormatting>
  <conditionalFormatting sqref="P132:R132">
    <cfRule type="expression" dxfId="5787" priority="1114" stopIfTrue="1">
      <formula>O132=1</formula>
    </cfRule>
  </conditionalFormatting>
  <conditionalFormatting sqref="S132">
    <cfRule type="cellIs" dxfId="5786" priority="1112" operator="equal">
      <formula>1</formula>
    </cfRule>
    <cfRule type="cellIs" dxfId="5785" priority="1113" operator="between">
      <formula>0.01</formula>
      <formula>0.99</formula>
    </cfRule>
  </conditionalFormatting>
  <conditionalFormatting sqref="S132">
    <cfRule type="expression" dxfId="5784" priority="1111" stopIfTrue="1">
      <formula>R132=1</formula>
    </cfRule>
  </conditionalFormatting>
  <conditionalFormatting sqref="H148:K148">
    <cfRule type="cellIs" dxfId="5783" priority="1109" operator="equal">
      <formula>1</formula>
    </cfRule>
    <cfRule type="cellIs" dxfId="5782" priority="1110" operator="between">
      <formula>0.01</formula>
      <formula>0.99</formula>
    </cfRule>
  </conditionalFormatting>
  <conditionalFormatting sqref="H148">
    <cfRule type="expression" dxfId="5781" priority="1108" stopIfTrue="1">
      <formula>G148=1</formula>
    </cfRule>
  </conditionalFormatting>
  <conditionalFormatting sqref="I148:K148">
    <cfRule type="expression" dxfId="5780" priority="1107" stopIfTrue="1">
      <formula>H148=1</formula>
    </cfRule>
  </conditionalFormatting>
  <conditionalFormatting sqref="H152:K152">
    <cfRule type="cellIs" dxfId="5779" priority="1102" operator="equal">
      <formula>1</formula>
    </cfRule>
    <cfRule type="cellIs" dxfId="5778" priority="1103" operator="between">
      <formula>0.01</formula>
      <formula>0.99</formula>
    </cfRule>
  </conditionalFormatting>
  <conditionalFormatting sqref="H152">
    <cfRule type="expression" dxfId="5777" priority="1101" stopIfTrue="1">
      <formula>G152=1</formula>
    </cfRule>
  </conditionalFormatting>
  <conditionalFormatting sqref="I152:K152">
    <cfRule type="expression" dxfId="5776" priority="1100" stopIfTrue="1">
      <formula>H152=1</formula>
    </cfRule>
  </conditionalFormatting>
  <conditionalFormatting sqref="H162:K162">
    <cfRule type="cellIs" dxfId="5775" priority="1098" operator="equal">
      <formula>1</formula>
    </cfRule>
    <cfRule type="cellIs" dxfId="5774" priority="1099" operator="between">
      <formula>0.01</formula>
      <formula>0.99</formula>
    </cfRule>
  </conditionalFormatting>
  <conditionalFormatting sqref="H162">
    <cfRule type="expression" dxfId="5773" priority="1097" stopIfTrue="1">
      <formula>G162=1</formula>
    </cfRule>
  </conditionalFormatting>
  <conditionalFormatting sqref="I162:K162">
    <cfRule type="expression" dxfId="5772" priority="1096" stopIfTrue="1">
      <formula>H162=1</formula>
    </cfRule>
  </conditionalFormatting>
  <conditionalFormatting sqref="H161:I161">
    <cfRule type="cellIs" dxfId="5771" priority="1094" operator="equal">
      <formula>1</formula>
    </cfRule>
    <cfRule type="cellIs" dxfId="5770" priority="1095" operator="between">
      <formula>0.01</formula>
      <formula>0.99</formula>
    </cfRule>
  </conditionalFormatting>
  <conditionalFormatting sqref="H161">
    <cfRule type="expression" dxfId="5769" priority="1093" stopIfTrue="1">
      <formula>G161=1</formula>
    </cfRule>
  </conditionalFormatting>
  <conditionalFormatting sqref="I161">
    <cfRule type="expression" dxfId="5768" priority="1092" stopIfTrue="1">
      <formula>H161=1</formula>
    </cfRule>
  </conditionalFormatting>
  <conditionalFormatting sqref="L162:L163">
    <cfRule type="cellIs" dxfId="5767" priority="1090" operator="equal">
      <formula>1</formula>
    </cfRule>
    <cfRule type="cellIs" dxfId="5766" priority="1091" operator="between">
      <formula>0.01</formula>
      <formula>0.99</formula>
    </cfRule>
  </conditionalFormatting>
  <conditionalFormatting sqref="L162:L163">
    <cfRule type="expression" dxfId="5765" priority="1089" stopIfTrue="1">
      <formula>K162=1</formula>
    </cfRule>
  </conditionalFormatting>
  <conditionalFormatting sqref="M162:O162 M164:O165">
    <cfRule type="cellIs" dxfId="5764" priority="1087" operator="equal">
      <formula>1</formula>
    </cfRule>
    <cfRule type="cellIs" dxfId="5763" priority="1088" operator="between">
      <formula>0.01</formula>
      <formula>0.99</formula>
    </cfRule>
  </conditionalFormatting>
  <conditionalFormatting sqref="M162:O162 M164:O165">
    <cfRule type="expression" dxfId="5762" priority="1086" stopIfTrue="1">
      <formula>L162=1</formula>
    </cfRule>
  </conditionalFormatting>
  <conditionalFormatting sqref="L164:L165">
    <cfRule type="cellIs" dxfId="5761" priority="1084" operator="equal">
      <formula>1</formula>
    </cfRule>
    <cfRule type="cellIs" dxfId="5760" priority="1085" operator="between">
      <formula>0.01</formula>
      <formula>0.99</formula>
    </cfRule>
  </conditionalFormatting>
  <conditionalFormatting sqref="L164:L165">
    <cfRule type="expression" dxfId="5759" priority="1083" stopIfTrue="1">
      <formula>K164=1</formula>
    </cfRule>
  </conditionalFormatting>
  <conditionalFormatting sqref="H166:K167">
    <cfRule type="cellIs" dxfId="5758" priority="1081" operator="equal">
      <formula>1</formula>
    </cfRule>
    <cfRule type="cellIs" dxfId="5757" priority="1082" operator="between">
      <formula>0.01</formula>
      <formula>0.99</formula>
    </cfRule>
  </conditionalFormatting>
  <conditionalFormatting sqref="H166:H167">
    <cfRule type="expression" dxfId="5756" priority="1080" stopIfTrue="1">
      <formula>G166=1</formula>
    </cfRule>
  </conditionalFormatting>
  <conditionalFormatting sqref="I166:K167">
    <cfRule type="expression" dxfId="5755" priority="1079" stopIfTrue="1">
      <formula>H166=1</formula>
    </cfRule>
  </conditionalFormatting>
  <conditionalFormatting sqref="L166">
    <cfRule type="cellIs" dxfId="5754" priority="1077" operator="equal">
      <formula>1</formula>
    </cfRule>
    <cfRule type="cellIs" dxfId="5753" priority="1078" operator="between">
      <formula>0.01</formula>
      <formula>0.99</formula>
    </cfRule>
  </conditionalFormatting>
  <conditionalFormatting sqref="L166">
    <cfRule type="expression" dxfId="5752" priority="1076" stopIfTrue="1">
      <formula>K166=1</formula>
    </cfRule>
  </conditionalFormatting>
  <conditionalFormatting sqref="M166:O166">
    <cfRule type="cellIs" dxfId="5751" priority="1074" operator="equal">
      <formula>1</formula>
    </cfRule>
    <cfRule type="cellIs" dxfId="5750" priority="1075" operator="between">
      <formula>0.01</formula>
      <formula>0.99</formula>
    </cfRule>
  </conditionalFormatting>
  <conditionalFormatting sqref="M166:O166">
    <cfRule type="expression" dxfId="5749" priority="1073" stopIfTrue="1">
      <formula>L166=1</formula>
    </cfRule>
  </conditionalFormatting>
  <conditionalFormatting sqref="M161:S161 P162:S162">
    <cfRule type="cellIs" dxfId="5748" priority="1071" operator="equal">
      <formula>1</formula>
    </cfRule>
    <cfRule type="cellIs" dxfId="5747" priority="1072" operator="between">
      <formula>0.01</formula>
      <formula>0.99</formula>
    </cfRule>
  </conditionalFormatting>
  <conditionalFormatting sqref="M161:S161 P162:S162">
    <cfRule type="expression" dxfId="5746" priority="1070" stopIfTrue="1">
      <formula>L161=1</formula>
    </cfRule>
  </conditionalFormatting>
  <conditionalFormatting sqref="M163:S163">
    <cfRule type="cellIs" dxfId="5745" priority="1065" operator="equal">
      <formula>1</formula>
    </cfRule>
    <cfRule type="cellIs" dxfId="5744" priority="1066" operator="between">
      <formula>0.01</formula>
      <formula>0.99</formula>
    </cfRule>
  </conditionalFormatting>
  <conditionalFormatting sqref="M163:S163">
    <cfRule type="expression" dxfId="5743" priority="1064" stopIfTrue="1">
      <formula>L163=1</formula>
    </cfRule>
  </conditionalFormatting>
  <conditionalFormatting sqref="P171:S171">
    <cfRule type="cellIs" dxfId="5742" priority="1062" operator="equal">
      <formula>1</formula>
    </cfRule>
    <cfRule type="cellIs" dxfId="5741" priority="1063" operator="between">
      <formula>0.01</formula>
      <formula>0.99</formula>
    </cfRule>
  </conditionalFormatting>
  <conditionalFormatting sqref="P171:S171">
    <cfRule type="expression" dxfId="5740" priority="1061" stopIfTrue="1">
      <formula>O171=1</formula>
    </cfRule>
  </conditionalFormatting>
  <conditionalFormatting sqref="K3">
    <cfRule type="cellIs" dxfId="5739" priority="1032" operator="equal">
      <formula>1</formula>
    </cfRule>
  </conditionalFormatting>
  <conditionalFormatting sqref="AG6:AG7">
    <cfRule type="containsText" dxfId="5738" priority="1027" operator="containsText" text="Slower">
      <formula>NOT(ISERROR(SEARCH("Slower",AG6)))</formula>
    </cfRule>
    <cfRule type="containsText" dxfId="5737" priority="1028" operator="containsText" text="Same">
      <formula>NOT(ISERROR(SEARCH("Same",AG6)))</formula>
    </cfRule>
    <cfRule type="containsText" dxfId="5736" priority="1029" operator="containsText" text="Faster">
      <formula>NOT(ISERROR(SEARCH("Faster",AG6)))</formula>
    </cfRule>
  </conditionalFormatting>
  <conditionalFormatting sqref="AM146">
    <cfRule type="cellIs" dxfId="5735" priority="858" stopIfTrue="1" operator="equal">
      <formula>1</formula>
    </cfRule>
  </conditionalFormatting>
  <conditionalFormatting sqref="T10:W16 T33:W33 U51:W54">
    <cfRule type="cellIs" dxfId="5734" priority="826" operator="equal">
      <formula>1</formula>
    </cfRule>
    <cfRule type="cellIs" dxfId="5733" priority="827" operator="between">
      <formula>0.01</formula>
      <formula>0.99</formula>
    </cfRule>
  </conditionalFormatting>
  <conditionalFormatting sqref="T33:W33 U51:W54 T65:W65 U66:W67">
    <cfRule type="expression" dxfId="5732" priority="825" stopIfTrue="1">
      <formula>S33=1</formula>
    </cfRule>
  </conditionalFormatting>
  <conditionalFormatting sqref="T10:W10">
    <cfRule type="expression" dxfId="5731" priority="824" stopIfTrue="1">
      <formula>S10=1</formula>
    </cfRule>
  </conditionalFormatting>
  <conditionalFormatting sqref="T11:W16">
    <cfRule type="expression" dxfId="5730" priority="823" stopIfTrue="1">
      <formula>S11=1</formula>
    </cfRule>
  </conditionalFormatting>
  <conditionalFormatting sqref="T20:W23">
    <cfRule type="cellIs" dxfId="5729" priority="821" operator="equal">
      <formula>1</formula>
    </cfRule>
    <cfRule type="cellIs" dxfId="5728" priority="822" operator="between">
      <formula>0.01</formula>
      <formula>0.99</formula>
    </cfRule>
  </conditionalFormatting>
  <conditionalFormatting sqref="T20:W23">
    <cfRule type="expression" dxfId="5727" priority="820" stopIfTrue="1">
      <formula>S20=1</formula>
    </cfRule>
  </conditionalFormatting>
  <conditionalFormatting sqref="T24:W28">
    <cfRule type="cellIs" dxfId="5726" priority="818" operator="equal">
      <formula>1</formula>
    </cfRule>
    <cfRule type="cellIs" dxfId="5725" priority="819" operator="between">
      <formula>0.01</formula>
      <formula>0.99</formula>
    </cfRule>
  </conditionalFormatting>
  <conditionalFormatting sqref="T24:W28">
    <cfRule type="expression" dxfId="5724" priority="817" stopIfTrue="1">
      <formula>S24=1</formula>
    </cfRule>
  </conditionalFormatting>
  <conditionalFormatting sqref="T62">
    <cfRule type="cellIs" dxfId="5723" priority="808" stopIfTrue="1" operator="equal">
      <formula>1</formula>
    </cfRule>
  </conditionalFormatting>
  <conditionalFormatting sqref="T40">
    <cfRule type="cellIs" dxfId="5722" priority="802" stopIfTrue="1" operator="equal">
      <formula>1</formula>
    </cfRule>
  </conditionalFormatting>
  <conditionalFormatting sqref="U55">
    <cfRule type="cellIs" dxfId="5721" priority="804" operator="equal">
      <formula>1</formula>
    </cfRule>
  </conditionalFormatting>
  <conditionalFormatting sqref="T55">
    <cfRule type="cellIs" dxfId="5720" priority="805" stopIfTrue="1" operator="equal">
      <formula>1</formula>
    </cfRule>
  </conditionalFormatting>
  <conditionalFormatting sqref="V62:W62">
    <cfRule type="cellIs" dxfId="5719" priority="809" operator="equal">
      <formula>1</formula>
    </cfRule>
  </conditionalFormatting>
  <conditionalFormatting sqref="U62">
    <cfRule type="cellIs" dxfId="5718" priority="807" operator="equal">
      <formula>1</formula>
    </cfRule>
  </conditionalFormatting>
  <conditionalFormatting sqref="T68">
    <cfRule type="cellIs" dxfId="5717" priority="811" stopIfTrue="1" operator="equal">
      <formula>1</formula>
    </cfRule>
  </conditionalFormatting>
  <conditionalFormatting sqref="T41:W41">
    <cfRule type="cellIs" dxfId="5716" priority="815" operator="equal">
      <formula>1</formula>
    </cfRule>
  </conditionalFormatting>
  <conditionalFormatting sqref="V68:W68">
    <cfRule type="cellIs" dxfId="5715" priority="812" operator="equal">
      <formula>1</formula>
    </cfRule>
  </conditionalFormatting>
  <conditionalFormatting sqref="T36:W38">
    <cfRule type="cellIs" dxfId="5714" priority="799" operator="equal">
      <formula>1</formula>
    </cfRule>
    <cfRule type="cellIs" dxfId="5713" priority="800" operator="between">
      <formula>0.01</formula>
      <formula>0.99</formula>
    </cfRule>
  </conditionalFormatting>
  <conditionalFormatting sqref="T36:W38">
    <cfRule type="expression" dxfId="5712" priority="798" stopIfTrue="1">
      <formula>S36=1</formula>
    </cfRule>
  </conditionalFormatting>
  <conditionalFormatting sqref="T65:W65 U66:W67">
    <cfRule type="cellIs" dxfId="5711" priority="796" operator="equal">
      <formula>1</formula>
    </cfRule>
    <cfRule type="cellIs" dxfId="5710" priority="797" operator="between">
      <formula>0.01</formula>
      <formula>0.99</formula>
    </cfRule>
  </conditionalFormatting>
  <conditionalFormatting sqref="T65:W65 U66:W67">
    <cfRule type="expression" dxfId="5709" priority="795" stopIfTrue="1">
      <formula>S65=1</formula>
    </cfRule>
  </conditionalFormatting>
  <conditionalFormatting sqref="U68">
    <cfRule type="cellIs" dxfId="5708" priority="810" operator="equal">
      <formula>1</formula>
    </cfRule>
  </conditionalFormatting>
  <conditionalFormatting sqref="V55:W55">
    <cfRule type="cellIs" dxfId="5707" priority="806" operator="equal">
      <formula>1</formula>
    </cfRule>
  </conditionalFormatting>
  <conditionalFormatting sqref="U40">
    <cfRule type="cellIs" dxfId="5706" priority="801" operator="equal">
      <formula>1</formula>
    </cfRule>
  </conditionalFormatting>
  <conditionalFormatting sqref="V40:W40">
    <cfRule type="cellIs" dxfId="5705" priority="803" operator="equal">
      <formula>1</formula>
    </cfRule>
  </conditionalFormatting>
  <conditionalFormatting sqref="T34:W35">
    <cfRule type="cellIs" dxfId="5704" priority="790" operator="equal">
      <formula>1</formula>
    </cfRule>
    <cfRule type="cellIs" dxfId="5703" priority="791" operator="between">
      <formula>0.01</formula>
      <formula>0.99</formula>
    </cfRule>
  </conditionalFormatting>
  <conditionalFormatting sqref="T34:W35">
    <cfRule type="expression" dxfId="5702" priority="789" stopIfTrue="1">
      <formula>S34=1</formula>
    </cfRule>
  </conditionalFormatting>
  <conditionalFormatting sqref="T90:W90 T92:W93 U91:W91">
    <cfRule type="cellIs" dxfId="5701" priority="754" operator="equal">
      <formula>1</formula>
    </cfRule>
    <cfRule type="cellIs" dxfId="5700" priority="755" operator="between">
      <formula>0.01</formula>
      <formula>0.99</formula>
    </cfRule>
  </conditionalFormatting>
  <conditionalFormatting sqref="T90:W90 T92:W93 U91:W91">
    <cfRule type="expression" dxfId="5699" priority="753" stopIfTrue="1">
      <formula>S90=1</formula>
    </cfRule>
  </conditionalFormatting>
  <conditionalFormatting sqref="T98:W103">
    <cfRule type="expression" dxfId="5698" priority="750" stopIfTrue="1">
      <formula>S98=1</formula>
    </cfRule>
  </conditionalFormatting>
  <conditionalFormatting sqref="T96:V96">
    <cfRule type="cellIs" dxfId="5697" priority="787" stopIfTrue="1" operator="equal">
      <formula>1</formula>
    </cfRule>
  </conditionalFormatting>
  <conditionalFormatting sqref="U78">
    <cfRule type="cellIs" dxfId="5696" priority="783" operator="equal">
      <formula>1</formula>
    </cfRule>
  </conditionalFormatting>
  <conditionalFormatting sqref="W96">
    <cfRule type="cellIs" dxfId="5695" priority="780" stopIfTrue="1" operator="equal">
      <formula>1</formula>
    </cfRule>
  </conditionalFormatting>
  <conditionalFormatting sqref="U146">
    <cfRule type="cellIs" dxfId="5694" priority="729" stopIfTrue="1" operator="equal">
      <formula>1</formula>
    </cfRule>
  </conditionalFormatting>
  <conditionalFormatting sqref="T72:W76">
    <cfRule type="cellIs" dxfId="5693" priority="757" operator="equal">
      <formula>1</formula>
    </cfRule>
    <cfRule type="cellIs" dxfId="5692" priority="758" operator="between">
      <formula>0.01</formula>
      <formula>0.99</formula>
    </cfRule>
  </conditionalFormatting>
  <conditionalFormatting sqref="T72:W76">
    <cfRule type="expression" dxfId="5691" priority="756" stopIfTrue="1">
      <formula>S72=1</formula>
    </cfRule>
  </conditionalFormatting>
  <conditionalFormatting sqref="T98:W103">
    <cfRule type="cellIs" dxfId="5690" priority="751" operator="equal">
      <formula>1</formula>
    </cfRule>
    <cfRule type="cellIs" dxfId="5689" priority="752" operator="between">
      <formula>0.01</formula>
      <formula>0.99</formula>
    </cfRule>
  </conditionalFormatting>
  <conditionalFormatting sqref="V78:W78">
    <cfRule type="cellIs" dxfId="5688" priority="784" operator="equal">
      <formula>1</formula>
    </cfRule>
  </conditionalFormatting>
  <conditionalFormatting sqref="U105:V105">
    <cfRule type="cellIs" dxfId="5687" priority="779" stopIfTrue="1" operator="equal">
      <formula>1</formula>
    </cfRule>
  </conditionalFormatting>
  <conditionalFormatting sqref="W105">
    <cfRule type="cellIs" dxfId="5686" priority="778" stopIfTrue="1" operator="equal">
      <formula>1</formula>
    </cfRule>
  </conditionalFormatting>
  <conditionalFormatting sqref="T116:W116">
    <cfRule type="cellIs" dxfId="5685" priority="777" stopIfTrue="1" operator="equal">
      <formula>1</formula>
    </cfRule>
  </conditionalFormatting>
  <conditionalFormatting sqref="W169">
    <cfRule type="cellIs" dxfId="5684" priority="727" stopIfTrue="1" operator="equal">
      <formula>1</formula>
    </cfRule>
  </conditionalFormatting>
  <conditionalFormatting sqref="T159:W159">
    <cfRule type="cellIs" dxfId="5683" priority="731" stopIfTrue="1" operator="equal">
      <formula>1</formula>
    </cfRule>
  </conditionalFormatting>
  <conditionalFormatting sqref="T169:V169">
    <cfRule type="cellIs" dxfId="5682" priority="728" stopIfTrue="1" operator="equal">
      <formula>1</formula>
    </cfRule>
  </conditionalFormatting>
  <conditionalFormatting sqref="T121">
    <cfRule type="cellIs" dxfId="5681" priority="775" stopIfTrue="1" operator="equal">
      <formula>1</formula>
    </cfRule>
  </conditionalFormatting>
  <conditionalFormatting sqref="U121">
    <cfRule type="cellIs" dxfId="5680" priority="774" operator="equal">
      <formula>1</formula>
    </cfRule>
  </conditionalFormatting>
  <conditionalFormatting sqref="V121:W121">
    <cfRule type="cellIs" dxfId="5679" priority="776" operator="equal">
      <formula>1</formula>
    </cfRule>
  </conditionalFormatting>
  <conditionalFormatting sqref="T115">
    <cfRule type="cellIs" dxfId="5678" priority="772" stopIfTrue="1" operator="equal">
      <formula>1</formula>
    </cfRule>
  </conditionalFormatting>
  <conditionalFormatting sqref="U115">
    <cfRule type="cellIs" dxfId="5677" priority="771" operator="equal">
      <formula>1</formula>
    </cfRule>
  </conditionalFormatting>
  <conditionalFormatting sqref="V115:W115">
    <cfRule type="cellIs" dxfId="5676" priority="773" operator="equal">
      <formula>1</formula>
    </cfRule>
  </conditionalFormatting>
  <conditionalFormatting sqref="T104">
    <cfRule type="cellIs" dxfId="5675" priority="769" stopIfTrue="1" operator="equal">
      <formula>1</formula>
    </cfRule>
  </conditionalFormatting>
  <conditionalFormatting sqref="U104">
    <cfRule type="cellIs" dxfId="5674" priority="768" operator="equal">
      <formula>1</formula>
    </cfRule>
  </conditionalFormatting>
  <conditionalFormatting sqref="V104:W104">
    <cfRule type="cellIs" dxfId="5673" priority="770" operator="equal">
      <formula>1</formula>
    </cfRule>
  </conditionalFormatting>
  <conditionalFormatting sqref="T94">
    <cfRule type="cellIs" dxfId="5672" priority="766" stopIfTrue="1" operator="equal">
      <formula>1</formula>
    </cfRule>
  </conditionalFormatting>
  <conditionalFormatting sqref="U94">
    <cfRule type="cellIs" dxfId="5671" priority="765" operator="equal">
      <formula>1</formula>
    </cfRule>
  </conditionalFormatting>
  <conditionalFormatting sqref="V94:W94">
    <cfRule type="cellIs" dxfId="5670" priority="767" operator="equal">
      <formula>1</formula>
    </cfRule>
  </conditionalFormatting>
  <conditionalFormatting sqref="T84">
    <cfRule type="cellIs" dxfId="5669" priority="763" stopIfTrue="1" operator="equal">
      <formula>1</formula>
    </cfRule>
  </conditionalFormatting>
  <conditionalFormatting sqref="U84">
    <cfRule type="cellIs" dxfId="5668" priority="762" operator="equal">
      <formula>1</formula>
    </cfRule>
  </conditionalFormatting>
  <conditionalFormatting sqref="V84:W84">
    <cfRule type="cellIs" dxfId="5667" priority="764" operator="equal">
      <formula>1</formula>
    </cfRule>
  </conditionalFormatting>
  <conditionalFormatting sqref="T77">
    <cfRule type="cellIs" dxfId="5666" priority="760" stopIfTrue="1" operator="equal">
      <formula>1</formula>
    </cfRule>
  </conditionalFormatting>
  <conditionalFormatting sqref="U77">
    <cfRule type="cellIs" dxfId="5665" priority="759" operator="equal">
      <formula>1</formula>
    </cfRule>
  </conditionalFormatting>
  <conditionalFormatting sqref="V77:W77">
    <cfRule type="cellIs" dxfId="5664" priority="761" operator="equal">
      <formula>1</formula>
    </cfRule>
  </conditionalFormatting>
  <conditionalFormatting sqref="T107:W108 T112:W114">
    <cfRule type="cellIs" dxfId="5663" priority="748" operator="equal">
      <formula>1</formula>
    </cfRule>
    <cfRule type="cellIs" dxfId="5662" priority="749" operator="between">
      <formula>0.01</formula>
      <formula>0.99</formula>
    </cfRule>
  </conditionalFormatting>
  <conditionalFormatting sqref="T107:W108 T112:W114">
    <cfRule type="expression" dxfId="5661" priority="747" stopIfTrue="1">
      <formula>S107=1</formula>
    </cfRule>
  </conditionalFormatting>
  <conditionalFormatting sqref="T118:V120">
    <cfRule type="cellIs" dxfId="5660" priority="745" operator="equal">
      <formula>1</formula>
    </cfRule>
    <cfRule type="cellIs" dxfId="5659" priority="746" operator="between">
      <formula>0.01</formula>
      <formula>0.99</formula>
    </cfRule>
  </conditionalFormatting>
  <conditionalFormatting sqref="T118:V120">
    <cfRule type="expression" dxfId="5658" priority="744" stopIfTrue="1">
      <formula>S118=1</formula>
    </cfRule>
  </conditionalFormatting>
  <conditionalFormatting sqref="T78">
    <cfRule type="cellIs" dxfId="5657" priority="743" operator="equal">
      <formula>1</formula>
    </cfRule>
  </conditionalFormatting>
  <conditionalFormatting sqref="T80:W83">
    <cfRule type="cellIs" dxfId="5656" priority="740" operator="equal">
      <formula>1</formula>
    </cfRule>
    <cfRule type="cellIs" dxfId="5655" priority="741" operator="between">
      <formula>0.01</formula>
      <formula>0.99</formula>
    </cfRule>
  </conditionalFormatting>
  <conditionalFormatting sqref="T80:W83">
    <cfRule type="expression" dxfId="5654" priority="739" stopIfTrue="1">
      <formula>S80=1</formula>
    </cfRule>
  </conditionalFormatting>
  <conditionalFormatting sqref="T89:W89">
    <cfRule type="cellIs" dxfId="5653" priority="737" operator="equal">
      <formula>1</formula>
    </cfRule>
    <cfRule type="cellIs" dxfId="5652" priority="738" operator="between">
      <formula>0.01</formula>
      <formula>0.99</formula>
    </cfRule>
  </conditionalFormatting>
  <conditionalFormatting sqref="T89:W89">
    <cfRule type="expression" dxfId="5651" priority="736" stopIfTrue="1">
      <formula>S89=1</formula>
    </cfRule>
  </conditionalFormatting>
  <conditionalFormatting sqref="T109:W111">
    <cfRule type="cellIs" dxfId="5650" priority="734" operator="equal">
      <formula>1</formula>
    </cfRule>
    <cfRule type="cellIs" dxfId="5649" priority="735" operator="between">
      <formula>0.01</formula>
      <formula>0.99</formula>
    </cfRule>
  </conditionalFormatting>
  <conditionalFormatting sqref="T109:W111">
    <cfRule type="expression" dxfId="5648" priority="733" stopIfTrue="1">
      <formula>S109=1</formula>
    </cfRule>
  </conditionalFormatting>
  <conditionalFormatting sqref="W129">
    <cfRule type="cellIs" dxfId="5647" priority="720" stopIfTrue="1" operator="equal">
      <formula>1</formula>
    </cfRule>
  </conditionalFormatting>
  <conditionalFormatting sqref="T153">
    <cfRule type="cellIs" dxfId="5646" priority="724" stopIfTrue="1" operator="equal">
      <formula>1</formula>
    </cfRule>
  </conditionalFormatting>
  <conditionalFormatting sqref="U153">
    <cfRule type="cellIs" dxfId="5645" priority="723" operator="equal">
      <formula>1</formula>
    </cfRule>
  </conditionalFormatting>
  <conditionalFormatting sqref="T129:U129">
    <cfRule type="cellIs" dxfId="5644" priority="721" stopIfTrue="1" operator="equal">
      <formula>1</formula>
    </cfRule>
  </conditionalFormatting>
  <conditionalFormatting sqref="T137 T146 T154:W154">
    <cfRule type="cellIs" dxfId="5643" priority="732" stopIfTrue="1" operator="equal">
      <formula>1</formula>
    </cfRule>
  </conditionalFormatting>
  <conditionalFormatting sqref="U137:W137">
    <cfRule type="cellIs" dxfId="5642" priority="730" stopIfTrue="1" operator="equal">
      <formula>1</formula>
    </cfRule>
  </conditionalFormatting>
  <conditionalFormatting sqref="V146:W146">
    <cfRule type="cellIs" dxfId="5641" priority="726" stopIfTrue="1" operator="equal">
      <formula>1</formula>
    </cfRule>
  </conditionalFormatting>
  <conditionalFormatting sqref="T128">
    <cfRule type="cellIs" dxfId="5640" priority="703" stopIfTrue="1" operator="equal">
      <formula>1</formula>
    </cfRule>
  </conditionalFormatting>
  <conditionalFormatting sqref="T172">
    <cfRule type="cellIs" dxfId="5639" priority="712" stopIfTrue="1" operator="equal">
      <formula>1</formula>
    </cfRule>
  </conditionalFormatting>
  <conditionalFormatting sqref="T158">
    <cfRule type="cellIs" dxfId="5638" priority="718" stopIfTrue="1" operator="equal">
      <formula>1</formula>
    </cfRule>
  </conditionalFormatting>
  <conditionalFormatting sqref="V153:W153">
    <cfRule type="cellIs" dxfId="5637" priority="725" operator="equal">
      <formula>1</formula>
    </cfRule>
  </conditionalFormatting>
  <conditionalFormatting sqref="T122:W122">
    <cfRule type="cellIs" dxfId="5636" priority="722" stopIfTrue="1" operator="equal">
      <formula>1</formula>
    </cfRule>
  </conditionalFormatting>
  <conditionalFormatting sqref="T145">
    <cfRule type="cellIs" dxfId="5635" priority="709" stopIfTrue="1" operator="equal">
      <formula>1</formula>
    </cfRule>
  </conditionalFormatting>
  <conditionalFormatting sqref="U158">
    <cfRule type="cellIs" dxfId="5634" priority="717" operator="equal">
      <formula>1</formula>
    </cfRule>
  </conditionalFormatting>
  <conditionalFormatting sqref="V158:W158">
    <cfRule type="cellIs" dxfId="5633" priority="719" operator="equal">
      <formula>1</formula>
    </cfRule>
  </conditionalFormatting>
  <conditionalFormatting sqref="T168">
    <cfRule type="cellIs" dxfId="5632" priority="715" stopIfTrue="1" operator="equal">
      <formula>1</formula>
    </cfRule>
  </conditionalFormatting>
  <conditionalFormatting sqref="U168">
    <cfRule type="cellIs" dxfId="5631" priority="714" operator="equal">
      <formula>1</formula>
    </cfRule>
  </conditionalFormatting>
  <conditionalFormatting sqref="V168:W168">
    <cfRule type="cellIs" dxfId="5630" priority="716" operator="equal">
      <formula>1</formula>
    </cfRule>
  </conditionalFormatting>
  <conditionalFormatting sqref="U172">
    <cfRule type="cellIs" dxfId="5629" priority="711" operator="equal">
      <formula>1</formula>
    </cfRule>
  </conditionalFormatting>
  <conditionalFormatting sqref="V172:W172">
    <cfRule type="cellIs" dxfId="5628" priority="713" operator="equal">
      <formula>1</formula>
    </cfRule>
  </conditionalFormatting>
  <conditionalFormatting sqref="U145">
    <cfRule type="cellIs" dxfId="5627" priority="708" operator="equal">
      <formula>1</formula>
    </cfRule>
  </conditionalFormatting>
  <conditionalFormatting sqref="V145:W145">
    <cfRule type="cellIs" dxfId="5626" priority="710" operator="equal">
      <formula>1</formula>
    </cfRule>
  </conditionalFormatting>
  <conditionalFormatting sqref="T135">
    <cfRule type="cellIs" dxfId="5625" priority="706" stopIfTrue="1" operator="equal">
      <formula>1</formula>
    </cfRule>
  </conditionalFormatting>
  <conditionalFormatting sqref="U135">
    <cfRule type="cellIs" dxfId="5624" priority="705" operator="equal">
      <formula>1</formula>
    </cfRule>
  </conditionalFormatting>
  <conditionalFormatting sqref="V135:W135">
    <cfRule type="cellIs" dxfId="5623" priority="707" operator="equal">
      <formula>1</formula>
    </cfRule>
  </conditionalFormatting>
  <conditionalFormatting sqref="U128">
    <cfRule type="cellIs" dxfId="5622" priority="702" operator="equal">
      <formula>1</formula>
    </cfRule>
  </conditionalFormatting>
  <conditionalFormatting sqref="V128:W128">
    <cfRule type="cellIs" dxfId="5621" priority="704" operator="equal">
      <formula>1</formula>
    </cfRule>
  </conditionalFormatting>
  <conditionalFormatting sqref="T139:W139 U144:W144 W142:W143 U140:W141 T140:T144">
    <cfRule type="cellIs" dxfId="5620" priority="697" operator="equal">
      <formula>1</formula>
    </cfRule>
    <cfRule type="cellIs" dxfId="5619" priority="698" operator="between">
      <formula>0.01</formula>
      <formula>0.99</formula>
    </cfRule>
  </conditionalFormatting>
  <conditionalFormatting sqref="T139:W139 U144:W144 W142:W143 U140:W141 T140:T144">
    <cfRule type="expression" dxfId="5618" priority="696" stopIfTrue="1">
      <formula>S139=1</formula>
    </cfRule>
  </conditionalFormatting>
  <conditionalFormatting sqref="T148:W152">
    <cfRule type="cellIs" dxfId="5617" priority="694" operator="equal">
      <formula>1</formula>
    </cfRule>
    <cfRule type="cellIs" dxfId="5616" priority="695" operator="between">
      <formula>0.01</formula>
      <formula>0.99</formula>
    </cfRule>
  </conditionalFormatting>
  <conditionalFormatting sqref="T148:W152">
    <cfRule type="expression" dxfId="5615" priority="693" stopIfTrue="1">
      <formula>S148=1</formula>
    </cfRule>
  </conditionalFormatting>
  <conditionalFormatting sqref="T156:V157">
    <cfRule type="cellIs" dxfId="5614" priority="691" operator="equal">
      <formula>1</formula>
    </cfRule>
    <cfRule type="cellIs" dxfId="5613" priority="692" operator="between">
      <formula>0.01</formula>
      <formula>0.99</formula>
    </cfRule>
  </conditionalFormatting>
  <conditionalFormatting sqref="T156:V157">
    <cfRule type="expression" dxfId="5612" priority="690" stopIfTrue="1">
      <formula>S156=1</formula>
    </cfRule>
  </conditionalFormatting>
  <conditionalFormatting sqref="T164:W167">
    <cfRule type="cellIs" dxfId="5611" priority="688" operator="equal">
      <formula>1</formula>
    </cfRule>
    <cfRule type="cellIs" dxfId="5610" priority="689" operator="between">
      <formula>0.01</formula>
      <formula>0.99</formula>
    </cfRule>
  </conditionalFormatting>
  <conditionalFormatting sqref="T164:W167">
    <cfRule type="expression" dxfId="5609" priority="687" stopIfTrue="1">
      <formula>S164=1</formula>
    </cfRule>
  </conditionalFormatting>
  <conditionalFormatting sqref="V129">
    <cfRule type="cellIs" dxfId="5608" priority="686" stopIfTrue="1" operator="equal">
      <formula>1</formula>
    </cfRule>
  </conditionalFormatting>
  <conditionalFormatting sqref="T66:T67">
    <cfRule type="cellIs" dxfId="5607" priority="683" operator="equal">
      <formula>1</formula>
    </cfRule>
    <cfRule type="cellIs" dxfId="5606" priority="684" operator="between">
      <formula>0.01</formula>
      <formula>0.99</formula>
    </cfRule>
  </conditionalFormatting>
  <conditionalFormatting sqref="T66:T67">
    <cfRule type="expression" dxfId="5605" priority="682" stopIfTrue="1">
      <formula>S66=1</formula>
    </cfRule>
  </conditionalFormatting>
  <conditionalFormatting sqref="T91">
    <cfRule type="cellIs" dxfId="5604" priority="680" operator="equal">
      <formula>1</formula>
    </cfRule>
    <cfRule type="cellIs" dxfId="5603" priority="681" operator="between">
      <formula>0.01</formula>
      <formula>0.99</formula>
    </cfRule>
  </conditionalFormatting>
  <conditionalFormatting sqref="T91">
    <cfRule type="expression" dxfId="5602" priority="679" stopIfTrue="1">
      <formula>S91=1</formula>
    </cfRule>
  </conditionalFormatting>
  <conditionalFormatting sqref="W118:W120">
    <cfRule type="cellIs" dxfId="5601" priority="677" operator="equal">
      <formula>1</formula>
    </cfRule>
    <cfRule type="cellIs" dxfId="5600" priority="678" operator="between">
      <formula>0.01</formula>
      <formula>0.99</formula>
    </cfRule>
  </conditionalFormatting>
  <conditionalFormatting sqref="W118:W120">
    <cfRule type="expression" dxfId="5599" priority="676" stopIfTrue="1">
      <formula>V118=1</formula>
    </cfRule>
  </conditionalFormatting>
  <conditionalFormatting sqref="T131:W131">
    <cfRule type="cellIs" dxfId="5598" priority="674" operator="equal">
      <formula>1</formula>
    </cfRule>
    <cfRule type="cellIs" dxfId="5597" priority="675" operator="between">
      <formula>0.01</formula>
      <formula>0.99</formula>
    </cfRule>
  </conditionalFormatting>
  <conditionalFormatting sqref="T131:W131">
    <cfRule type="expression" dxfId="5596" priority="673" stopIfTrue="1">
      <formula>S131=1</formula>
    </cfRule>
  </conditionalFormatting>
  <conditionalFormatting sqref="T124:V127">
    <cfRule type="cellIs" dxfId="5595" priority="671" operator="equal">
      <formula>1</formula>
    </cfRule>
    <cfRule type="cellIs" dxfId="5594" priority="672" operator="between">
      <formula>0.01</formula>
      <formula>0.99</formula>
    </cfRule>
  </conditionalFormatting>
  <conditionalFormatting sqref="T124:V127">
    <cfRule type="expression" dxfId="5593" priority="670" stopIfTrue="1">
      <formula>S124=1</formula>
    </cfRule>
  </conditionalFormatting>
  <conditionalFormatting sqref="W124:W127">
    <cfRule type="cellIs" dxfId="5592" priority="668" operator="equal">
      <formula>1</formula>
    </cfRule>
    <cfRule type="cellIs" dxfId="5591" priority="669" operator="between">
      <formula>0.01</formula>
      <formula>0.99</formula>
    </cfRule>
  </conditionalFormatting>
  <conditionalFormatting sqref="W124:W127">
    <cfRule type="expression" dxfId="5590" priority="667" stopIfTrue="1">
      <formula>V124=1</formula>
    </cfRule>
  </conditionalFormatting>
  <conditionalFormatting sqref="T44:W49">
    <cfRule type="cellIs" dxfId="5589" priority="653" operator="equal">
      <formula>1</formula>
    </cfRule>
    <cfRule type="cellIs" dxfId="5588" priority="654" operator="between">
      <formula>0.01</formula>
      <formula>0.99</formula>
    </cfRule>
  </conditionalFormatting>
  <conditionalFormatting sqref="T44:W49">
    <cfRule type="expression" dxfId="5587" priority="652" stopIfTrue="1">
      <formula>S44=1</formula>
    </cfRule>
  </conditionalFormatting>
  <conditionalFormatting sqref="T39:W39">
    <cfRule type="cellIs" dxfId="5586" priority="650" operator="equal">
      <formula>1</formula>
    </cfRule>
    <cfRule type="cellIs" dxfId="5585" priority="651" operator="between">
      <formula>0.01</formula>
      <formula>0.99</formula>
    </cfRule>
  </conditionalFormatting>
  <conditionalFormatting sqref="T39:W39">
    <cfRule type="expression" dxfId="5584" priority="649" stopIfTrue="1">
      <formula>S39=1</formula>
    </cfRule>
  </conditionalFormatting>
  <conditionalFormatting sqref="T58:W61">
    <cfRule type="cellIs" dxfId="5583" priority="647" operator="equal">
      <formula>1</formula>
    </cfRule>
    <cfRule type="cellIs" dxfId="5582" priority="648" operator="between">
      <formula>0.01</formula>
      <formula>0.99</formula>
    </cfRule>
  </conditionalFormatting>
  <conditionalFormatting sqref="T58:W61">
    <cfRule type="expression" dxfId="5581" priority="646" stopIfTrue="1">
      <formula>S58=1</formula>
    </cfRule>
  </conditionalFormatting>
  <conditionalFormatting sqref="T87:W87">
    <cfRule type="cellIs" dxfId="5580" priority="644" operator="equal">
      <formula>1</formula>
    </cfRule>
    <cfRule type="cellIs" dxfId="5579" priority="645" operator="between">
      <formula>0.01</formula>
      <formula>0.99</formula>
    </cfRule>
  </conditionalFormatting>
  <conditionalFormatting sqref="T87:W87">
    <cfRule type="expression" dxfId="5578" priority="643" stopIfTrue="1">
      <formula>S87=1</formula>
    </cfRule>
  </conditionalFormatting>
  <conditionalFormatting sqref="T88:W88">
    <cfRule type="cellIs" dxfId="5577" priority="641" operator="equal">
      <formula>1</formula>
    </cfRule>
    <cfRule type="cellIs" dxfId="5576" priority="642" operator="between">
      <formula>0.01</formula>
      <formula>0.99</formula>
    </cfRule>
  </conditionalFormatting>
  <conditionalFormatting sqref="T88:W88">
    <cfRule type="expression" dxfId="5575" priority="640" stopIfTrue="1">
      <formula>S88=1</formula>
    </cfRule>
  </conditionalFormatting>
  <conditionalFormatting sqref="W156:W157">
    <cfRule type="expression" dxfId="5574" priority="631" stopIfTrue="1">
      <formula>V156=1</formula>
    </cfRule>
  </conditionalFormatting>
  <conditionalFormatting sqref="W156:W157">
    <cfRule type="cellIs" dxfId="5573" priority="632" operator="equal">
      <formula>1</formula>
    </cfRule>
    <cfRule type="cellIs" dxfId="5572" priority="633" operator="between">
      <formula>0.01</formula>
      <formula>0.99</formula>
    </cfRule>
  </conditionalFormatting>
  <conditionalFormatting sqref="T132:V134">
    <cfRule type="cellIs" dxfId="5571" priority="638" operator="equal">
      <formula>1</formula>
    </cfRule>
    <cfRule type="cellIs" dxfId="5570" priority="639" operator="between">
      <formula>0.01</formula>
      <formula>0.99</formula>
    </cfRule>
  </conditionalFormatting>
  <conditionalFormatting sqref="T132:V134">
    <cfRule type="expression" dxfId="5569" priority="637" stopIfTrue="1">
      <formula>S132=1</formula>
    </cfRule>
  </conditionalFormatting>
  <conditionalFormatting sqref="W132:W134">
    <cfRule type="cellIs" dxfId="5568" priority="635" operator="equal">
      <formula>1</formula>
    </cfRule>
    <cfRule type="cellIs" dxfId="5567" priority="636" operator="between">
      <formula>0.01</formula>
      <formula>0.99</formula>
    </cfRule>
  </conditionalFormatting>
  <conditionalFormatting sqref="W132:W134">
    <cfRule type="expression" dxfId="5566" priority="634" stopIfTrue="1">
      <formula>V132=1</formula>
    </cfRule>
  </conditionalFormatting>
  <conditionalFormatting sqref="T161:W162">
    <cfRule type="cellIs" dxfId="5565" priority="629" operator="equal">
      <formula>1</formula>
    </cfRule>
    <cfRule type="cellIs" dxfId="5564" priority="630" operator="between">
      <formula>0.01</formula>
      <formula>0.99</formula>
    </cfRule>
  </conditionalFormatting>
  <conditionalFormatting sqref="T161:W162">
    <cfRule type="expression" dxfId="5563" priority="628" stopIfTrue="1">
      <formula>S161=1</formula>
    </cfRule>
  </conditionalFormatting>
  <conditionalFormatting sqref="T163:W163">
    <cfRule type="cellIs" dxfId="5562" priority="626" operator="equal">
      <formula>1</formula>
    </cfRule>
    <cfRule type="cellIs" dxfId="5561" priority="627" operator="between">
      <formula>0.01</formula>
      <formula>0.99</formula>
    </cfRule>
  </conditionalFormatting>
  <conditionalFormatting sqref="T163:W163">
    <cfRule type="expression" dxfId="5560" priority="625" stopIfTrue="1">
      <formula>S163=1</formula>
    </cfRule>
  </conditionalFormatting>
  <conditionalFormatting sqref="T171:W171">
    <cfRule type="cellIs" dxfId="5559" priority="623" operator="equal">
      <formula>1</formula>
    </cfRule>
    <cfRule type="cellIs" dxfId="5558" priority="624" operator="between">
      <formula>0.01</formula>
      <formula>0.99</formula>
    </cfRule>
  </conditionalFormatting>
  <conditionalFormatting sqref="T171:W171">
    <cfRule type="expression" dxfId="5557" priority="622" stopIfTrue="1">
      <formula>S171=1</formula>
    </cfRule>
  </conditionalFormatting>
  <conditionalFormatting sqref="X69:AA69">
    <cfRule type="cellIs" dxfId="5556" priority="620" operator="equal">
      <formula>1</formula>
    </cfRule>
  </conditionalFormatting>
  <conditionalFormatting sqref="X85:AA85">
    <cfRule type="cellIs" dxfId="5555" priority="619" operator="equal">
      <formula>1</formula>
    </cfRule>
  </conditionalFormatting>
  <conditionalFormatting sqref="Y142:Z142">
    <cfRule type="cellIs" dxfId="5554" priority="617" operator="equal">
      <formula>1</formula>
    </cfRule>
    <cfRule type="cellIs" dxfId="5553" priority="618" operator="between">
      <formula>0.01</formula>
      <formula>0.99</formula>
    </cfRule>
  </conditionalFormatting>
  <conditionalFormatting sqref="Y142:Z142">
    <cfRule type="expression" dxfId="5552" priority="616" stopIfTrue="1">
      <formula>X142=1</formula>
    </cfRule>
  </conditionalFormatting>
  <conditionalFormatting sqref="Y143:Z143">
    <cfRule type="cellIs" dxfId="5551" priority="614" operator="equal">
      <formula>1</formula>
    </cfRule>
    <cfRule type="cellIs" dxfId="5550" priority="615" operator="between">
      <formula>0.01</formula>
      <formula>0.99</formula>
    </cfRule>
  </conditionalFormatting>
  <conditionalFormatting sqref="Y143:Z143">
    <cfRule type="expression" dxfId="5549" priority="613" stopIfTrue="1">
      <formula>X143=1</formula>
    </cfRule>
  </conditionalFormatting>
  <conditionalFormatting sqref="X10:AA16 X33:AA33 X51:AA54">
    <cfRule type="cellIs" dxfId="5548" priority="611" operator="equal">
      <formula>1</formula>
    </cfRule>
    <cfRule type="cellIs" dxfId="5547" priority="612" operator="between">
      <formula>0.01</formula>
      <formula>0.99</formula>
    </cfRule>
  </conditionalFormatting>
  <conditionalFormatting sqref="X33:AA33 X51:AA54 X65:AA65 Y66:AA67">
    <cfRule type="expression" dxfId="5546" priority="610" stopIfTrue="1">
      <formula>W33=1</formula>
    </cfRule>
  </conditionalFormatting>
  <conditionalFormatting sqref="X10:AA10">
    <cfRule type="expression" dxfId="5545" priority="609" stopIfTrue="1">
      <formula>W10=1</formula>
    </cfRule>
  </conditionalFormatting>
  <conditionalFormatting sqref="X11:AA16">
    <cfRule type="expression" dxfId="5544" priority="608" stopIfTrue="1">
      <formula>W11=1</formula>
    </cfRule>
  </conditionalFormatting>
  <conditionalFormatting sqref="X20:AA23">
    <cfRule type="cellIs" dxfId="5543" priority="606" operator="equal">
      <formula>1</formula>
    </cfRule>
    <cfRule type="cellIs" dxfId="5542" priority="607" operator="between">
      <formula>0.01</formula>
      <formula>0.99</formula>
    </cfRule>
  </conditionalFormatting>
  <conditionalFormatting sqref="X20:AA23">
    <cfRule type="expression" dxfId="5541" priority="605" stopIfTrue="1">
      <formula>W20=1</formula>
    </cfRule>
  </conditionalFormatting>
  <conditionalFormatting sqref="X24:AA28">
    <cfRule type="cellIs" dxfId="5540" priority="603" operator="equal">
      <formula>1</formula>
    </cfRule>
    <cfRule type="cellIs" dxfId="5539" priority="604" operator="between">
      <formula>0.01</formula>
      <formula>0.99</formula>
    </cfRule>
  </conditionalFormatting>
  <conditionalFormatting sqref="X24:AA28">
    <cfRule type="expression" dxfId="5538" priority="602" stopIfTrue="1">
      <formula>W24=1</formula>
    </cfRule>
  </conditionalFormatting>
  <conditionalFormatting sqref="X62">
    <cfRule type="cellIs" dxfId="5537" priority="596" stopIfTrue="1" operator="equal">
      <formula>1</formula>
    </cfRule>
  </conditionalFormatting>
  <conditionalFormatting sqref="X40">
    <cfRule type="cellIs" dxfId="5536" priority="590" stopIfTrue="1" operator="equal">
      <formula>1</formula>
    </cfRule>
  </conditionalFormatting>
  <conditionalFormatting sqref="Y55">
    <cfRule type="cellIs" dxfId="5535" priority="592" operator="equal">
      <formula>1</formula>
    </cfRule>
  </conditionalFormatting>
  <conditionalFormatting sqref="X55">
    <cfRule type="cellIs" dxfId="5534" priority="593" stopIfTrue="1" operator="equal">
      <formula>1</formula>
    </cfRule>
  </conditionalFormatting>
  <conditionalFormatting sqref="Z62:AA62">
    <cfRule type="cellIs" dxfId="5533" priority="597" operator="equal">
      <formula>1</formula>
    </cfRule>
  </conditionalFormatting>
  <conditionalFormatting sqref="Y62">
    <cfRule type="cellIs" dxfId="5532" priority="595" operator="equal">
      <formula>1</formula>
    </cfRule>
  </conditionalFormatting>
  <conditionalFormatting sqref="X68">
    <cfRule type="cellIs" dxfId="5531" priority="599" stopIfTrue="1" operator="equal">
      <formula>1</formula>
    </cfRule>
  </conditionalFormatting>
  <conditionalFormatting sqref="X41:AA41">
    <cfRule type="cellIs" dxfId="5530" priority="601" operator="equal">
      <formula>1</formula>
    </cfRule>
  </conditionalFormatting>
  <conditionalFormatting sqref="Z68:AA68">
    <cfRule type="cellIs" dxfId="5529" priority="600" operator="equal">
      <formula>1</formula>
    </cfRule>
  </conditionalFormatting>
  <conditionalFormatting sqref="X36:AA38">
    <cfRule type="cellIs" dxfId="5528" priority="587" operator="equal">
      <formula>1</formula>
    </cfRule>
    <cfRule type="cellIs" dxfId="5527" priority="588" operator="between">
      <formula>0.01</formula>
      <formula>0.99</formula>
    </cfRule>
  </conditionalFormatting>
  <conditionalFormatting sqref="X36:AA38">
    <cfRule type="expression" dxfId="5526" priority="586" stopIfTrue="1">
      <formula>W36=1</formula>
    </cfRule>
  </conditionalFormatting>
  <conditionalFormatting sqref="X65:AA65 Y66:AA67">
    <cfRule type="cellIs" dxfId="5525" priority="584" operator="equal">
      <formula>1</formula>
    </cfRule>
    <cfRule type="cellIs" dxfId="5524" priority="585" operator="between">
      <formula>0.01</formula>
      <formula>0.99</formula>
    </cfRule>
  </conditionalFormatting>
  <conditionalFormatting sqref="X65:AA65 Y66:AA67">
    <cfRule type="expression" dxfId="5523" priority="583" stopIfTrue="1">
      <formula>W65=1</formula>
    </cfRule>
  </conditionalFormatting>
  <conditionalFormatting sqref="Y68">
    <cfRule type="cellIs" dxfId="5522" priority="598" operator="equal">
      <formula>1</formula>
    </cfRule>
  </conditionalFormatting>
  <conditionalFormatting sqref="Z55:AA55">
    <cfRule type="cellIs" dxfId="5521" priority="594" operator="equal">
      <formula>1</formula>
    </cfRule>
  </conditionalFormatting>
  <conditionalFormatting sqref="Y40">
    <cfRule type="cellIs" dxfId="5520" priority="589" operator="equal">
      <formula>1</formula>
    </cfRule>
  </conditionalFormatting>
  <conditionalFormatting sqref="Z40:AA40">
    <cfRule type="cellIs" dxfId="5519" priority="591" operator="equal">
      <formula>1</formula>
    </cfRule>
  </conditionalFormatting>
  <conditionalFormatting sqref="X34:AA35">
    <cfRule type="cellIs" dxfId="5518" priority="579" operator="equal">
      <formula>1</formula>
    </cfRule>
    <cfRule type="cellIs" dxfId="5517" priority="580" operator="between">
      <formula>0.01</formula>
      <formula>0.99</formula>
    </cfRule>
  </conditionalFormatting>
  <conditionalFormatting sqref="X34:AA35">
    <cfRule type="expression" dxfId="5516" priority="578" stopIfTrue="1">
      <formula>W34=1</formula>
    </cfRule>
  </conditionalFormatting>
  <conditionalFormatting sqref="X90:AA90 X92:AA93 Y91:AA91">
    <cfRule type="cellIs" dxfId="5515" priority="548" operator="equal">
      <formula>1</formula>
    </cfRule>
    <cfRule type="cellIs" dxfId="5514" priority="549" operator="between">
      <formula>0.01</formula>
      <formula>0.99</formula>
    </cfRule>
  </conditionalFormatting>
  <conditionalFormatting sqref="X90:AA90 X92:AA93 Y91:AA91">
    <cfRule type="expression" dxfId="5513" priority="547" stopIfTrue="1">
      <formula>W90=1</formula>
    </cfRule>
  </conditionalFormatting>
  <conditionalFormatting sqref="X98:AA103">
    <cfRule type="expression" dxfId="5512" priority="544" stopIfTrue="1">
      <formula>W98=1</formula>
    </cfRule>
  </conditionalFormatting>
  <conditionalFormatting sqref="X96:Z96">
    <cfRule type="cellIs" dxfId="5511" priority="577" stopIfTrue="1" operator="equal">
      <formula>1</formula>
    </cfRule>
  </conditionalFormatting>
  <conditionalFormatting sqref="Y78">
    <cfRule type="cellIs" dxfId="5510" priority="575" operator="equal">
      <formula>1</formula>
    </cfRule>
  </conditionalFormatting>
  <conditionalFormatting sqref="AA96">
    <cfRule type="cellIs" dxfId="5509" priority="574" stopIfTrue="1" operator="equal">
      <formula>1</formula>
    </cfRule>
  </conditionalFormatting>
  <conditionalFormatting sqref="Y146">
    <cfRule type="cellIs" dxfId="5508" priority="524" stopIfTrue="1" operator="equal">
      <formula>1</formula>
    </cfRule>
  </conditionalFormatting>
  <conditionalFormatting sqref="X72:AA76">
    <cfRule type="cellIs" dxfId="5507" priority="551" operator="equal">
      <formula>1</formula>
    </cfRule>
    <cfRule type="cellIs" dxfId="5506" priority="552" operator="between">
      <formula>0.01</formula>
      <formula>0.99</formula>
    </cfRule>
  </conditionalFormatting>
  <conditionalFormatting sqref="X72:AA76">
    <cfRule type="expression" dxfId="5505" priority="550" stopIfTrue="1">
      <formula>W72=1</formula>
    </cfRule>
  </conditionalFormatting>
  <conditionalFormatting sqref="X98:AA103">
    <cfRule type="cellIs" dxfId="5504" priority="545" operator="equal">
      <formula>1</formula>
    </cfRule>
    <cfRule type="cellIs" dxfId="5503" priority="546" operator="between">
      <formula>0.01</formula>
      <formula>0.99</formula>
    </cfRule>
  </conditionalFormatting>
  <conditionalFormatting sqref="Z78:AA78">
    <cfRule type="cellIs" dxfId="5502" priority="576" operator="equal">
      <formula>1</formula>
    </cfRule>
  </conditionalFormatting>
  <conditionalFormatting sqref="Y105:Z105">
    <cfRule type="cellIs" dxfId="5501" priority="573" stopIfTrue="1" operator="equal">
      <formula>1</formula>
    </cfRule>
  </conditionalFormatting>
  <conditionalFormatting sqref="AA105">
    <cfRule type="cellIs" dxfId="5500" priority="572" stopIfTrue="1" operator="equal">
      <formula>1</formula>
    </cfRule>
  </conditionalFormatting>
  <conditionalFormatting sqref="X116:AA116">
    <cfRule type="cellIs" dxfId="5499" priority="571" stopIfTrue="1" operator="equal">
      <formula>1</formula>
    </cfRule>
  </conditionalFormatting>
  <conditionalFormatting sqref="AA169">
    <cfRule type="cellIs" dxfId="5498" priority="522" stopIfTrue="1" operator="equal">
      <formula>1</formula>
    </cfRule>
  </conditionalFormatting>
  <conditionalFormatting sqref="X159:AA159">
    <cfRule type="cellIs" dxfId="5497" priority="526" stopIfTrue="1" operator="equal">
      <formula>1</formula>
    </cfRule>
  </conditionalFormatting>
  <conditionalFormatting sqref="X169:Z169">
    <cfRule type="cellIs" dxfId="5496" priority="523" stopIfTrue="1" operator="equal">
      <formula>1</formula>
    </cfRule>
  </conditionalFormatting>
  <conditionalFormatting sqref="X121">
    <cfRule type="cellIs" dxfId="5495" priority="569" stopIfTrue="1" operator="equal">
      <formula>1</formula>
    </cfRule>
  </conditionalFormatting>
  <conditionalFormatting sqref="Y121">
    <cfRule type="cellIs" dxfId="5494" priority="568" operator="equal">
      <formula>1</formula>
    </cfRule>
  </conditionalFormatting>
  <conditionalFormatting sqref="Z121:AA121">
    <cfRule type="cellIs" dxfId="5493" priority="570" operator="equal">
      <formula>1</formula>
    </cfRule>
  </conditionalFormatting>
  <conditionalFormatting sqref="X115">
    <cfRule type="cellIs" dxfId="5492" priority="566" stopIfTrue="1" operator="equal">
      <formula>1</formula>
    </cfRule>
  </conditionalFormatting>
  <conditionalFormatting sqref="Y115">
    <cfRule type="cellIs" dxfId="5491" priority="565" operator="equal">
      <formula>1</formula>
    </cfRule>
  </conditionalFormatting>
  <conditionalFormatting sqref="Z115:AA115">
    <cfRule type="cellIs" dxfId="5490" priority="567" operator="equal">
      <formula>1</formula>
    </cfRule>
  </conditionalFormatting>
  <conditionalFormatting sqref="X104">
    <cfRule type="cellIs" dxfId="5489" priority="563" stopIfTrue="1" operator="equal">
      <formula>1</formula>
    </cfRule>
  </conditionalFormatting>
  <conditionalFormatting sqref="Y104">
    <cfRule type="cellIs" dxfId="5488" priority="562" operator="equal">
      <formula>1</formula>
    </cfRule>
  </conditionalFormatting>
  <conditionalFormatting sqref="Z104:AA104">
    <cfRule type="cellIs" dxfId="5487" priority="564" operator="equal">
      <formula>1</formula>
    </cfRule>
  </conditionalFormatting>
  <conditionalFormatting sqref="X94">
    <cfRule type="cellIs" dxfId="5486" priority="560" stopIfTrue="1" operator="equal">
      <formula>1</formula>
    </cfRule>
  </conditionalFormatting>
  <conditionalFormatting sqref="Y94">
    <cfRule type="cellIs" dxfId="5485" priority="559" operator="equal">
      <formula>1</formula>
    </cfRule>
  </conditionalFormatting>
  <conditionalFormatting sqref="Z94:AA94">
    <cfRule type="cellIs" dxfId="5484" priority="561" operator="equal">
      <formula>1</formula>
    </cfRule>
  </conditionalFormatting>
  <conditionalFormatting sqref="X84">
    <cfRule type="cellIs" dxfId="5483" priority="557" stopIfTrue="1" operator="equal">
      <formula>1</formula>
    </cfRule>
  </conditionalFormatting>
  <conditionalFormatting sqref="Y84">
    <cfRule type="cellIs" dxfId="5482" priority="556" operator="equal">
      <formula>1</formula>
    </cfRule>
  </conditionalFormatting>
  <conditionalFormatting sqref="Z84:AA84">
    <cfRule type="cellIs" dxfId="5481" priority="558" operator="equal">
      <formula>1</formula>
    </cfRule>
  </conditionalFormatting>
  <conditionalFormatting sqref="X77">
    <cfRule type="cellIs" dxfId="5480" priority="554" stopIfTrue="1" operator="equal">
      <formula>1</formula>
    </cfRule>
  </conditionalFormatting>
  <conditionalFormatting sqref="Y77">
    <cfRule type="cellIs" dxfId="5479" priority="553" operator="equal">
      <formula>1</formula>
    </cfRule>
  </conditionalFormatting>
  <conditionalFormatting sqref="Z77:AA77">
    <cfRule type="cellIs" dxfId="5478" priority="555" operator="equal">
      <formula>1</formula>
    </cfRule>
  </conditionalFormatting>
  <conditionalFormatting sqref="X107:AA108 X112:AA114">
    <cfRule type="cellIs" dxfId="5477" priority="542" operator="equal">
      <formula>1</formula>
    </cfRule>
    <cfRule type="cellIs" dxfId="5476" priority="543" operator="between">
      <formula>0.01</formula>
      <formula>0.99</formula>
    </cfRule>
  </conditionalFormatting>
  <conditionalFormatting sqref="X107:AA108 X112:AA114">
    <cfRule type="expression" dxfId="5475" priority="541" stopIfTrue="1">
      <formula>W107=1</formula>
    </cfRule>
  </conditionalFormatting>
  <conditionalFormatting sqref="X118:Z120">
    <cfRule type="cellIs" dxfId="5474" priority="539" operator="equal">
      <formula>1</formula>
    </cfRule>
    <cfRule type="cellIs" dxfId="5473" priority="540" operator="between">
      <formula>0.01</formula>
      <formula>0.99</formula>
    </cfRule>
  </conditionalFormatting>
  <conditionalFormatting sqref="X118:Z120">
    <cfRule type="expression" dxfId="5472" priority="538" stopIfTrue="1">
      <formula>W118=1</formula>
    </cfRule>
  </conditionalFormatting>
  <conditionalFormatting sqref="X78">
    <cfRule type="cellIs" dxfId="5471" priority="537" operator="equal">
      <formula>1</formula>
    </cfRule>
  </conditionalFormatting>
  <conditionalFormatting sqref="X80:AA83">
    <cfRule type="cellIs" dxfId="5470" priority="535" operator="equal">
      <formula>1</formula>
    </cfRule>
    <cfRule type="cellIs" dxfId="5469" priority="536" operator="between">
      <formula>0.01</formula>
      <formula>0.99</formula>
    </cfRule>
  </conditionalFormatting>
  <conditionalFormatting sqref="X80:AA83">
    <cfRule type="expression" dxfId="5468" priority="534" stopIfTrue="1">
      <formula>W80=1</formula>
    </cfRule>
  </conditionalFormatting>
  <conditionalFormatting sqref="X89:AA89">
    <cfRule type="cellIs" dxfId="5467" priority="532" operator="equal">
      <formula>1</formula>
    </cfRule>
    <cfRule type="cellIs" dxfId="5466" priority="533" operator="between">
      <formula>0.01</formula>
      <formula>0.99</formula>
    </cfRule>
  </conditionalFormatting>
  <conditionalFormatting sqref="X89:AA89">
    <cfRule type="expression" dxfId="5465" priority="531" stopIfTrue="1">
      <formula>W89=1</formula>
    </cfRule>
  </conditionalFormatting>
  <conditionalFormatting sqref="X109:AA111">
    <cfRule type="cellIs" dxfId="5464" priority="529" operator="equal">
      <formula>1</formula>
    </cfRule>
    <cfRule type="cellIs" dxfId="5463" priority="530" operator="between">
      <formula>0.01</formula>
      <formula>0.99</formula>
    </cfRule>
  </conditionalFormatting>
  <conditionalFormatting sqref="X109:AA111">
    <cfRule type="expression" dxfId="5462" priority="528" stopIfTrue="1">
      <formula>W109=1</formula>
    </cfRule>
  </conditionalFormatting>
  <conditionalFormatting sqref="AA129">
    <cfRule type="cellIs" dxfId="5461" priority="515" stopIfTrue="1" operator="equal">
      <formula>1</formula>
    </cfRule>
  </conditionalFormatting>
  <conditionalFormatting sqref="X153">
    <cfRule type="cellIs" dxfId="5460" priority="519" stopIfTrue="1" operator="equal">
      <formula>1</formula>
    </cfRule>
  </conditionalFormatting>
  <conditionalFormatting sqref="Y153">
    <cfRule type="cellIs" dxfId="5459" priority="518" operator="equal">
      <formula>1</formula>
    </cfRule>
  </conditionalFormatting>
  <conditionalFormatting sqref="X129:Y129">
    <cfRule type="cellIs" dxfId="5458" priority="516" stopIfTrue="1" operator="equal">
      <formula>1</formula>
    </cfRule>
  </conditionalFormatting>
  <conditionalFormatting sqref="X137 X146 X154:AA154">
    <cfRule type="cellIs" dxfId="5457" priority="527" stopIfTrue="1" operator="equal">
      <formula>1</formula>
    </cfRule>
  </conditionalFormatting>
  <conditionalFormatting sqref="Y137:AA137">
    <cfRule type="cellIs" dxfId="5456" priority="525" stopIfTrue="1" operator="equal">
      <formula>1</formula>
    </cfRule>
  </conditionalFormatting>
  <conditionalFormatting sqref="Z146:AA146">
    <cfRule type="cellIs" dxfId="5455" priority="521" stopIfTrue="1" operator="equal">
      <formula>1</formula>
    </cfRule>
  </conditionalFormatting>
  <conditionalFormatting sqref="X128">
    <cfRule type="cellIs" dxfId="5454" priority="498" stopIfTrue="1" operator="equal">
      <formula>1</formula>
    </cfRule>
  </conditionalFormatting>
  <conditionalFormatting sqref="X172">
    <cfRule type="cellIs" dxfId="5453" priority="507" stopIfTrue="1" operator="equal">
      <formula>1</formula>
    </cfRule>
  </conditionalFormatting>
  <conditionalFormatting sqref="X158">
    <cfRule type="cellIs" dxfId="5452" priority="513" stopIfTrue="1" operator="equal">
      <formula>1</formula>
    </cfRule>
  </conditionalFormatting>
  <conditionalFormatting sqref="Z153:AA153">
    <cfRule type="cellIs" dxfId="5451" priority="520" operator="equal">
      <formula>1</formula>
    </cfRule>
  </conditionalFormatting>
  <conditionalFormatting sqref="X122:AA122">
    <cfRule type="cellIs" dxfId="5450" priority="517" stopIfTrue="1" operator="equal">
      <formula>1</formula>
    </cfRule>
  </conditionalFormatting>
  <conditionalFormatting sqref="X145">
    <cfRule type="cellIs" dxfId="5449" priority="504" stopIfTrue="1" operator="equal">
      <formula>1</formula>
    </cfRule>
  </conditionalFormatting>
  <conditionalFormatting sqref="Y158">
    <cfRule type="cellIs" dxfId="5448" priority="512" operator="equal">
      <formula>1</formula>
    </cfRule>
  </conditionalFormatting>
  <conditionalFormatting sqref="Z158:AA158">
    <cfRule type="cellIs" dxfId="5447" priority="514" operator="equal">
      <formula>1</formula>
    </cfRule>
  </conditionalFormatting>
  <conditionalFormatting sqref="X168">
    <cfRule type="cellIs" dxfId="5446" priority="510" stopIfTrue="1" operator="equal">
      <formula>1</formula>
    </cfRule>
  </conditionalFormatting>
  <conditionalFormatting sqref="Y168">
    <cfRule type="cellIs" dxfId="5445" priority="509" operator="equal">
      <formula>1</formula>
    </cfRule>
  </conditionalFormatting>
  <conditionalFormatting sqref="Z168:AA168">
    <cfRule type="cellIs" dxfId="5444" priority="511" operator="equal">
      <formula>1</formula>
    </cfRule>
  </conditionalFormatting>
  <conditionalFormatting sqref="Y172">
    <cfRule type="cellIs" dxfId="5443" priority="506" operator="equal">
      <formula>1</formula>
    </cfRule>
  </conditionalFormatting>
  <conditionalFormatting sqref="Z172:AA172">
    <cfRule type="cellIs" dxfId="5442" priority="508" operator="equal">
      <formula>1</formula>
    </cfRule>
  </conditionalFormatting>
  <conditionalFormatting sqref="Y145">
    <cfRule type="cellIs" dxfId="5441" priority="503" operator="equal">
      <formula>1</formula>
    </cfRule>
  </conditionalFormatting>
  <conditionalFormatting sqref="Z145:AA145">
    <cfRule type="cellIs" dxfId="5440" priority="505" operator="equal">
      <formula>1</formula>
    </cfRule>
  </conditionalFormatting>
  <conditionalFormatting sqref="X135">
    <cfRule type="cellIs" dxfId="5439" priority="501" stopIfTrue="1" operator="equal">
      <formula>1</formula>
    </cfRule>
  </conditionalFormatting>
  <conditionalFormatting sqref="Y135">
    <cfRule type="cellIs" dxfId="5438" priority="500" operator="equal">
      <formula>1</formula>
    </cfRule>
  </conditionalFormatting>
  <conditionalFormatting sqref="Z135:AA135">
    <cfRule type="cellIs" dxfId="5437" priority="502" operator="equal">
      <formula>1</formula>
    </cfRule>
  </conditionalFormatting>
  <conditionalFormatting sqref="Y128">
    <cfRule type="cellIs" dxfId="5436" priority="497" operator="equal">
      <formula>1</formula>
    </cfRule>
  </conditionalFormatting>
  <conditionalFormatting sqref="Z128:AA128">
    <cfRule type="cellIs" dxfId="5435" priority="499" operator="equal">
      <formula>1</formula>
    </cfRule>
  </conditionalFormatting>
  <conditionalFormatting sqref="Y139:AA141 Y144:AA144 AA142:AA143">
    <cfRule type="cellIs" dxfId="5434" priority="495" operator="equal">
      <formula>1</formula>
    </cfRule>
    <cfRule type="cellIs" dxfId="5433" priority="496" operator="between">
      <formula>0.01</formula>
      <formula>0.99</formula>
    </cfRule>
  </conditionalFormatting>
  <conditionalFormatting sqref="Y139:AA141 Y144:AA144 AA142:AA143">
    <cfRule type="expression" dxfId="5432" priority="494" stopIfTrue="1">
      <formula>X139=1</formula>
    </cfRule>
  </conditionalFormatting>
  <conditionalFormatting sqref="Y148:AA152">
    <cfRule type="cellIs" dxfId="5431" priority="492" operator="equal">
      <formula>1</formula>
    </cfRule>
    <cfRule type="cellIs" dxfId="5430" priority="493" operator="between">
      <formula>0.01</formula>
      <formula>0.99</formula>
    </cfRule>
  </conditionalFormatting>
  <conditionalFormatting sqref="Y148:AA152">
    <cfRule type="expression" dxfId="5429" priority="491" stopIfTrue="1">
      <formula>X148=1</formula>
    </cfRule>
  </conditionalFormatting>
  <conditionalFormatting sqref="X156:Z157">
    <cfRule type="cellIs" dxfId="5428" priority="489" operator="equal">
      <formula>1</formula>
    </cfRule>
    <cfRule type="cellIs" dxfId="5427" priority="490" operator="between">
      <formula>0.01</formula>
      <formula>0.99</formula>
    </cfRule>
  </conditionalFormatting>
  <conditionalFormatting sqref="X156:Z157">
    <cfRule type="expression" dxfId="5426" priority="488" stopIfTrue="1">
      <formula>W156=1</formula>
    </cfRule>
  </conditionalFormatting>
  <conditionalFormatting sqref="X164:AA167">
    <cfRule type="cellIs" dxfId="5425" priority="486" operator="equal">
      <formula>1</formula>
    </cfRule>
    <cfRule type="cellIs" dxfId="5424" priority="487" operator="between">
      <formula>0.01</formula>
      <formula>0.99</formula>
    </cfRule>
  </conditionalFormatting>
  <conditionalFormatting sqref="X164:AA167">
    <cfRule type="expression" dxfId="5423" priority="485" stopIfTrue="1">
      <formula>W164=1</formula>
    </cfRule>
  </conditionalFormatting>
  <conditionalFormatting sqref="Z129">
    <cfRule type="cellIs" dxfId="5422" priority="484" stopIfTrue="1" operator="equal">
      <formula>1</formula>
    </cfRule>
  </conditionalFormatting>
  <conditionalFormatting sqref="X66:X67">
    <cfRule type="cellIs" dxfId="5421" priority="482" operator="equal">
      <formula>1</formula>
    </cfRule>
    <cfRule type="cellIs" dxfId="5420" priority="483" operator="between">
      <formula>0.01</formula>
      <formula>0.99</formula>
    </cfRule>
  </conditionalFormatting>
  <conditionalFormatting sqref="X66:X67">
    <cfRule type="expression" dxfId="5419" priority="481" stopIfTrue="1">
      <formula>W66=1</formula>
    </cfRule>
  </conditionalFormatting>
  <conditionalFormatting sqref="X91">
    <cfRule type="cellIs" dxfId="5418" priority="479" operator="equal">
      <formula>1</formula>
    </cfRule>
    <cfRule type="cellIs" dxfId="5417" priority="480" operator="between">
      <formula>0.01</formula>
      <formula>0.99</formula>
    </cfRule>
  </conditionalFormatting>
  <conditionalFormatting sqref="X91">
    <cfRule type="expression" dxfId="5416" priority="478" stopIfTrue="1">
      <formula>W91=1</formula>
    </cfRule>
  </conditionalFormatting>
  <conditionalFormatting sqref="AA118:AA120">
    <cfRule type="cellIs" dxfId="5415" priority="476" operator="equal">
      <formula>1</formula>
    </cfRule>
    <cfRule type="cellIs" dxfId="5414" priority="477" operator="between">
      <formula>0.01</formula>
      <formula>0.99</formula>
    </cfRule>
  </conditionalFormatting>
  <conditionalFormatting sqref="AA118:AA120">
    <cfRule type="expression" dxfId="5413" priority="475" stopIfTrue="1">
      <formula>Z118=1</formula>
    </cfRule>
  </conditionalFormatting>
  <conditionalFormatting sqref="X131:AA131">
    <cfRule type="cellIs" dxfId="5412" priority="473" operator="equal">
      <formula>1</formula>
    </cfRule>
    <cfRule type="cellIs" dxfId="5411" priority="474" operator="between">
      <formula>0.01</formula>
      <formula>0.99</formula>
    </cfRule>
  </conditionalFormatting>
  <conditionalFormatting sqref="X131:AA131">
    <cfRule type="expression" dxfId="5410" priority="472" stopIfTrue="1">
      <formula>W131=1</formula>
    </cfRule>
  </conditionalFormatting>
  <conditionalFormatting sqref="X124:Z127">
    <cfRule type="cellIs" dxfId="5409" priority="470" operator="equal">
      <formula>1</formula>
    </cfRule>
    <cfRule type="cellIs" dxfId="5408" priority="471" operator="between">
      <formula>0.01</formula>
      <formula>0.99</formula>
    </cfRule>
  </conditionalFormatting>
  <conditionalFormatting sqref="X124:Z127">
    <cfRule type="expression" dxfId="5407" priority="469" stopIfTrue="1">
      <formula>W124=1</formula>
    </cfRule>
  </conditionalFormatting>
  <conditionalFormatting sqref="AA124:AA127">
    <cfRule type="cellIs" dxfId="5406" priority="467" operator="equal">
      <formula>1</formula>
    </cfRule>
    <cfRule type="cellIs" dxfId="5405" priority="468" operator="between">
      <formula>0.01</formula>
      <formula>0.99</formula>
    </cfRule>
  </conditionalFormatting>
  <conditionalFormatting sqref="AA124:AA127">
    <cfRule type="expression" dxfId="5404" priority="466" stopIfTrue="1">
      <formula>Z124=1</formula>
    </cfRule>
  </conditionalFormatting>
  <conditionalFormatting sqref="X44:AA49">
    <cfRule type="cellIs" dxfId="5403" priority="461" operator="equal">
      <formula>1</formula>
    </cfRule>
    <cfRule type="cellIs" dxfId="5402" priority="462" operator="between">
      <formula>0.01</formula>
      <formula>0.99</formula>
    </cfRule>
  </conditionalFormatting>
  <conditionalFormatting sqref="X44:AA49">
    <cfRule type="expression" dxfId="5401" priority="460" stopIfTrue="1">
      <formula>W44=1</formula>
    </cfRule>
  </conditionalFormatting>
  <conditionalFormatting sqref="X39:AA39">
    <cfRule type="cellIs" dxfId="5400" priority="458" operator="equal">
      <formula>1</formula>
    </cfRule>
    <cfRule type="cellIs" dxfId="5399" priority="459" operator="between">
      <formula>0.01</formula>
      <formula>0.99</formula>
    </cfRule>
  </conditionalFormatting>
  <conditionalFormatting sqref="X39:AA39">
    <cfRule type="expression" dxfId="5398" priority="457" stopIfTrue="1">
      <formula>W39=1</formula>
    </cfRule>
  </conditionalFormatting>
  <conditionalFormatting sqref="X58:AA61">
    <cfRule type="cellIs" dxfId="5397" priority="455" operator="equal">
      <formula>1</formula>
    </cfRule>
    <cfRule type="cellIs" dxfId="5396" priority="456" operator="between">
      <formula>0.01</formula>
      <formula>0.99</formula>
    </cfRule>
  </conditionalFormatting>
  <conditionalFormatting sqref="X58:AA61">
    <cfRule type="expression" dxfId="5395" priority="454" stopIfTrue="1">
      <formula>W58=1</formula>
    </cfRule>
  </conditionalFormatting>
  <conditionalFormatting sqref="X87:AA87">
    <cfRule type="cellIs" dxfId="5394" priority="452" operator="equal">
      <formula>1</formula>
    </cfRule>
    <cfRule type="cellIs" dxfId="5393" priority="453" operator="between">
      <formula>0.01</formula>
      <formula>0.99</formula>
    </cfRule>
  </conditionalFormatting>
  <conditionalFormatting sqref="X87:AA87">
    <cfRule type="expression" dxfId="5392" priority="451" stopIfTrue="1">
      <formula>W87=1</formula>
    </cfRule>
  </conditionalFormatting>
  <conditionalFormatting sqref="X88:AA88">
    <cfRule type="cellIs" dxfId="5391" priority="449" operator="equal">
      <formula>1</formula>
    </cfRule>
    <cfRule type="cellIs" dxfId="5390" priority="450" operator="between">
      <formula>0.01</formula>
      <formula>0.99</formula>
    </cfRule>
  </conditionalFormatting>
  <conditionalFormatting sqref="X88:AA88">
    <cfRule type="expression" dxfId="5389" priority="448" stopIfTrue="1">
      <formula>W88=1</formula>
    </cfRule>
  </conditionalFormatting>
  <conditionalFormatting sqref="AA156:AA157">
    <cfRule type="expression" dxfId="5388" priority="439" stopIfTrue="1">
      <formula>Z156=1</formula>
    </cfRule>
  </conditionalFormatting>
  <conditionalFormatting sqref="AA156:AA157">
    <cfRule type="cellIs" dxfId="5387" priority="440" operator="equal">
      <formula>1</formula>
    </cfRule>
    <cfRule type="cellIs" dxfId="5386" priority="441" operator="between">
      <formula>0.01</formula>
      <formula>0.99</formula>
    </cfRule>
  </conditionalFormatting>
  <conditionalFormatting sqref="X132:Z134">
    <cfRule type="cellIs" dxfId="5385" priority="446" operator="equal">
      <formula>1</formula>
    </cfRule>
    <cfRule type="cellIs" dxfId="5384" priority="447" operator="between">
      <formula>0.01</formula>
      <formula>0.99</formula>
    </cfRule>
  </conditionalFormatting>
  <conditionalFormatting sqref="X132:Z134">
    <cfRule type="expression" dxfId="5383" priority="445" stopIfTrue="1">
      <formula>W132=1</formula>
    </cfRule>
  </conditionalFormatting>
  <conditionalFormatting sqref="AA132:AA134">
    <cfRule type="cellIs" dxfId="5382" priority="443" operator="equal">
      <formula>1</formula>
    </cfRule>
    <cfRule type="cellIs" dxfId="5381" priority="444" operator="between">
      <formula>0.01</formula>
      <formula>0.99</formula>
    </cfRule>
  </conditionalFormatting>
  <conditionalFormatting sqref="AA132:AA134">
    <cfRule type="expression" dxfId="5380" priority="442" stopIfTrue="1">
      <formula>Z132=1</formula>
    </cfRule>
  </conditionalFormatting>
  <conditionalFormatting sqref="X161:AA162">
    <cfRule type="cellIs" dxfId="5379" priority="437" operator="equal">
      <formula>1</formula>
    </cfRule>
    <cfRule type="cellIs" dxfId="5378" priority="438" operator="between">
      <formula>0.01</formula>
      <formula>0.99</formula>
    </cfRule>
  </conditionalFormatting>
  <conditionalFormatting sqref="X161:AA162">
    <cfRule type="expression" dxfId="5377" priority="436" stopIfTrue="1">
      <formula>W161=1</formula>
    </cfRule>
  </conditionalFormatting>
  <conditionalFormatting sqref="X163:AA163">
    <cfRule type="cellIs" dxfId="5376" priority="434" operator="equal">
      <formula>1</formula>
    </cfRule>
    <cfRule type="cellIs" dxfId="5375" priority="435" operator="between">
      <formula>0.01</formula>
      <formula>0.99</formula>
    </cfRule>
  </conditionalFormatting>
  <conditionalFormatting sqref="X163:AA163">
    <cfRule type="expression" dxfId="5374" priority="433" stopIfTrue="1">
      <formula>W163=1</formula>
    </cfRule>
  </conditionalFormatting>
  <conditionalFormatting sqref="X171:AA171">
    <cfRule type="cellIs" dxfId="5373" priority="431" operator="equal">
      <formula>1</formula>
    </cfRule>
    <cfRule type="cellIs" dxfId="5372" priority="432" operator="between">
      <formula>0.01</formula>
      <formula>0.99</formula>
    </cfRule>
  </conditionalFormatting>
  <conditionalFormatting sqref="X171:AA171">
    <cfRule type="expression" dxfId="5371" priority="430" stopIfTrue="1">
      <formula>W171=1</formula>
    </cfRule>
  </conditionalFormatting>
  <conditionalFormatting sqref="AB69:AE69">
    <cfRule type="cellIs" dxfId="5370" priority="428" operator="equal">
      <formula>1</formula>
    </cfRule>
  </conditionalFormatting>
  <conditionalFormatting sqref="AB85:AE85">
    <cfRule type="cellIs" dxfId="5369" priority="427" operator="equal">
      <formula>1</formula>
    </cfRule>
  </conditionalFormatting>
  <conditionalFormatting sqref="AC142:AD142">
    <cfRule type="cellIs" dxfId="5368" priority="425" operator="equal">
      <formula>1</formula>
    </cfRule>
    <cfRule type="cellIs" dxfId="5367" priority="426" operator="between">
      <formula>0.01</formula>
      <formula>0.99</formula>
    </cfRule>
  </conditionalFormatting>
  <conditionalFormatting sqref="AC142:AD142">
    <cfRule type="expression" dxfId="5366" priority="424" stopIfTrue="1">
      <formula>AB142=1</formula>
    </cfRule>
  </conditionalFormatting>
  <conditionalFormatting sqref="AC143:AD143">
    <cfRule type="cellIs" dxfId="5365" priority="422" operator="equal">
      <formula>1</formula>
    </cfRule>
    <cfRule type="cellIs" dxfId="5364" priority="423" operator="between">
      <formula>0.01</formula>
      <formula>0.99</formula>
    </cfRule>
  </conditionalFormatting>
  <conditionalFormatting sqref="AC143:AD143">
    <cfRule type="expression" dxfId="5363" priority="421" stopIfTrue="1">
      <formula>AB143=1</formula>
    </cfRule>
  </conditionalFormatting>
  <conditionalFormatting sqref="AB10:AE16 AB33:AE33 AB51:AE54">
    <cfRule type="cellIs" dxfId="5362" priority="419" operator="equal">
      <formula>1</formula>
    </cfRule>
    <cfRule type="cellIs" dxfId="5361" priority="420" operator="between">
      <formula>0.01</formula>
      <formula>0.99</formula>
    </cfRule>
  </conditionalFormatting>
  <conditionalFormatting sqref="AB33:AE33 AB51:AE54 AB65:AE65 AC66:AE67">
    <cfRule type="expression" dxfId="5360" priority="418" stopIfTrue="1">
      <formula>AA33=1</formula>
    </cfRule>
  </conditionalFormatting>
  <conditionalFormatting sqref="AB10:AE10">
    <cfRule type="expression" dxfId="5359" priority="417" stopIfTrue="1">
      <formula>AA10=1</formula>
    </cfRule>
  </conditionalFormatting>
  <conditionalFormatting sqref="AB11:AE16">
    <cfRule type="expression" dxfId="5358" priority="416" stopIfTrue="1">
      <formula>AA11=1</formula>
    </cfRule>
  </conditionalFormatting>
  <conditionalFormatting sqref="AB20:AE23">
    <cfRule type="cellIs" dxfId="5357" priority="414" operator="equal">
      <formula>1</formula>
    </cfRule>
    <cfRule type="cellIs" dxfId="5356" priority="415" operator="between">
      <formula>0.01</formula>
      <formula>0.99</formula>
    </cfRule>
  </conditionalFormatting>
  <conditionalFormatting sqref="AB20:AE23">
    <cfRule type="expression" dxfId="5355" priority="413" stopIfTrue="1">
      <formula>AA20=1</formula>
    </cfRule>
  </conditionalFormatting>
  <conditionalFormatting sqref="AB24:AE28">
    <cfRule type="cellIs" dxfId="5354" priority="411" operator="equal">
      <formula>1</formula>
    </cfRule>
    <cfRule type="cellIs" dxfId="5353" priority="412" operator="between">
      <formula>0.01</formula>
      <formula>0.99</formula>
    </cfRule>
  </conditionalFormatting>
  <conditionalFormatting sqref="AB24:AE28">
    <cfRule type="expression" dxfId="5352" priority="410" stopIfTrue="1">
      <formula>AA24=1</formula>
    </cfRule>
  </conditionalFormatting>
  <conditionalFormatting sqref="AB62">
    <cfRule type="cellIs" dxfId="5351" priority="404" stopIfTrue="1" operator="equal">
      <formula>1</formula>
    </cfRule>
  </conditionalFormatting>
  <conditionalFormatting sqref="AB40">
    <cfRule type="cellIs" dxfId="5350" priority="398" stopIfTrue="1" operator="equal">
      <formula>1</formula>
    </cfRule>
  </conditionalFormatting>
  <conditionalFormatting sqref="AC55">
    <cfRule type="cellIs" dxfId="5349" priority="400" operator="equal">
      <formula>1</formula>
    </cfRule>
  </conditionalFormatting>
  <conditionalFormatting sqref="AB55">
    <cfRule type="cellIs" dxfId="5348" priority="401" stopIfTrue="1" operator="equal">
      <formula>1</formula>
    </cfRule>
  </conditionalFormatting>
  <conditionalFormatting sqref="AD62:AE62">
    <cfRule type="cellIs" dxfId="5347" priority="405" operator="equal">
      <formula>1</formula>
    </cfRule>
  </conditionalFormatting>
  <conditionalFormatting sqref="AC62">
    <cfRule type="cellIs" dxfId="5346" priority="403" operator="equal">
      <formula>1</formula>
    </cfRule>
  </conditionalFormatting>
  <conditionalFormatting sqref="AB68">
    <cfRule type="cellIs" dxfId="5345" priority="407" stopIfTrue="1" operator="equal">
      <formula>1</formula>
    </cfRule>
  </conditionalFormatting>
  <conditionalFormatting sqref="AB41:AE41">
    <cfRule type="cellIs" dxfId="5344" priority="409" operator="equal">
      <formula>1</formula>
    </cfRule>
  </conditionalFormatting>
  <conditionalFormatting sqref="AD68:AE68">
    <cfRule type="cellIs" dxfId="5343" priority="408" operator="equal">
      <formula>1</formula>
    </cfRule>
  </conditionalFormatting>
  <conditionalFormatting sqref="AB36:AE38">
    <cfRule type="cellIs" dxfId="5342" priority="395" operator="equal">
      <formula>1</formula>
    </cfRule>
    <cfRule type="cellIs" dxfId="5341" priority="396" operator="between">
      <formula>0.01</formula>
      <formula>0.99</formula>
    </cfRule>
  </conditionalFormatting>
  <conditionalFormatting sqref="AB36:AE38">
    <cfRule type="expression" dxfId="5340" priority="394" stopIfTrue="1">
      <formula>AA36=1</formula>
    </cfRule>
  </conditionalFormatting>
  <conditionalFormatting sqref="AB65:AE65 AC66:AE67">
    <cfRule type="cellIs" dxfId="5339" priority="392" operator="equal">
      <formula>1</formula>
    </cfRule>
    <cfRule type="cellIs" dxfId="5338" priority="393" operator="between">
      <formula>0.01</formula>
      <formula>0.99</formula>
    </cfRule>
  </conditionalFormatting>
  <conditionalFormatting sqref="AB65:AE65 AC66:AE67">
    <cfRule type="expression" dxfId="5337" priority="391" stopIfTrue="1">
      <formula>AA65=1</formula>
    </cfRule>
  </conditionalFormatting>
  <conditionalFormatting sqref="AC68">
    <cfRule type="cellIs" dxfId="5336" priority="406" operator="equal">
      <formula>1</formula>
    </cfRule>
  </conditionalFormatting>
  <conditionalFormatting sqref="AD55:AE55">
    <cfRule type="cellIs" dxfId="5335" priority="402" operator="equal">
      <formula>1</formula>
    </cfRule>
  </conditionalFormatting>
  <conditionalFormatting sqref="AC40">
    <cfRule type="cellIs" dxfId="5334" priority="397" operator="equal">
      <formula>1</formula>
    </cfRule>
  </conditionalFormatting>
  <conditionalFormatting sqref="AD40:AE40">
    <cfRule type="cellIs" dxfId="5333" priority="399" operator="equal">
      <formula>1</formula>
    </cfRule>
  </conditionalFormatting>
  <conditionalFormatting sqref="AB34:AE35">
    <cfRule type="cellIs" dxfId="5332" priority="387" operator="equal">
      <formula>1</formula>
    </cfRule>
    <cfRule type="cellIs" dxfId="5331" priority="388" operator="between">
      <formula>0.01</formula>
      <formula>0.99</formula>
    </cfRule>
  </conditionalFormatting>
  <conditionalFormatting sqref="AB34:AE35">
    <cfRule type="expression" dxfId="5330" priority="386" stopIfTrue="1">
      <formula>AA34=1</formula>
    </cfRule>
  </conditionalFormatting>
  <conditionalFormatting sqref="AB90:AE90 AB92:AE93 AC91:AE91">
    <cfRule type="cellIs" dxfId="5329" priority="356" operator="equal">
      <formula>1</formula>
    </cfRule>
    <cfRule type="cellIs" dxfId="5328" priority="357" operator="between">
      <formula>0.01</formula>
      <formula>0.99</formula>
    </cfRule>
  </conditionalFormatting>
  <conditionalFormatting sqref="AB90:AE90 AB92:AE93 AC91:AE91">
    <cfRule type="expression" dxfId="5327" priority="355" stopIfTrue="1">
      <formula>AA90=1</formula>
    </cfRule>
  </conditionalFormatting>
  <conditionalFormatting sqref="AB98:AE103">
    <cfRule type="expression" dxfId="5326" priority="352" stopIfTrue="1">
      <formula>AA98=1</formula>
    </cfRule>
  </conditionalFormatting>
  <conditionalFormatting sqref="AB96:AD96">
    <cfRule type="cellIs" dxfId="5325" priority="385" stopIfTrue="1" operator="equal">
      <formula>1</formula>
    </cfRule>
  </conditionalFormatting>
  <conditionalFormatting sqref="AC78">
    <cfRule type="cellIs" dxfId="5324" priority="383" operator="equal">
      <formula>1</formula>
    </cfRule>
  </conditionalFormatting>
  <conditionalFormatting sqref="AE96">
    <cfRule type="cellIs" dxfId="5323" priority="382" stopIfTrue="1" operator="equal">
      <formula>1</formula>
    </cfRule>
  </conditionalFormatting>
  <conditionalFormatting sqref="AC146">
    <cfRule type="cellIs" dxfId="5322" priority="332" stopIfTrue="1" operator="equal">
      <formula>1</formula>
    </cfRule>
  </conditionalFormatting>
  <conditionalFormatting sqref="AB72:AE76">
    <cfRule type="cellIs" dxfId="5321" priority="359" operator="equal">
      <formula>1</formula>
    </cfRule>
    <cfRule type="cellIs" dxfId="5320" priority="360" operator="between">
      <formula>0.01</formula>
      <formula>0.99</formula>
    </cfRule>
  </conditionalFormatting>
  <conditionalFormatting sqref="AB72:AE76">
    <cfRule type="expression" dxfId="5319" priority="358" stopIfTrue="1">
      <formula>AA72=1</formula>
    </cfRule>
  </conditionalFormatting>
  <conditionalFormatting sqref="AB98:AE103">
    <cfRule type="cellIs" dxfId="5318" priority="353" operator="equal">
      <formula>1</formula>
    </cfRule>
    <cfRule type="cellIs" dxfId="5317" priority="354" operator="between">
      <formula>0.01</formula>
      <formula>0.99</formula>
    </cfRule>
  </conditionalFormatting>
  <conditionalFormatting sqref="AD78:AE78">
    <cfRule type="cellIs" dxfId="5316" priority="384" operator="equal">
      <formula>1</formula>
    </cfRule>
  </conditionalFormatting>
  <conditionalFormatting sqref="AC105:AD105">
    <cfRule type="cellIs" dxfId="5315" priority="381" stopIfTrue="1" operator="equal">
      <formula>1</formula>
    </cfRule>
  </conditionalFormatting>
  <conditionalFormatting sqref="AE105">
    <cfRule type="cellIs" dxfId="5314" priority="380" stopIfTrue="1" operator="equal">
      <formula>1</formula>
    </cfRule>
  </conditionalFormatting>
  <conditionalFormatting sqref="AB116:AE116">
    <cfRule type="cellIs" dxfId="5313" priority="379" stopIfTrue="1" operator="equal">
      <formula>1</formula>
    </cfRule>
  </conditionalFormatting>
  <conditionalFormatting sqref="AE169">
    <cfRule type="cellIs" dxfId="5312" priority="330" stopIfTrue="1" operator="equal">
      <formula>1</formula>
    </cfRule>
  </conditionalFormatting>
  <conditionalFormatting sqref="AB159:AE159">
    <cfRule type="cellIs" dxfId="5311" priority="334" stopIfTrue="1" operator="equal">
      <formula>1</formula>
    </cfRule>
  </conditionalFormatting>
  <conditionalFormatting sqref="AB169:AD169">
    <cfRule type="cellIs" dxfId="5310" priority="331" stopIfTrue="1" operator="equal">
      <formula>1</formula>
    </cfRule>
  </conditionalFormatting>
  <conditionalFormatting sqref="AB121">
    <cfRule type="cellIs" dxfId="5309" priority="377" stopIfTrue="1" operator="equal">
      <formula>1</formula>
    </cfRule>
  </conditionalFormatting>
  <conditionalFormatting sqref="AC121">
    <cfRule type="cellIs" dxfId="5308" priority="376" operator="equal">
      <formula>1</formula>
    </cfRule>
  </conditionalFormatting>
  <conditionalFormatting sqref="AD121:AE121">
    <cfRule type="cellIs" dxfId="5307" priority="378" operator="equal">
      <formula>1</formula>
    </cfRule>
  </conditionalFormatting>
  <conditionalFormatting sqref="AB115">
    <cfRule type="cellIs" dxfId="5306" priority="374" stopIfTrue="1" operator="equal">
      <formula>1</formula>
    </cfRule>
  </conditionalFormatting>
  <conditionalFormatting sqref="AC115">
    <cfRule type="cellIs" dxfId="5305" priority="373" operator="equal">
      <formula>1</formula>
    </cfRule>
  </conditionalFormatting>
  <conditionalFormatting sqref="AD115:AE115">
    <cfRule type="cellIs" dxfId="5304" priority="375" operator="equal">
      <formula>1</formula>
    </cfRule>
  </conditionalFormatting>
  <conditionalFormatting sqref="AB104">
    <cfRule type="cellIs" dxfId="5303" priority="371" stopIfTrue="1" operator="equal">
      <formula>1</formula>
    </cfRule>
  </conditionalFormatting>
  <conditionalFormatting sqref="AC104">
    <cfRule type="cellIs" dxfId="5302" priority="370" operator="equal">
      <formula>1</formula>
    </cfRule>
  </conditionalFormatting>
  <conditionalFormatting sqref="AD104:AE104">
    <cfRule type="cellIs" dxfId="5301" priority="372" operator="equal">
      <formula>1</formula>
    </cfRule>
  </conditionalFormatting>
  <conditionalFormatting sqref="AB94">
    <cfRule type="cellIs" dxfId="5300" priority="368" stopIfTrue="1" operator="equal">
      <formula>1</formula>
    </cfRule>
  </conditionalFormatting>
  <conditionalFormatting sqref="AC94">
    <cfRule type="cellIs" dxfId="5299" priority="367" operator="equal">
      <formula>1</formula>
    </cfRule>
  </conditionalFormatting>
  <conditionalFormatting sqref="AD94:AE94">
    <cfRule type="cellIs" dxfId="5298" priority="369" operator="equal">
      <formula>1</formula>
    </cfRule>
  </conditionalFormatting>
  <conditionalFormatting sqref="AB84">
    <cfRule type="cellIs" dxfId="5297" priority="365" stopIfTrue="1" operator="equal">
      <formula>1</formula>
    </cfRule>
  </conditionalFormatting>
  <conditionalFormatting sqref="AC84">
    <cfRule type="cellIs" dxfId="5296" priority="364" operator="equal">
      <formula>1</formula>
    </cfRule>
  </conditionalFormatting>
  <conditionalFormatting sqref="AD84:AE84">
    <cfRule type="cellIs" dxfId="5295" priority="366" operator="equal">
      <formula>1</formula>
    </cfRule>
  </conditionalFormatting>
  <conditionalFormatting sqref="AB77">
    <cfRule type="cellIs" dxfId="5294" priority="362" stopIfTrue="1" operator="equal">
      <formula>1</formula>
    </cfRule>
  </conditionalFormatting>
  <conditionalFormatting sqref="AC77">
    <cfRule type="cellIs" dxfId="5293" priority="361" operator="equal">
      <formula>1</formula>
    </cfRule>
  </conditionalFormatting>
  <conditionalFormatting sqref="AD77:AE77">
    <cfRule type="cellIs" dxfId="5292" priority="363" operator="equal">
      <formula>1</formula>
    </cfRule>
  </conditionalFormatting>
  <conditionalFormatting sqref="AB107:AE108 AB112:AE114">
    <cfRule type="cellIs" dxfId="5291" priority="350" operator="equal">
      <formula>1</formula>
    </cfRule>
    <cfRule type="cellIs" dxfId="5290" priority="351" operator="between">
      <formula>0.01</formula>
      <formula>0.99</formula>
    </cfRule>
  </conditionalFormatting>
  <conditionalFormatting sqref="AB107:AE108 AB112:AE114">
    <cfRule type="expression" dxfId="5289" priority="349" stopIfTrue="1">
      <formula>AA107=1</formula>
    </cfRule>
  </conditionalFormatting>
  <conditionalFormatting sqref="AB118:AD120">
    <cfRule type="cellIs" dxfId="5288" priority="347" operator="equal">
      <formula>1</formula>
    </cfRule>
    <cfRule type="cellIs" dxfId="5287" priority="348" operator="between">
      <formula>0.01</formula>
      <formula>0.99</formula>
    </cfRule>
  </conditionalFormatting>
  <conditionalFormatting sqref="AB118:AD120">
    <cfRule type="expression" dxfId="5286" priority="346" stopIfTrue="1">
      <formula>AA118=1</formula>
    </cfRule>
  </conditionalFormatting>
  <conditionalFormatting sqref="AB78">
    <cfRule type="cellIs" dxfId="5285" priority="345" operator="equal">
      <formula>1</formula>
    </cfRule>
  </conditionalFormatting>
  <conditionalFormatting sqref="AB80:AE83">
    <cfRule type="cellIs" dxfId="5284" priority="343" operator="equal">
      <formula>1</formula>
    </cfRule>
    <cfRule type="cellIs" dxfId="5283" priority="344" operator="between">
      <formula>0.01</formula>
      <formula>0.99</formula>
    </cfRule>
  </conditionalFormatting>
  <conditionalFormatting sqref="AB80:AE83">
    <cfRule type="expression" dxfId="5282" priority="342" stopIfTrue="1">
      <formula>AA80=1</formula>
    </cfRule>
  </conditionalFormatting>
  <conditionalFormatting sqref="AB89:AE89">
    <cfRule type="cellIs" dxfId="5281" priority="340" operator="equal">
      <formula>1</formula>
    </cfRule>
    <cfRule type="cellIs" dxfId="5280" priority="341" operator="between">
      <formula>0.01</formula>
      <formula>0.99</formula>
    </cfRule>
  </conditionalFormatting>
  <conditionalFormatting sqref="AB89:AE89">
    <cfRule type="expression" dxfId="5279" priority="339" stopIfTrue="1">
      <formula>AA89=1</formula>
    </cfRule>
  </conditionalFormatting>
  <conditionalFormatting sqref="AB109:AE111">
    <cfRule type="cellIs" dxfId="5278" priority="337" operator="equal">
      <formula>1</formula>
    </cfRule>
    <cfRule type="cellIs" dxfId="5277" priority="338" operator="between">
      <formula>0.01</formula>
      <formula>0.99</formula>
    </cfRule>
  </conditionalFormatting>
  <conditionalFormatting sqref="AB109:AE111">
    <cfRule type="expression" dxfId="5276" priority="336" stopIfTrue="1">
      <formula>AA109=1</formula>
    </cfRule>
  </conditionalFormatting>
  <conditionalFormatting sqref="AE129">
    <cfRule type="cellIs" dxfId="5275" priority="323" stopIfTrue="1" operator="equal">
      <formula>1</formula>
    </cfRule>
  </conditionalFormatting>
  <conditionalFormatting sqref="AB153">
    <cfRule type="cellIs" dxfId="5274" priority="327" stopIfTrue="1" operator="equal">
      <formula>1</formula>
    </cfRule>
  </conditionalFormatting>
  <conditionalFormatting sqref="AC153">
    <cfRule type="cellIs" dxfId="5273" priority="326" operator="equal">
      <formula>1</formula>
    </cfRule>
  </conditionalFormatting>
  <conditionalFormatting sqref="AB129:AC129">
    <cfRule type="cellIs" dxfId="5272" priority="324" stopIfTrue="1" operator="equal">
      <formula>1</formula>
    </cfRule>
  </conditionalFormatting>
  <conditionalFormatting sqref="AB137 AB146 AB154:AE154">
    <cfRule type="cellIs" dxfId="5271" priority="335" stopIfTrue="1" operator="equal">
      <formula>1</formula>
    </cfRule>
  </conditionalFormatting>
  <conditionalFormatting sqref="AC137:AE137">
    <cfRule type="cellIs" dxfId="5270" priority="333" stopIfTrue="1" operator="equal">
      <formula>1</formula>
    </cfRule>
  </conditionalFormatting>
  <conditionalFormatting sqref="AD146:AE146">
    <cfRule type="cellIs" dxfId="5269" priority="329" stopIfTrue="1" operator="equal">
      <formula>1</formula>
    </cfRule>
  </conditionalFormatting>
  <conditionalFormatting sqref="AB128">
    <cfRule type="cellIs" dxfId="5268" priority="306" stopIfTrue="1" operator="equal">
      <formula>1</formula>
    </cfRule>
  </conditionalFormatting>
  <conditionalFormatting sqref="AB172">
    <cfRule type="cellIs" dxfId="5267" priority="315" stopIfTrue="1" operator="equal">
      <formula>1</formula>
    </cfRule>
  </conditionalFormatting>
  <conditionalFormatting sqref="AB158">
    <cfRule type="cellIs" dxfId="5266" priority="321" stopIfTrue="1" operator="equal">
      <formula>1</formula>
    </cfRule>
  </conditionalFormatting>
  <conditionalFormatting sqref="AD153:AE153">
    <cfRule type="cellIs" dxfId="5265" priority="328" operator="equal">
      <formula>1</formula>
    </cfRule>
  </conditionalFormatting>
  <conditionalFormatting sqref="AB122:AE122">
    <cfRule type="cellIs" dxfId="5264" priority="325" stopIfTrue="1" operator="equal">
      <formula>1</formula>
    </cfRule>
  </conditionalFormatting>
  <conditionalFormatting sqref="AB145">
    <cfRule type="cellIs" dxfId="5263" priority="312" stopIfTrue="1" operator="equal">
      <formula>1</formula>
    </cfRule>
  </conditionalFormatting>
  <conditionalFormatting sqref="AC158">
    <cfRule type="cellIs" dxfId="5262" priority="320" operator="equal">
      <formula>1</formula>
    </cfRule>
  </conditionalFormatting>
  <conditionalFormatting sqref="AD158:AE158">
    <cfRule type="cellIs" dxfId="5261" priority="322" operator="equal">
      <formula>1</formula>
    </cfRule>
  </conditionalFormatting>
  <conditionalFormatting sqref="AB168">
    <cfRule type="cellIs" dxfId="5260" priority="318" stopIfTrue="1" operator="equal">
      <formula>1</formula>
    </cfRule>
  </conditionalFormatting>
  <conditionalFormatting sqref="AC168">
    <cfRule type="cellIs" dxfId="5259" priority="317" operator="equal">
      <formula>1</formula>
    </cfRule>
  </conditionalFormatting>
  <conditionalFormatting sqref="AD168:AE168">
    <cfRule type="cellIs" dxfId="5258" priority="319" operator="equal">
      <formula>1</formula>
    </cfRule>
  </conditionalFormatting>
  <conditionalFormatting sqref="AC172">
    <cfRule type="cellIs" dxfId="5257" priority="314" operator="equal">
      <formula>1</formula>
    </cfRule>
  </conditionalFormatting>
  <conditionalFormatting sqref="AD172:AE172">
    <cfRule type="cellIs" dxfId="5256" priority="316" operator="equal">
      <formula>1</formula>
    </cfRule>
  </conditionalFormatting>
  <conditionalFormatting sqref="AC145">
    <cfRule type="cellIs" dxfId="5255" priority="311" operator="equal">
      <formula>1</formula>
    </cfRule>
  </conditionalFormatting>
  <conditionalFormatting sqref="AD145:AE145">
    <cfRule type="cellIs" dxfId="5254" priority="313" operator="equal">
      <formula>1</formula>
    </cfRule>
  </conditionalFormatting>
  <conditionalFormatting sqref="AB135">
    <cfRule type="cellIs" dxfId="5253" priority="309" stopIfTrue="1" operator="equal">
      <formula>1</formula>
    </cfRule>
  </conditionalFormatting>
  <conditionalFormatting sqref="AC135">
    <cfRule type="cellIs" dxfId="5252" priority="308" operator="equal">
      <formula>1</formula>
    </cfRule>
  </conditionalFormatting>
  <conditionalFormatting sqref="AD135:AE135">
    <cfRule type="cellIs" dxfId="5251" priority="310" operator="equal">
      <formula>1</formula>
    </cfRule>
  </conditionalFormatting>
  <conditionalFormatting sqref="AC128">
    <cfRule type="cellIs" dxfId="5250" priority="305" operator="equal">
      <formula>1</formula>
    </cfRule>
  </conditionalFormatting>
  <conditionalFormatting sqref="AD128:AE128">
    <cfRule type="cellIs" dxfId="5249" priority="307" operator="equal">
      <formula>1</formula>
    </cfRule>
  </conditionalFormatting>
  <conditionalFormatting sqref="AC139:AE141 AC144:AE144 AE142:AE143">
    <cfRule type="cellIs" dxfId="5248" priority="303" operator="equal">
      <formula>1</formula>
    </cfRule>
    <cfRule type="cellIs" dxfId="5247" priority="304" operator="between">
      <formula>0.01</formula>
      <formula>0.99</formula>
    </cfRule>
  </conditionalFormatting>
  <conditionalFormatting sqref="AC139:AE141 AC144:AE144 AE142:AE143">
    <cfRule type="expression" dxfId="5246" priority="302" stopIfTrue="1">
      <formula>AB139=1</formula>
    </cfRule>
  </conditionalFormatting>
  <conditionalFormatting sqref="AC148:AE152">
    <cfRule type="cellIs" dxfId="5245" priority="300" operator="equal">
      <formula>1</formula>
    </cfRule>
    <cfRule type="cellIs" dxfId="5244" priority="301" operator="between">
      <formula>0.01</formula>
      <formula>0.99</formula>
    </cfRule>
  </conditionalFormatting>
  <conditionalFormatting sqref="AC148:AE152">
    <cfRule type="expression" dxfId="5243" priority="299" stopIfTrue="1">
      <formula>AB148=1</formula>
    </cfRule>
  </conditionalFormatting>
  <conditionalFormatting sqref="AB156:AD157">
    <cfRule type="cellIs" dxfId="5242" priority="297" operator="equal">
      <formula>1</formula>
    </cfRule>
    <cfRule type="cellIs" dxfId="5241" priority="298" operator="between">
      <formula>0.01</formula>
      <formula>0.99</formula>
    </cfRule>
  </conditionalFormatting>
  <conditionalFormatting sqref="AB156:AD157">
    <cfRule type="expression" dxfId="5240" priority="296" stopIfTrue="1">
      <formula>AA156=1</formula>
    </cfRule>
  </conditionalFormatting>
  <conditionalFormatting sqref="AB164:AE167">
    <cfRule type="cellIs" dxfId="5239" priority="294" operator="equal">
      <formula>1</formula>
    </cfRule>
    <cfRule type="cellIs" dxfId="5238" priority="295" operator="between">
      <formula>0.01</formula>
      <formula>0.99</formula>
    </cfRule>
  </conditionalFormatting>
  <conditionalFormatting sqref="AB164:AE167">
    <cfRule type="expression" dxfId="5237" priority="293" stopIfTrue="1">
      <formula>AA164=1</formula>
    </cfRule>
  </conditionalFormatting>
  <conditionalFormatting sqref="AD129">
    <cfRule type="cellIs" dxfId="5236" priority="292" stopIfTrue="1" operator="equal">
      <formula>1</formula>
    </cfRule>
  </conditionalFormatting>
  <conditionalFormatting sqref="AB66:AB67">
    <cfRule type="cellIs" dxfId="5235" priority="290" operator="equal">
      <formula>1</formula>
    </cfRule>
    <cfRule type="cellIs" dxfId="5234" priority="291" operator="between">
      <formula>0.01</formula>
      <formula>0.99</formula>
    </cfRule>
  </conditionalFormatting>
  <conditionalFormatting sqref="AB66:AB67">
    <cfRule type="expression" dxfId="5233" priority="289" stopIfTrue="1">
      <formula>AA66=1</formula>
    </cfRule>
  </conditionalFormatting>
  <conditionalFormatting sqref="AB91">
    <cfRule type="cellIs" dxfId="5232" priority="287" operator="equal">
      <formula>1</formula>
    </cfRule>
    <cfRule type="cellIs" dxfId="5231" priority="288" operator="between">
      <formula>0.01</formula>
      <formula>0.99</formula>
    </cfRule>
  </conditionalFormatting>
  <conditionalFormatting sqref="AB91">
    <cfRule type="expression" dxfId="5230" priority="286" stopIfTrue="1">
      <formula>AA91=1</formula>
    </cfRule>
  </conditionalFormatting>
  <conditionalFormatting sqref="AE118:AE120">
    <cfRule type="cellIs" dxfId="5229" priority="284" operator="equal">
      <formula>1</formula>
    </cfRule>
    <cfRule type="cellIs" dxfId="5228" priority="285" operator="between">
      <formula>0.01</formula>
      <formula>0.99</formula>
    </cfRule>
  </conditionalFormatting>
  <conditionalFormatting sqref="AE118:AE120">
    <cfRule type="expression" dxfId="5227" priority="283" stopIfTrue="1">
      <formula>AD118=1</formula>
    </cfRule>
  </conditionalFormatting>
  <conditionalFormatting sqref="AB131:AE131">
    <cfRule type="cellIs" dxfId="5226" priority="281" operator="equal">
      <formula>1</formula>
    </cfRule>
    <cfRule type="cellIs" dxfId="5225" priority="282" operator="between">
      <formula>0.01</formula>
      <formula>0.99</formula>
    </cfRule>
  </conditionalFormatting>
  <conditionalFormatting sqref="AB131:AE131">
    <cfRule type="expression" dxfId="5224" priority="280" stopIfTrue="1">
      <formula>AA131=1</formula>
    </cfRule>
  </conditionalFormatting>
  <conditionalFormatting sqref="AB124:AD127">
    <cfRule type="cellIs" dxfId="5223" priority="278" operator="equal">
      <formula>1</formula>
    </cfRule>
    <cfRule type="cellIs" dxfId="5222" priority="279" operator="between">
      <formula>0.01</formula>
      <formula>0.99</formula>
    </cfRule>
  </conditionalFormatting>
  <conditionalFormatting sqref="AB124:AD127">
    <cfRule type="expression" dxfId="5221" priority="277" stopIfTrue="1">
      <formula>AA124=1</formula>
    </cfRule>
  </conditionalFormatting>
  <conditionalFormatting sqref="AE124:AE127">
    <cfRule type="cellIs" dxfId="5220" priority="275" operator="equal">
      <formula>1</formula>
    </cfRule>
    <cfRule type="cellIs" dxfId="5219" priority="276" operator="between">
      <formula>0.01</formula>
      <formula>0.99</formula>
    </cfRule>
  </conditionalFormatting>
  <conditionalFormatting sqref="AE124:AE127">
    <cfRule type="expression" dxfId="5218" priority="274" stopIfTrue="1">
      <formula>AD124=1</formula>
    </cfRule>
  </conditionalFormatting>
  <conditionalFormatting sqref="AB44:AE49">
    <cfRule type="cellIs" dxfId="5217" priority="269" operator="equal">
      <formula>1</formula>
    </cfRule>
    <cfRule type="cellIs" dxfId="5216" priority="270" operator="between">
      <formula>0.01</formula>
      <formula>0.99</formula>
    </cfRule>
  </conditionalFormatting>
  <conditionalFormatting sqref="AB44:AE49">
    <cfRule type="expression" dxfId="5215" priority="268" stopIfTrue="1">
      <formula>AA44=1</formula>
    </cfRule>
  </conditionalFormatting>
  <conditionalFormatting sqref="AB39:AE39">
    <cfRule type="cellIs" dxfId="5214" priority="266" operator="equal">
      <formula>1</formula>
    </cfRule>
    <cfRule type="cellIs" dxfId="5213" priority="267" operator="between">
      <formula>0.01</formula>
      <formula>0.99</formula>
    </cfRule>
  </conditionalFormatting>
  <conditionalFormatting sqref="AB39:AE39">
    <cfRule type="expression" dxfId="5212" priority="265" stopIfTrue="1">
      <formula>AA39=1</formula>
    </cfRule>
  </conditionalFormatting>
  <conditionalFormatting sqref="AB58:AE61">
    <cfRule type="cellIs" dxfId="5211" priority="263" operator="equal">
      <formula>1</formula>
    </cfRule>
    <cfRule type="cellIs" dxfId="5210" priority="264" operator="between">
      <formula>0.01</formula>
      <formula>0.99</formula>
    </cfRule>
  </conditionalFormatting>
  <conditionalFormatting sqref="AB58:AE61">
    <cfRule type="expression" dxfId="5209" priority="262" stopIfTrue="1">
      <formula>AA58=1</formula>
    </cfRule>
  </conditionalFormatting>
  <conditionalFormatting sqref="AB87:AE87">
    <cfRule type="cellIs" dxfId="5208" priority="260" operator="equal">
      <formula>1</formula>
    </cfRule>
    <cfRule type="cellIs" dxfId="5207" priority="261" operator="between">
      <formula>0.01</formula>
      <formula>0.99</formula>
    </cfRule>
  </conditionalFormatting>
  <conditionalFormatting sqref="AB87:AE87">
    <cfRule type="expression" dxfId="5206" priority="259" stopIfTrue="1">
      <formula>AA87=1</formula>
    </cfRule>
  </conditionalFormatting>
  <conditionalFormatting sqref="AB88:AE88">
    <cfRule type="cellIs" dxfId="5205" priority="257" operator="equal">
      <formula>1</formula>
    </cfRule>
    <cfRule type="cellIs" dxfId="5204" priority="258" operator="between">
      <formula>0.01</formula>
      <formula>0.99</formula>
    </cfRule>
  </conditionalFormatting>
  <conditionalFormatting sqref="AB88:AE88">
    <cfRule type="expression" dxfId="5203" priority="256" stopIfTrue="1">
      <formula>AA88=1</formula>
    </cfRule>
  </conditionalFormatting>
  <conditionalFormatting sqref="AE156:AE157">
    <cfRule type="expression" dxfId="5202" priority="247" stopIfTrue="1">
      <formula>AD156=1</formula>
    </cfRule>
  </conditionalFormatting>
  <conditionalFormatting sqref="AE156:AE157">
    <cfRule type="cellIs" dxfId="5201" priority="248" operator="equal">
      <formula>1</formula>
    </cfRule>
    <cfRule type="cellIs" dxfId="5200" priority="249" operator="between">
      <formula>0.01</formula>
      <formula>0.99</formula>
    </cfRule>
  </conditionalFormatting>
  <conditionalFormatting sqref="AB132:AD134">
    <cfRule type="cellIs" dxfId="5199" priority="254" operator="equal">
      <formula>1</formula>
    </cfRule>
    <cfRule type="cellIs" dxfId="5198" priority="255" operator="between">
      <formula>0.01</formula>
      <formula>0.99</formula>
    </cfRule>
  </conditionalFormatting>
  <conditionalFormatting sqref="AB132:AD134">
    <cfRule type="expression" dxfId="5197" priority="253" stopIfTrue="1">
      <formula>AA132=1</formula>
    </cfRule>
  </conditionalFormatting>
  <conditionalFormatting sqref="AE132:AE134">
    <cfRule type="cellIs" dxfId="5196" priority="251" operator="equal">
      <formula>1</formula>
    </cfRule>
    <cfRule type="cellIs" dxfId="5195" priority="252" operator="between">
      <formula>0.01</formula>
      <formula>0.99</formula>
    </cfRule>
  </conditionalFormatting>
  <conditionalFormatting sqref="AE132:AE134">
    <cfRule type="expression" dxfId="5194" priority="250" stopIfTrue="1">
      <formula>AD132=1</formula>
    </cfRule>
  </conditionalFormatting>
  <conditionalFormatting sqref="AB161:AE162">
    <cfRule type="cellIs" dxfId="5193" priority="245" operator="equal">
      <formula>1</formula>
    </cfRule>
    <cfRule type="cellIs" dxfId="5192" priority="246" operator="between">
      <formula>0.01</formula>
      <formula>0.99</formula>
    </cfRule>
  </conditionalFormatting>
  <conditionalFormatting sqref="AB161:AE162">
    <cfRule type="expression" dxfId="5191" priority="244" stopIfTrue="1">
      <formula>AA161=1</formula>
    </cfRule>
  </conditionalFormatting>
  <conditionalFormatting sqref="AB163:AE163">
    <cfRule type="cellIs" dxfId="5190" priority="242" operator="equal">
      <formula>1</formula>
    </cfRule>
    <cfRule type="cellIs" dxfId="5189" priority="243" operator="between">
      <formula>0.01</formula>
      <formula>0.99</formula>
    </cfRule>
  </conditionalFormatting>
  <conditionalFormatting sqref="AB163:AE163">
    <cfRule type="expression" dxfId="5188" priority="241" stopIfTrue="1">
      <formula>AA163=1</formula>
    </cfRule>
  </conditionalFormatting>
  <conditionalFormatting sqref="AB171:AE171">
    <cfRule type="cellIs" dxfId="5187" priority="239" operator="equal">
      <formula>1</formula>
    </cfRule>
    <cfRule type="cellIs" dxfId="5186" priority="240" operator="between">
      <formula>0.01</formula>
      <formula>0.99</formula>
    </cfRule>
  </conditionalFormatting>
  <conditionalFormatting sqref="AB171:AE171">
    <cfRule type="expression" dxfId="5185" priority="238" stopIfTrue="1">
      <formula>AA171=1</formula>
    </cfRule>
  </conditionalFormatting>
  <conditionalFormatting sqref="AF172:AL172">
    <cfRule type="cellIs" dxfId="5184" priority="237" operator="equal">
      <formula>1</formula>
    </cfRule>
  </conditionalFormatting>
  <conditionalFormatting sqref="AF168:AL168 AG145:AL145">
    <cfRule type="cellIs" dxfId="5183" priority="236" operator="equal">
      <formula>1</formula>
    </cfRule>
  </conditionalFormatting>
  <conditionalFormatting sqref="AF96:AL96">
    <cfRule type="cellIs" dxfId="5182" priority="235" stopIfTrue="1" operator="equal">
      <formula>1</formula>
    </cfRule>
  </conditionalFormatting>
  <conditionalFormatting sqref="AF105:AL105">
    <cfRule type="cellIs" dxfId="5181" priority="234" stopIfTrue="1" operator="equal">
      <formula>1</formula>
    </cfRule>
  </conditionalFormatting>
  <conditionalFormatting sqref="AF121:AL121">
    <cfRule type="cellIs" dxfId="5180" priority="233" operator="equal">
      <formula>1</formula>
    </cfRule>
  </conditionalFormatting>
  <conditionalFormatting sqref="AF104:AL104">
    <cfRule type="cellIs" dxfId="5179" priority="232" operator="equal">
      <formula>1</formula>
    </cfRule>
  </conditionalFormatting>
  <conditionalFormatting sqref="AF84:AL84">
    <cfRule type="cellIs" dxfId="5178" priority="231" operator="equal">
      <formula>1</formula>
    </cfRule>
  </conditionalFormatting>
  <conditionalFormatting sqref="AF153:AL153">
    <cfRule type="cellIs" dxfId="5177" priority="230" operator="equal">
      <formula>1</formula>
    </cfRule>
  </conditionalFormatting>
  <conditionalFormatting sqref="AF158:AL158">
    <cfRule type="cellIs" dxfId="5176" priority="229" operator="equal">
      <formula>1</formula>
    </cfRule>
  </conditionalFormatting>
  <conditionalFormatting sqref="AF145">
    <cfRule type="cellIs" dxfId="5175" priority="228" operator="equal">
      <formula>1</formula>
    </cfRule>
  </conditionalFormatting>
  <conditionalFormatting sqref="AF135:AL135">
    <cfRule type="cellIs" dxfId="5174" priority="227" operator="equal">
      <formula>1</formula>
    </cfRule>
  </conditionalFormatting>
  <conditionalFormatting sqref="AF128:AL128">
    <cfRule type="cellIs" dxfId="5173" priority="226" operator="equal">
      <formula>1</formula>
    </cfRule>
  </conditionalFormatting>
  <conditionalFormatting sqref="AF137:AL137">
    <cfRule type="cellIs" dxfId="5172" priority="225" operator="equal">
      <formula>1</formula>
    </cfRule>
  </conditionalFormatting>
  <conditionalFormatting sqref="AG122:AH122">
    <cfRule type="cellIs" dxfId="5171" priority="217" stopIfTrue="1" operator="equal">
      <formula>1</formula>
    </cfRule>
  </conditionalFormatting>
  <conditionalFormatting sqref="AG136:AH136 AJ136:AL136">
    <cfRule type="cellIs" dxfId="5170" priority="224" stopIfTrue="1" operator="equal">
      <formula>1</formula>
    </cfRule>
  </conditionalFormatting>
  <conditionalFormatting sqref="AF41:AL41">
    <cfRule type="cellIs" dxfId="5169" priority="220" operator="equal">
      <formula>1</formula>
    </cfRule>
  </conditionalFormatting>
  <conditionalFormatting sqref="AF136">
    <cfRule type="cellIs" dxfId="5168" priority="221" stopIfTrue="1" operator="equal">
      <formula>1</formula>
    </cfRule>
  </conditionalFormatting>
  <conditionalFormatting sqref="AF31:AL31">
    <cfRule type="cellIs" dxfId="5167" priority="223" operator="equal">
      <formula>1</formula>
    </cfRule>
  </conditionalFormatting>
  <conditionalFormatting sqref="AI136">
    <cfRule type="cellIs" dxfId="5166" priority="222" operator="equal">
      <formula>1</formula>
    </cfRule>
  </conditionalFormatting>
  <conditionalFormatting sqref="AF151:AF152 AH151:AL152">
    <cfRule type="cellIs" dxfId="5165" priority="219" operator="equal">
      <formula>1</formula>
    </cfRule>
  </conditionalFormatting>
  <conditionalFormatting sqref="AI122:AJ122 AF122 AL122">
    <cfRule type="cellIs" dxfId="5164" priority="218" stopIfTrue="1" operator="equal">
      <formula>1</formula>
    </cfRule>
  </conditionalFormatting>
  <conditionalFormatting sqref="AF156 AH156:AL156">
    <cfRule type="cellIs" dxfId="5163" priority="216" operator="equal">
      <formula>1</formula>
    </cfRule>
  </conditionalFormatting>
  <conditionalFormatting sqref="AH127:AL127">
    <cfRule type="cellIs" dxfId="5162" priority="215" operator="equal">
      <formula>1</formula>
    </cfRule>
  </conditionalFormatting>
  <conditionalFormatting sqref="AF120 AH120:AL120">
    <cfRule type="cellIs" dxfId="5161" priority="214" operator="equal">
      <formula>1</formula>
    </cfRule>
  </conditionalFormatting>
  <conditionalFormatting sqref="AF115:AL115 AF114 AH114:AL114">
    <cfRule type="cellIs" dxfId="5160" priority="213" operator="equal">
      <formula>1</formula>
    </cfRule>
  </conditionalFormatting>
  <conditionalFormatting sqref="AF94:AL94">
    <cfRule type="cellIs" dxfId="5159" priority="212" operator="equal">
      <formula>1</formula>
    </cfRule>
  </conditionalFormatting>
  <conditionalFormatting sqref="AF77:AL77">
    <cfRule type="cellIs" dxfId="5158" priority="211" operator="equal">
      <formula>1</formula>
    </cfRule>
  </conditionalFormatting>
  <conditionalFormatting sqref="AF62:AL62">
    <cfRule type="cellIs" dxfId="5157" priority="210" operator="equal">
      <formula>1</formula>
    </cfRule>
  </conditionalFormatting>
  <conditionalFormatting sqref="AK122">
    <cfRule type="cellIs" dxfId="5156" priority="209" stopIfTrue="1" operator="equal">
      <formula>1</formula>
    </cfRule>
  </conditionalFormatting>
  <conditionalFormatting sqref="AG40 AG44:AG46 AF87:AG93 AH90:AL90 AF21:AL29 AG47:AL49 AG53:AL54 AF51:AL52 AG65:AL67 AG80:AG82 AF33:AL39 AF59:AF61 AG58:AL61">
    <cfRule type="cellIs" dxfId="5155" priority="207" operator="equal">
      <formula>1</formula>
    </cfRule>
    <cfRule type="cellIs" dxfId="5154" priority="208" operator="between">
      <formula>0.01</formula>
      <formula>0.99</formula>
    </cfRule>
  </conditionalFormatting>
  <conditionalFormatting sqref="AG87:AG93 AG21:AG29 AG33:AG40 AG44:AG49 AG58:AG61 AG51:AG54 AG65:AG67 AG80:AG82">
    <cfRule type="containsText" dxfId="5153" priority="204" operator="containsText" text="Slower">
      <formula>NOT(ISERROR(SEARCH("Slower",AG21)))</formula>
    </cfRule>
    <cfRule type="containsText" dxfId="5152" priority="205" operator="containsText" text="Same">
      <formula>NOT(ISERROR(SEARCH("Same",AG21)))</formula>
    </cfRule>
    <cfRule type="containsText" dxfId="5151" priority="206" operator="containsText" text="Faster">
      <formula>NOT(ISERROR(SEARCH("Faster",AG21)))</formula>
    </cfRule>
  </conditionalFormatting>
  <conditionalFormatting sqref="AF10:AF13 AH10:AL13">
    <cfRule type="cellIs" dxfId="5150" priority="202" operator="equal">
      <formula>1</formula>
    </cfRule>
    <cfRule type="cellIs" dxfId="5149" priority="203" operator="between">
      <formula>0.01</formula>
      <formula>0.99</formula>
    </cfRule>
  </conditionalFormatting>
  <conditionalFormatting sqref="AF14:AF17">
    <cfRule type="cellIs" dxfId="5148" priority="200" operator="equal">
      <formula>1</formula>
    </cfRule>
    <cfRule type="cellIs" dxfId="5147" priority="201" operator="between">
      <formula>0.01</formula>
      <formula>0.99</formula>
    </cfRule>
  </conditionalFormatting>
  <conditionalFormatting sqref="AH14:AL14 AH16:AL17 AH15:AJ15 AL15">
    <cfRule type="cellIs" dxfId="5146" priority="198" operator="equal">
      <formula>1</formula>
    </cfRule>
    <cfRule type="cellIs" dxfId="5145" priority="199" operator="between">
      <formula>0.01</formula>
      <formula>0.99</formula>
    </cfRule>
  </conditionalFormatting>
  <conditionalFormatting sqref="AF40">
    <cfRule type="cellIs" dxfId="5144" priority="196" operator="equal">
      <formula>1</formula>
    </cfRule>
    <cfRule type="cellIs" dxfId="5143" priority="197" operator="between">
      <formula>0.01</formula>
      <formula>0.99</formula>
    </cfRule>
  </conditionalFormatting>
  <conditionalFormatting sqref="AF44:AF49">
    <cfRule type="cellIs" dxfId="5142" priority="194" operator="equal">
      <formula>1</formula>
    </cfRule>
    <cfRule type="cellIs" dxfId="5141" priority="195" operator="between">
      <formula>0.01</formula>
      <formula>0.99</formula>
    </cfRule>
  </conditionalFormatting>
  <conditionalFormatting sqref="AH40:AL40">
    <cfRule type="cellIs" dxfId="5140" priority="192" operator="equal">
      <formula>1</formula>
    </cfRule>
    <cfRule type="cellIs" dxfId="5139" priority="193" operator="between">
      <formula>0.01</formula>
      <formula>0.99</formula>
    </cfRule>
  </conditionalFormatting>
  <conditionalFormatting sqref="AH44:AL46">
    <cfRule type="cellIs" dxfId="5138" priority="190" operator="equal">
      <formula>1</formula>
    </cfRule>
    <cfRule type="cellIs" dxfId="5137" priority="191" operator="between">
      <formula>0.01</formula>
      <formula>0.99</formula>
    </cfRule>
  </conditionalFormatting>
  <conditionalFormatting sqref="AF53">
    <cfRule type="cellIs" dxfId="5136" priority="188" operator="equal">
      <formula>1</formula>
    </cfRule>
    <cfRule type="cellIs" dxfId="5135" priority="189" operator="between">
      <formula>0.01</formula>
      <formula>0.99</formula>
    </cfRule>
  </conditionalFormatting>
  <conditionalFormatting sqref="AF54">
    <cfRule type="cellIs" dxfId="5134" priority="186" operator="equal">
      <formula>1</formula>
    </cfRule>
    <cfRule type="cellIs" dxfId="5133" priority="187" operator="between">
      <formula>0.01</formula>
      <formula>0.99</formula>
    </cfRule>
  </conditionalFormatting>
  <conditionalFormatting sqref="AF58">
    <cfRule type="cellIs" dxfId="5132" priority="184" operator="equal">
      <formula>1</formula>
    </cfRule>
    <cfRule type="cellIs" dxfId="5131" priority="185" operator="between">
      <formula>0.01</formula>
      <formula>0.99</formula>
    </cfRule>
  </conditionalFormatting>
  <conditionalFormatting sqref="AF65:AF67">
    <cfRule type="cellIs" dxfId="5130" priority="182" operator="equal">
      <formula>1</formula>
    </cfRule>
    <cfRule type="cellIs" dxfId="5129" priority="183" operator="between">
      <formula>0.01</formula>
      <formula>0.99</formula>
    </cfRule>
  </conditionalFormatting>
  <conditionalFormatting sqref="AH72:AL76 AH80:AL82">
    <cfRule type="cellIs" dxfId="5128" priority="180" operator="equal">
      <formula>1</formula>
    </cfRule>
    <cfRule type="cellIs" dxfId="5127" priority="181" operator="between">
      <formula>0.01</formula>
      <formula>0.99</formula>
    </cfRule>
  </conditionalFormatting>
  <conditionalFormatting sqref="AG72:AG76">
    <cfRule type="cellIs" dxfId="5126" priority="178" operator="equal">
      <formula>1</formula>
    </cfRule>
    <cfRule type="cellIs" dxfId="5125" priority="179" operator="between">
      <formula>0.01</formula>
      <formula>0.99</formula>
    </cfRule>
  </conditionalFormatting>
  <conditionalFormatting sqref="AG72:AG76">
    <cfRule type="containsText" dxfId="5124" priority="175" operator="containsText" text="Slower">
      <formula>NOT(ISERROR(SEARCH("Slower",AG72)))</formula>
    </cfRule>
    <cfRule type="containsText" dxfId="5123" priority="176" operator="containsText" text="Same">
      <formula>NOT(ISERROR(SEARCH("Same",AG72)))</formula>
    </cfRule>
    <cfRule type="containsText" dxfId="5122" priority="177" operator="containsText" text="Faster">
      <formula>NOT(ISERROR(SEARCH("Faster",AG72)))</formula>
    </cfRule>
  </conditionalFormatting>
  <conditionalFormatting sqref="AF72:AF73">
    <cfRule type="cellIs" dxfId="5121" priority="173" operator="equal">
      <formula>1</formula>
    </cfRule>
    <cfRule type="cellIs" dxfId="5120" priority="174" operator="between">
      <formula>0.01</formula>
      <formula>0.99</formula>
    </cfRule>
  </conditionalFormatting>
  <conditionalFormatting sqref="AF74">
    <cfRule type="cellIs" dxfId="5119" priority="171" operator="equal">
      <formula>1</formula>
    </cfRule>
    <cfRule type="cellIs" dxfId="5118" priority="172" operator="between">
      <formula>0.01</formula>
      <formula>0.99</formula>
    </cfRule>
  </conditionalFormatting>
  <conditionalFormatting sqref="AF75:AF76">
    <cfRule type="cellIs" dxfId="5117" priority="169" operator="equal">
      <formula>1</formula>
    </cfRule>
    <cfRule type="cellIs" dxfId="5116" priority="170" operator="between">
      <formula>0.01</formula>
      <formula>0.99</formula>
    </cfRule>
  </conditionalFormatting>
  <conditionalFormatting sqref="AF80:AF83">
    <cfRule type="cellIs" dxfId="5115" priority="167" operator="equal">
      <formula>1</formula>
    </cfRule>
    <cfRule type="cellIs" dxfId="5114" priority="168" operator="between">
      <formula>0.01</formula>
      <formula>0.99</formula>
    </cfRule>
  </conditionalFormatting>
  <conditionalFormatting sqref="AG83">
    <cfRule type="cellIs" dxfId="5113" priority="165" operator="equal">
      <formula>1</formula>
    </cfRule>
    <cfRule type="cellIs" dxfId="5112" priority="166" operator="between">
      <formula>0.01</formula>
      <formula>0.99</formula>
    </cfRule>
  </conditionalFormatting>
  <conditionalFormatting sqref="AG83">
    <cfRule type="containsText" dxfId="5111" priority="162" operator="containsText" text="Slower">
      <formula>NOT(ISERROR(SEARCH("Slower",AG83)))</formula>
    </cfRule>
    <cfRule type="containsText" dxfId="5110" priority="163" operator="containsText" text="Same">
      <formula>NOT(ISERROR(SEARCH("Same",AG83)))</formula>
    </cfRule>
    <cfRule type="containsText" dxfId="5109" priority="164" operator="containsText" text="Faster">
      <formula>NOT(ISERROR(SEARCH("Faster",AG83)))</formula>
    </cfRule>
  </conditionalFormatting>
  <conditionalFormatting sqref="AH83:AL83">
    <cfRule type="cellIs" dxfId="5108" priority="160" operator="equal">
      <formula>1</formula>
    </cfRule>
    <cfRule type="cellIs" dxfId="5107" priority="161" operator="between">
      <formula>0.01</formula>
      <formula>0.99</formula>
    </cfRule>
  </conditionalFormatting>
  <conditionalFormatting sqref="AH87:AL87 AH91:AL91">
    <cfRule type="cellIs" dxfId="5106" priority="158" operator="equal">
      <formula>1</formula>
    </cfRule>
    <cfRule type="cellIs" dxfId="5105" priority="159" operator="between">
      <formula>0.01</formula>
      <formula>0.99</formula>
    </cfRule>
  </conditionalFormatting>
  <conditionalFormatting sqref="AH88:AL89 AH92:AL93">
    <cfRule type="cellIs" dxfId="5104" priority="156" operator="equal">
      <formula>1</formula>
    </cfRule>
    <cfRule type="cellIs" dxfId="5103" priority="157" operator="between">
      <formula>0.01</formula>
      <formula>0.99</formula>
    </cfRule>
  </conditionalFormatting>
  <conditionalFormatting sqref="AF98:AG103">
    <cfRule type="cellIs" dxfId="5102" priority="154" operator="equal">
      <formula>1</formula>
    </cfRule>
    <cfRule type="cellIs" dxfId="5101" priority="155" operator="between">
      <formula>0.01</formula>
      <formula>0.99</formula>
    </cfRule>
  </conditionalFormatting>
  <conditionalFormatting sqref="AG98:AG103">
    <cfRule type="containsText" dxfId="5100" priority="151" operator="containsText" text="Slower">
      <formula>NOT(ISERROR(SEARCH("Slower",AG98)))</formula>
    </cfRule>
    <cfRule type="containsText" dxfId="5099" priority="152" operator="containsText" text="Same">
      <formula>NOT(ISERROR(SEARCH("Same",AG98)))</formula>
    </cfRule>
    <cfRule type="containsText" dxfId="5098" priority="153" operator="containsText" text="Faster">
      <formula>NOT(ISERROR(SEARCH("Faster",AG98)))</formula>
    </cfRule>
  </conditionalFormatting>
  <conditionalFormatting sqref="AH98:AL103">
    <cfRule type="cellIs" dxfId="5097" priority="149" operator="equal">
      <formula>1</formula>
    </cfRule>
    <cfRule type="cellIs" dxfId="5096" priority="150" operator="between">
      <formula>0.01</formula>
      <formula>0.99</formula>
    </cfRule>
  </conditionalFormatting>
  <conditionalFormatting sqref="AH107:AL113">
    <cfRule type="cellIs" dxfId="5095" priority="145" operator="equal">
      <formula>1</formula>
    </cfRule>
    <cfRule type="cellIs" dxfId="5094" priority="146" operator="between">
      <formula>0.01</formula>
      <formula>0.99</formula>
    </cfRule>
  </conditionalFormatting>
  <conditionalFormatting sqref="AF107:AF113">
    <cfRule type="cellIs" dxfId="5093" priority="147" operator="equal">
      <formula>1</formula>
    </cfRule>
    <cfRule type="cellIs" dxfId="5092" priority="148" operator="between">
      <formula>0.01</formula>
      <formula>0.99</formula>
    </cfRule>
  </conditionalFormatting>
  <conditionalFormatting sqref="AG107:AG114">
    <cfRule type="cellIs" dxfId="5091" priority="143" operator="equal">
      <formula>1</formula>
    </cfRule>
    <cfRule type="cellIs" dxfId="5090" priority="144" operator="between">
      <formula>0.01</formula>
      <formula>0.99</formula>
    </cfRule>
  </conditionalFormatting>
  <conditionalFormatting sqref="AG107:AG114">
    <cfRule type="containsText" dxfId="5089" priority="140" operator="containsText" text="Slower">
      <formula>NOT(ISERROR(SEARCH("Slower",AG107)))</formula>
    </cfRule>
    <cfRule type="containsText" dxfId="5088" priority="141" operator="containsText" text="Same">
      <formula>NOT(ISERROR(SEARCH("Same",AG107)))</formula>
    </cfRule>
    <cfRule type="containsText" dxfId="5087" priority="142" operator="containsText" text="Faster">
      <formula>NOT(ISERROR(SEARCH("Faster",AG107)))</formula>
    </cfRule>
  </conditionalFormatting>
  <conditionalFormatting sqref="AG10:AG17">
    <cfRule type="cellIs" dxfId="5086" priority="138" operator="equal">
      <formula>1</formula>
    </cfRule>
    <cfRule type="cellIs" dxfId="5085" priority="139" operator="between">
      <formula>0.01</formula>
      <formula>0.99</formula>
    </cfRule>
  </conditionalFormatting>
  <conditionalFormatting sqref="AG10:AG17">
    <cfRule type="containsText" dxfId="5084" priority="135" operator="containsText" text="Slower">
      <formula>NOT(ISERROR(SEARCH("Slower",AG10)))</formula>
    </cfRule>
    <cfRule type="containsText" dxfId="5083" priority="136" operator="containsText" text="Same">
      <formula>NOT(ISERROR(SEARCH("Same",AG10)))</formula>
    </cfRule>
    <cfRule type="containsText" dxfId="5082" priority="137" operator="containsText" text="Faster">
      <formula>NOT(ISERROR(SEARCH("Faster",AG10)))</formula>
    </cfRule>
  </conditionalFormatting>
  <conditionalFormatting sqref="AG10:AG17">
    <cfRule type="cellIs" dxfId="5081" priority="133" operator="equal">
      <formula>1</formula>
    </cfRule>
    <cfRule type="cellIs" dxfId="5080" priority="134" operator="between">
      <formula>0.01</formula>
      <formula>0.99</formula>
    </cfRule>
  </conditionalFormatting>
  <conditionalFormatting sqref="AF20:AL20">
    <cfRule type="cellIs" dxfId="5079" priority="131" operator="equal">
      <formula>1</formula>
    </cfRule>
    <cfRule type="cellIs" dxfId="5078" priority="132" operator="between">
      <formula>0.01</formula>
      <formula>0.99</formula>
    </cfRule>
  </conditionalFormatting>
  <conditionalFormatting sqref="AG20">
    <cfRule type="containsText" dxfId="5077" priority="128" operator="containsText" text="Slower">
      <formula>NOT(ISERROR(SEARCH("Slower",AG20)))</formula>
    </cfRule>
    <cfRule type="containsText" dxfId="5076" priority="129" operator="containsText" text="Same">
      <formula>NOT(ISERROR(SEARCH("Same",AG20)))</formula>
    </cfRule>
    <cfRule type="containsText" dxfId="5075" priority="130" operator="containsText" text="Faster">
      <formula>NOT(ISERROR(SEARCH("Faster",AG20)))</formula>
    </cfRule>
  </conditionalFormatting>
  <conditionalFormatting sqref="AF56:AL56">
    <cfRule type="cellIs" dxfId="5074" priority="127" operator="equal">
      <formula>1</formula>
    </cfRule>
  </conditionalFormatting>
  <conditionalFormatting sqref="AF63:AL63">
    <cfRule type="cellIs" dxfId="5073" priority="126" operator="equal">
      <formula>1</formula>
    </cfRule>
  </conditionalFormatting>
  <conditionalFormatting sqref="AF69:AL69">
    <cfRule type="cellIs" dxfId="5072" priority="125" operator="equal">
      <formula>1</formula>
    </cfRule>
  </conditionalFormatting>
  <conditionalFormatting sqref="AG78:AL78">
    <cfRule type="cellIs" dxfId="5071" priority="124" operator="equal">
      <formula>1</formula>
    </cfRule>
  </conditionalFormatting>
  <conditionalFormatting sqref="AF78">
    <cfRule type="cellIs" dxfId="5070" priority="123" operator="equal">
      <formula>1</formula>
    </cfRule>
  </conditionalFormatting>
  <conditionalFormatting sqref="AF85:AL85">
    <cfRule type="cellIs" dxfId="5069" priority="122" operator="equal">
      <formula>1</formula>
    </cfRule>
  </conditionalFormatting>
  <conditionalFormatting sqref="AH118:AL119">
    <cfRule type="cellIs" dxfId="5068" priority="118" operator="equal">
      <formula>1</formula>
    </cfRule>
    <cfRule type="cellIs" dxfId="5067" priority="119" operator="between">
      <formula>0.01</formula>
      <formula>0.99</formula>
    </cfRule>
  </conditionalFormatting>
  <conditionalFormatting sqref="AF118:AF119">
    <cfRule type="cellIs" dxfId="5066" priority="120" operator="equal">
      <formula>1</formula>
    </cfRule>
    <cfRule type="cellIs" dxfId="5065" priority="121" operator="between">
      <formula>0.01</formula>
      <formula>0.99</formula>
    </cfRule>
  </conditionalFormatting>
  <conditionalFormatting sqref="AG118:AG120">
    <cfRule type="cellIs" dxfId="5064" priority="116" operator="equal">
      <formula>1</formula>
    </cfRule>
    <cfRule type="cellIs" dxfId="5063" priority="117" operator="between">
      <formula>0.01</formula>
      <formula>0.99</formula>
    </cfRule>
  </conditionalFormatting>
  <conditionalFormatting sqref="AG118:AG120">
    <cfRule type="containsText" dxfId="5062" priority="113" operator="containsText" text="Slower">
      <formula>NOT(ISERROR(SEARCH("Slower",AG118)))</formula>
    </cfRule>
    <cfRule type="containsText" dxfId="5061" priority="114" operator="containsText" text="Same">
      <formula>NOT(ISERROR(SEARCH("Same",AG118)))</formula>
    </cfRule>
    <cfRule type="containsText" dxfId="5060" priority="115" operator="containsText" text="Faster">
      <formula>NOT(ISERROR(SEARCH("Faster",AG118)))</formula>
    </cfRule>
  </conditionalFormatting>
  <conditionalFormatting sqref="AH124:AL126">
    <cfRule type="cellIs" dxfId="5059" priority="109" operator="equal">
      <formula>1</formula>
    </cfRule>
    <cfRule type="cellIs" dxfId="5058" priority="110" operator="between">
      <formula>0.01</formula>
      <formula>0.99</formula>
    </cfRule>
  </conditionalFormatting>
  <conditionalFormatting sqref="AF124:AF126">
    <cfRule type="cellIs" dxfId="5057" priority="111" operator="equal">
      <formula>1</formula>
    </cfRule>
    <cfRule type="cellIs" dxfId="5056" priority="112" operator="between">
      <formula>0.01</formula>
      <formula>0.99</formula>
    </cfRule>
  </conditionalFormatting>
  <conditionalFormatting sqref="AG124:AG127">
    <cfRule type="cellIs" dxfId="5055" priority="107" operator="equal">
      <formula>1</formula>
    </cfRule>
    <cfRule type="cellIs" dxfId="5054" priority="108" operator="between">
      <formula>0.01</formula>
      <formula>0.99</formula>
    </cfRule>
  </conditionalFormatting>
  <conditionalFormatting sqref="AG124:AG127">
    <cfRule type="containsText" dxfId="5053" priority="104" operator="containsText" text="Slower">
      <formula>NOT(ISERROR(SEARCH("Slower",AG124)))</formula>
    </cfRule>
    <cfRule type="containsText" dxfId="5052" priority="105" operator="containsText" text="Same">
      <formula>NOT(ISERROR(SEARCH("Same",AG124)))</formula>
    </cfRule>
    <cfRule type="containsText" dxfId="5051" priority="106" operator="containsText" text="Faster">
      <formula>NOT(ISERROR(SEARCH("Faster",AG124)))</formula>
    </cfRule>
  </conditionalFormatting>
  <conditionalFormatting sqref="AH131:AL134">
    <cfRule type="cellIs" dxfId="5050" priority="100" operator="equal">
      <formula>1</formula>
    </cfRule>
    <cfRule type="cellIs" dxfId="5049" priority="101" operator="between">
      <formula>0.01</formula>
      <formula>0.99</formula>
    </cfRule>
  </conditionalFormatting>
  <conditionalFormatting sqref="AF131:AF134">
    <cfRule type="cellIs" dxfId="5048" priority="102" operator="equal">
      <formula>1</formula>
    </cfRule>
    <cfRule type="cellIs" dxfId="5047" priority="103" operator="between">
      <formula>0.01</formula>
      <formula>0.99</formula>
    </cfRule>
  </conditionalFormatting>
  <conditionalFormatting sqref="AG131:AG134">
    <cfRule type="cellIs" dxfId="5046" priority="98" operator="equal">
      <formula>1</formula>
    </cfRule>
    <cfRule type="cellIs" dxfId="5045" priority="99" operator="between">
      <formula>0.01</formula>
      <formula>0.99</formula>
    </cfRule>
  </conditionalFormatting>
  <conditionalFormatting sqref="AG131:AG134">
    <cfRule type="containsText" dxfId="5044" priority="95" operator="containsText" text="Slower">
      <formula>NOT(ISERROR(SEARCH("Slower",AG131)))</formula>
    </cfRule>
    <cfRule type="containsText" dxfId="5043" priority="96" operator="containsText" text="Same">
      <formula>NOT(ISERROR(SEARCH("Same",AG131)))</formula>
    </cfRule>
    <cfRule type="containsText" dxfId="5042" priority="97" operator="containsText" text="Faster">
      <formula>NOT(ISERROR(SEARCH("Faster",AG131)))</formula>
    </cfRule>
  </conditionalFormatting>
  <conditionalFormatting sqref="AH139:AL142">
    <cfRule type="cellIs" dxfId="5041" priority="91" operator="equal">
      <formula>1</formula>
    </cfRule>
    <cfRule type="cellIs" dxfId="5040" priority="92" operator="between">
      <formula>0.01</formula>
      <formula>0.99</formula>
    </cfRule>
  </conditionalFormatting>
  <conditionalFormatting sqref="AF139:AF142">
    <cfRule type="cellIs" dxfId="5039" priority="93" operator="equal">
      <formula>1</formula>
    </cfRule>
    <cfRule type="cellIs" dxfId="5038" priority="94" operator="between">
      <formula>0.01</formula>
      <formula>0.99</formula>
    </cfRule>
  </conditionalFormatting>
  <conditionalFormatting sqref="AG139:AG144">
    <cfRule type="cellIs" dxfId="5037" priority="89" operator="equal">
      <formula>1</formula>
    </cfRule>
    <cfRule type="cellIs" dxfId="5036" priority="90" operator="between">
      <formula>0.01</formula>
      <formula>0.99</formula>
    </cfRule>
  </conditionalFormatting>
  <conditionalFormatting sqref="AG139:AG144">
    <cfRule type="containsText" dxfId="5035" priority="86" operator="containsText" text="Slower">
      <formula>NOT(ISERROR(SEARCH("Slower",AG139)))</formula>
    </cfRule>
    <cfRule type="containsText" dxfId="5034" priority="87" operator="containsText" text="Same">
      <formula>NOT(ISERROR(SEARCH("Same",AG139)))</formula>
    </cfRule>
    <cfRule type="containsText" dxfId="5033" priority="88" operator="containsText" text="Faster">
      <formula>NOT(ISERROR(SEARCH("Faster",AG139)))</formula>
    </cfRule>
  </conditionalFormatting>
  <conditionalFormatting sqref="AH148:AL150">
    <cfRule type="cellIs" dxfId="5032" priority="82" operator="equal">
      <formula>1</formula>
    </cfRule>
    <cfRule type="cellIs" dxfId="5031" priority="83" operator="between">
      <formula>0.01</formula>
      <formula>0.99</formula>
    </cfRule>
  </conditionalFormatting>
  <conditionalFormatting sqref="AF148:AF150">
    <cfRule type="cellIs" dxfId="5030" priority="84" operator="equal">
      <formula>1</formula>
    </cfRule>
    <cfRule type="cellIs" dxfId="5029" priority="85" operator="between">
      <formula>0.01</formula>
      <formula>0.99</formula>
    </cfRule>
  </conditionalFormatting>
  <conditionalFormatting sqref="AG148:AG152">
    <cfRule type="cellIs" dxfId="5028" priority="80" operator="equal">
      <formula>1</formula>
    </cfRule>
    <cfRule type="cellIs" dxfId="5027" priority="81" operator="between">
      <formula>0.01</formula>
      <formula>0.99</formula>
    </cfRule>
  </conditionalFormatting>
  <conditionalFormatting sqref="AG148:AG152">
    <cfRule type="containsText" dxfId="5026" priority="77" operator="containsText" text="Slower">
      <formula>NOT(ISERROR(SEARCH("Slower",AG148)))</formula>
    </cfRule>
    <cfRule type="containsText" dxfId="5025" priority="78" operator="containsText" text="Same">
      <formula>NOT(ISERROR(SEARCH("Same",AG148)))</formula>
    </cfRule>
    <cfRule type="containsText" dxfId="5024" priority="79" operator="containsText" text="Faster">
      <formula>NOT(ISERROR(SEARCH("Faster",AG148)))</formula>
    </cfRule>
  </conditionalFormatting>
  <conditionalFormatting sqref="AH161:AL165">
    <cfRule type="cellIs" dxfId="5023" priority="73" operator="equal">
      <formula>1</formula>
    </cfRule>
    <cfRule type="cellIs" dxfId="5022" priority="74" operator="between">
      <formula>0.01</formula>
      <formula>0.99</formula>
    </cfRule>
  </conditionalFormatting>
  <conditionalFormatting sqref="AF161:AF166">
    <cfRule type="cellIs" dxfId="5021" priority="75" operator="equal">
      <formula>1</formula>
    </cfRule>
    <cfRule type="cellIs" dxfId="5020" priority="76" operator="between">
      <formula>0.01</formula>
      <formula>0.99</formula>
    </cfRule>
  </conditionalFormatting>
  <conditionalFormatting sqref="AG161:AG167">
    <cfRule type="cellIs" dxfId="5019" priority="71" operator="equal">
      <formula>1</formula>
    </cfRule>
    <cfRule type="cellIs" dxfId="5018" priority="72" operator="between">
      <formula>0.01</formula>
      <formula>0.99</formula>
    </cfRule>
  </conditionalFormatting>
  <conditionalFormatting sqref="AG161:AG167">
    <cfRule type="containsText" dxfId="5017" priority="68" operator="containsText" text="Slower">
      <formula>NOT(ISERROR(SEARCH("Slower",AG161)))</formula>
    </cfRule>
    <cfRule type="containsText" dxfId="5016" priority="69" operator="containsText" text="Same">
      <formula>NOT(ISERROR(SEARCH("Same",AG161)))</formula>
    </cfRule>
    <cfRule type="containsText" dxfId="5015" priority="70" operator="containsText" text="Faster">
      <formula>NOT(ISERROR(SEARCH("Faster",AG161)))</formula>
    </cfRule>
  </conditionalFormatting>
  <conditionalFormatting sqref="AH146:AI146 AK146:AL146">
    <cfRule type="cellIs" dxfId="5014" priority="67" stopIfTrue="1" operator="equal">
      <formula>1</formula>
    </cfRule>
  </conditionalFormatting>
  <conditionalFormatting sqref="AG146">
    <cfRule type="cellIs" dxfId="5013" priority="65" stopIfTrue="1" operator="equal">
      <formula>1</formula>
    </cfRule>
  </conditionalFormatting>
  <conditionalFormatting sqref="AJ146">
    <cfRule type="cellIs" dxfId="5012" priority="66" operator="equal">
      <formula>1</formula>
    </cfRule>
  </conditionalFormatting>
  <conditionalFormatting sqref="AH157 AJ157:AL157">
    <cfRule type="cellIs" dxfId="5011" priority="64" stopIfTrue="1" operator="equal">
      <formula>1</formula>
    </cfRule>
  </conditionalFormatting>
  <conditionalFormatting sqref="AF154:AL154">
    <cfRule type="cellIs" dxfId="5010" priority="62" stopIfTrue="1" operator="equal">
      <formula>1</formula>
    </cfRule>
  </conditionalFormatting>
  <conditionalFormatting sqref="AI157">
    <cfRule type="cellIs" dxfId="5009" priority="63" operator="equal">
      <formula>1</formula>
    </cfRule>
  </conditionalFormatting>
  <conditionalFormatting sqref="AG169:AH169 AJ169:AL169">
    <cfRule type="cellIs" dxfId="5008" priority="61" stopIfTrue="1" operator="equal">
      <formula>1</formula>
    </cfRule>
  </conditionalFormatting>
  <conditionalFormatting sqref="AF169">
    <cfRule type="cellIs" dxfId="5007" priority="59" stopIfTrue="1" operator="equal">
      <formula>1</formula>
    </cfRule>
  </conditionalFormatting>
  <conditionalFormatting sqref="AI169">
    <cfRule type="cellIs" dxfId="5006" priority="60" operator="equal">
      <formula>1</formula>
    </cfRule>
  </conditionalFormatting>
  <conditionalFormatting sqref="AF116:AL116">
    <cfRule type="cellIs" dxfId="5005" priority="58" stopIfTrue="1" operator="equal">
      <formula>1</formula>
    </cfRule>
  </conditionalFormatting>
  <conditionalFormatting sqref="AF129 AH129:AL129">
    <cfRule type="cellIs" dxfId="5004" priority="57" stopIfTrue="1" operator="equal">
      <formula>1</formula>
    </cfRule>
  </conditionalFormatting>
  <conditionalFormatting sqref="AG129">
    <cfRule type="cellIs" dxfId="5003" priority="56" stopIfTrue="1" operator="equal">
      <formula>1</formula>
    </cfRule>
  </conditionalFormatting>
  <conditionalFormatting sqref="AG156:AG157">
    <cfRule type="cellIs" dxfId="5002" priority="54" operator="equal">
      <formula>1</formula>
    </cfRule>
    <cfRule type="cellIs" dxfId="5001" priority="55" operator="between">
      <formula>0.01</formula>
      <formula>0.99</formula>
    </cfRule>
  </conditionalFormatting>
  <conditionalFormatting sqref="AG156:AG157">
    <cfRule type="containsText" dxfId="5000" priority="51" operator="containsText" text="Slower">
      <formula>NOT(ISERROR(SEARCH("Slower",AG156)))</formula>
    </cfRule>
    <cfRule type="containsText" dxfId="4999" priority="52" operator="containsText" text="Same">
      <formula>NOT(ISERROR(SEARCH("Same",AG156)))</formula>
    </cfRule>
    <cfRule type="containsText" dxfId="4998" priority="53" operator="containsText" text="Faster">
      <formula>NOT(ISERROR(SEARCH("Faster",AG156)))</formula>
    </cfRule>
  </conditionalFormatting>
  <conditionalFormatting sqref="AF159:AL159">
    <cfRule type="cellIs" dxfId="4997" priority="50" stopIfTrue="1" operator="equal">
      <formula>1</formula>
    </cfRule>
  </conditionalFormatting>
  <conditionalFormatting sqref="AG171">
    <cfRule type="cellIs" dxfId="4996" priority="48" operator="equal">
      <formula>1</formula>
    </cfRule>
    <cfRule type="cellIs" dxfId="4995" priority="49" operator="between">
      <formula>0.01</formula>
      <formula>0.99</formula>
    </cfRule>
  </conditionalFormatting>
  <conditionalFormatting sqref="AG171">
    <cfRule type="containsText" dxfId="4994" priority="45" operator="containsText" text="Slower">
      <formula>NOT(ISERROR(SEARCH("Slower",AG171)))</formula>
    </cfRule>
    <cfRule type="containsText" dxfId="4993" priority="46" operator="containsText" text="Same">
      <formula>NOT(ISERROR(SEARCH("Same",AG171)))</formula>
    </cfRule>
    <cfRule type="containsText" dxfId="4992" priority="47" operator="containsText" text="Faster">
      <formula>NOT(ISERROR(SEARCH("Faster",AG171)))</formula>
    </cfRule>
  </conditionalFormatting>
  <conditionalFormatting sqref="AF146">
    <cfRule type="cellIs" dxfId="4991" priority="44" stopIfTrue="1" operator="equal">
      <formula>1</formula>
    </cfRule>
  </conditionalFormatting>
  <conditionalFormatting sqref="AK15">
    <cfRule type="cellIs" dxfId="4990" priority="42" operator="equal">
      <formula>1</formula>
    </cfRule>
    <cfRule type="cellIs" dxfId="4989" priority="43" operator="between">
      <formula>0.01</formula>
      <formula>0.99</formula>
    </cfRule>
  </conditionalFormatting>
  <conditionalFormatting sqref="AF127">
    <cfRule type="cellIs" dxfId="4988" priority="40" operator="equal">
      <formula>1</formula>
    </cfRule>
    <cfRule type="cellIs" dxfId="4987" priority="41" operator="between">
      <formula>0.01</formula>
      <formula>0.99</formula>
    </cfRule>
  </conditionalFormatting>
  <conditionalFormatting sqref="L35">
    <cfRule type="cellIs" dxfId="4986" priority="38" operator="equal">
      <formula>1</formula>
    </cfRule>
    <cfRule type="cellIs" dxfId="4985" priority="39" operator="between">
      <formula>0.01</formula>
      <formula>0.99</formula>
    </cfRule>
  </conditionalFormatting>
  <conditionalFormatting sqref="L35">
    <cfRule type="expression" dxfId="4984" priority="37" stopIfTrue="1">
      <formula>K35=1</formula>
    </cfRule>
  </conditionalFormatting>
  <conditionalFormatting sqref="K38:K39">
    <cfRule type="cellIs" dxfId="4983" priority="35" operator="equal">
      <formula>1</formula>
    </cfRule>
    <cfRule type="cellIs" dxfId="4982" priority="36" operator="between">
      <formula>0.01</formula>
      <formula>0.99</formula>
    </cfRule>
  </conditionalFormatting>
  <conditionalFormatting sqref="K38:K39">
    <cfRule type="expression" dxfId="4981" priority="34" stopIfTrue="1">
      <formula>J38=1</formula>
    </cfRule>
  </conditionalFormatting>
  <conditionalFormatting sqref="T51:T54 L51:P54">
    <cfRule type="cellIs" dxfId="4980" priority="32" operator="equal">
      <formula>1</formula>
    </cfRule>
    <cfRule type="cellIs" dxfId="4979" priority="33" operator="between">
      <formula>0.01</formula>
      <formula>0.99</formula>
    </cfRule>
  </conditionalFormatting>
  <conditionalFormatting sqref="T51:T54 L51:P54">
    <cfRule type="expression" dxfId="4978" priority="31" stopIfTrue="1">
      <formula>K51=1</formula>
    </cfRule>
  </conditionalFormatting>
  <conditionalFormatting sqref="K51">
    <cfRule type="cellIs" dxfId="4977" priority="29" operator="equal">
      <formula>1</formula>
    </cfRule>
    <cfRule type="cellIs" dxfId="4976" priority="30" operator="between">
      <formula>0.01</formula>
      <formula>0.99</formula>
    </cfRule>
  </conditionalFormatting>
  <conditionalFormatting sqref="K51">
    <cfRule type="expression" dxfId="4975" priority="28" stopIfTrue="1">
      <formula>J51=1</formula>
    </cfRule>
  </conditionalFormatting>
  <conditionalFormatting sqref="J44:J49">
    <cfRule type="cellIs" dxfId="4974" priority="26" operator="equal">
      <formula>1</formula>
    </cfRule>
    <cfRule type="cellIs" dxfId="4973" priority="27" operator="between">
      <formula>0.01</formula>
      <formula>0.99</formula>
    </cfRule>
  </conditionalFormatting>
  <conditionalFormatting sqref="J44:J49">
    <cfRule type="expression" dxfId="4972" priority="25" stopIfTrue="1">
      <formula>I44=1</formula>
    </cfRule>
  </conditionalFormatting>
  <conditionalFormatting sqref="K44:K49">
    <cfRule type="cellIs" dxfId="4971" priority="23" operator="equal">
      <formula>1</formula>
    </cfRule>
    <cfRule type="cellIs" dxfId="4970" priority="24" operator="between">
      <formula>0.01</formula>
      <formula>0.99</formula>
    </cfRule>
  </conditionalFormatting>
  <conditionalFormatting sqref="K44:K49">
    <cfRule type="expression" dxfId="4969" priority="22" stopIfTrue="1">
      <formula>J44=1</formula>
    </cfRule>
  </conditionalFormatting>
  <conditionalFormatting sqref="J53:J54">
    <cfRule type="cellIs" dxfId="4968" priority="20" operator="equal">
      <formula>1</formula>
    </cfRule>
    <cfRule type="cellIs" dxfId="4967" priority="21" operator="between">
      <formula>0.01</formula>
      <formula>0.99</formula>
    </cfRule>
  </conditionalFormatting>
  <conditionalFormatting sqref="J53:J54">
    <cfRule type="expression" dxfId="4966" priority="19" stopIfTrue="1">
      <formula>I53=1</formula>
    </cfRule>
  </conditionalFormatting>
  <conditionalFormatting sqref="K53:K54">
    <cfRule type="cellIs" dxfId="4965" priority="17" operator="equal">
      <formula>1</formula>
    </cfRule>
    <cfRule type="cellIs" dxfId="4964" priority="18" operator="between">
      <formula>0.01</formula>
      <formula>0.99</formula>
    </cfRule>
  </conditionalFormatting>
  <conditionalFormatting sqref="K53:K54">
    <cfRule type="expression" dxfId="4963" priority="16" stopIfTrue="1">
      <formula>J53=1</formula>
    </cfRule>
  </conditionalFormatting>
  <conditionalFormatting sqref="X139:X144">
    <cfRule type="cellIs" dxfId="4962" priority="14" operator="equal">
      <formula>1</formula>
    </cfRule>
    <cfRule type="cellIs" dxfId="4961" priority="15" operator="between">
      <formula>0.01</formula>
      <formula>0.99</formula>
    </cfRule>
  </conditionalFormatting>
  <conditionalFormatting sqref="X139:X144">
    <cfRule type="expression" dxfId="4960" priority="13" stopIfTrue="1">
      <formula>W139=1</formula>
    </cfRule>
  </conditionalFormatting>
  <conditionalFormatting sqref="AB139:AB144">
    <cfRule type="cellIs" dxfId="4959" priority="11" operator="equal">
      <formula>1</formula>
    </cfRule>
    <cfRule type="cellIs" dxfId="4958" priority="12" operator="between">
      <formula>0.01</formula>
      <formula>0.99</formula>
    </cfRule>
  </conditionalFormatting>
  <conditionalFormatting sqref="AB139:AB144">
    <cfRule type="expression" dxfId="4957" priority="10" stopIfTrue="1">
      <formula>AA139=1</formula>
    </cfRule>
  </conditionalFormatting>
  <conditionalFormatting sqref="X148:X152">
    <cfRule type="cellIs" dxfId="4956" priority="8" operator="equal">
      <formula>1</formula>
    </cfRule>
    <cfRule type="cellIs" dxfId="4955" priority="9" operator="between">
      <formula>0.01</formula>
      <formula>0.99</formula>
    </cfRule>
  </conditionalFormatting>
  <conditionalFormatting sqref="X148:X152">
    <cfRule type="expression" dxfId="4954" priority="7" stopIfTrue="1">
      <formula>W148=1</formula>
    </cfRule>
  </conditionalFormatting>
  <conditionalFormatting sqref="AB148:AB152">
    <cfRule type="cellIs" dxfId="4953" priority="5" operator="equal">
      <formula>1</formula>
    </cfRule>
    <cfRule type="cellIs" dxfId="4952" priority="6" operator="between">
      <formula>0.01</formula>
      <formula>0.99</formula>
    </cfRule>
  </conditionalFormatting>
  <conditionalFormatting sqref="AB148:AB152">
    <cfRule type="expression" dxfId="4951" priority="4" stopIfTrue="1">
      <formula>AA148=1</formula>
    </cfRule>
  </conditionalFormatting>
  <conditionalFormatting sqref="O171">
    <cfRule type="cellIs" dxfId="4950" priority="2" operator="equal">
      <formula>1</formula>
    </cfRule>
    <cfRule type="cellIs" dxfId="4949" priority="3" operator="between">
      <formula>0.01</formula>
      <formula>0.99</formula>
    </cfRule>
  </conditionalFormatting>
  <conditionalFormatting sqref="O171">
    <cfRule type="expression" dxfId="4948" priority="1" stopIfTrue="1">
      <formula>N171=1</formula>
    </cfRule>
  </conditionalFormatting>
  <dataValidations count="2">
    <dataValidation type="list" allowBlank="1" showInputMessage="1" showErrorMessage="1" sqref="AJ6:AJ7 AJ33:AJ40 AJ14 AJ24:AJ28 AJ20:AJ21 AJ44 AJ46:AJ47 AJ58:AJ61 AJ65:AJ67 AJ72:AJ76 AJ148:AJ150 AJ87:AJ93 AJ161:AJ165 AJ98:AJ103 AJ107:AJ113 AJ80:AJ83 AJ118:AJ119 AJ131:AJ134 AJ139:AJ142 AJ124:AJ126">
      <formula1>"Yes, No,Pending"</formula1>
    </dataValidation>
    <dataValidation type="list" allowBlank="1" showInputMessage="1" showErrorMessage="1" sqref="AG6:AG7 AG65:AG67 AG124:AG127 AG20:AG29 AG33:AG40 AG44:AG49 AG51:AG54 AG58:AG61 AG72:AG76 AG171 AG87:AG93 AG10:AG17 AG98:AG103 AG107:AG114 AG80:AG83 AG118:AG120 AG131:AG134 AG139:AG144 AG148:AG152 AG156:AG157 AG161:AG167">
      <formula1>"Same, Faster, Slower"</formula1>
    </dataValidation>
  </dataValidations>
  <pageMargins left="0.23622047244094491" right="0.23622047244094491" top="0.74803149606299213" bottom="0.74803149606299213" header="0.31496062992125984" footer="0.31496062992125984"/>
  <pageSetup paperSize="8" scale="54" fitToHeight="3" orientation="landscape" r:id="rId1"/>
  <headerFooter alignWithMargins="0"/>
  <rowBreaks count="2" manualBreakCount="2">
    <brk id="62" max="37" man="1"/>
    <brk id="115"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Q173"/>
  <sheetViews>
    <sheetView view="pageBreakPreview" zoomScale="120" zoomScaleNormal="110" zoomScaleSheetLayoutView="120" zoomScalePageLayoutView="120" workbookViewId="0">
      <pane xSplit="6" ySplit="6" topLeftCell="G7" activePane="bottomRight" state="frozen"/>
      <selection pane="topRight" activeCell="G1" sqref="G1"/>
      <selection pane="bottomLeft" activeCell="A5" sqref="A5"/>
      <selection pane="bottomRight" activeCell="A4" sqref="A4:XFD4"/>
    </sheetView>
  </sheetViews>
  <sheetFormatPr defaultColWidth="2.5703125" defaultRowHeight="11.25" x14ac:dyDescent="0.2"/>
  <cols>
    <col min="1" max="1" width="1.28515625" style="1" customWidth="1"/>
    <col min="2" max="2" width="5.85546875" style="2" customWidth="1"/>
    <col min="3" max="3" width="7.85546875" style="2" hidden="1" customWidth="1"/>
    <col min="4" max="4" width="57" style="16" customWidth="1"/>
    <col min="5" max="5" width="10.7109375" style="16" hidden="1" customWidth="1"/>
    <col min="6" max="6" width="10.42578125" style="3" hidden="1" customWidth="1"/>
    <col min="7" max="7" width="10.42578125" style="3" customWidth="1"/>
    <col min="8" max="10" width="4.5703125" style="1" customWidth="1"/>
    <col min="11" max="11" width="5.7109375" style="1" customWidth="1"/>
    <col min="12" max="27" width="4.5703125" style="1" customWidth="1"/>
    <col min="28" max="31" width="4.5703125" style="1" hidden="1" customWidth="1"/>
    <col min="32" max="32" width="48" style="1" customWidth="1"/>
    <col min="33" max="33" width="12.5703125" style="1" customWidth="1"/>
    <col min="34" max="34" width="8.5703125" style="1" customWidth="1"/>
    <col min="35" max="35" width="9" style="1" customWidth="1"/>
    <col min="36" max="36" width="8" style="1" customWidth="1"/>
    <col min="37" max="37" width="27.5703125" style="1" customWidth="1"/>
    <col min="38" max="38" width="15.5703125" style="1" customWidth="1"/>
    <col min="39" max="39" width="34.140625" style="1" customWidth="1"/>
    <col min="40" max="16384" width="2.5703125" style="1"/>
  </cols>
  <sheetData>
    <row r="1" spans="1:43" s="10" customFormat="1" ht="15.75" thickTop="1" thickBot="1" x14ac:dyDescent="0.25">
      <c r="B1" s="915" t="s">
        <v>856</v>
      </c>
      <c r="C1" s="915"/>
      <c r="D1" s="915"/>
      <c r="E1" s="329"/>
      <c r="F1" s="329"/>
      <c r="G1" s="362" t="s">
        <v>209</v>
      </c>
      <c r="H1" s="359"/>
      <c r="I1" s="361" t="s">
        <v>207</v>
      </c>
      <c r="J1" s="358"/>
      <c r="K1" s="585"/>
      <c r="L1" s="429"/>
      <c r="M1" s="424" t="s">
        <v>283</v>
      </c>
      <c r="N1" s="585"/>
      <c r="O1" s="358"/>
      <c r="P1" s="358"/>
      <c r="T1" s="358"/>
      <c r="U1" s="583"/>
      <c r="V1" s="361"/>
      <c r="W1" s="358"/>
      <c r="X1" s="358"/>
      <c r="Y1" s="583"/>
      <c r="Z1" s="361"/>
      <c r="AA1" s="358"/>
      <c r="AB1" s="358"/>
      <c r="AC1" s="583"/>
      <c r="AD1" s="361"/>
      <c r="AE1" s="358"/>
      <c r="AF1" s="358"/>
      <c r="AI1" s="358"/>
      <c r="AJ1" s="358"/>
      <c r="AK1" s="358"/>
      <c r="AL1" s="358"/>
    </row>
    <row r="2" spans="1:43" s="10" customFormat="1" ht="15.75" thickTop="1" thickBot="1" x14ac:dyDescent="0.25">
      <c r="B2" s="915"/>
      <c r="C2" s="915"/>
      <c r="D2" s="915"/>
      <c r="E2" s="329"/>
      <c r="F2" s="329"/>
      <c r="G2" s="329"/>
      <c r="H2" s="360"/>
      <c r="I2" s="361" t="s">
        <v>208</v>
      </c>
      <c r="J2" s="9"/>
      <c r="K2" s="586"/>
      <c r="L2" s="432"/>
      <c r="M2" s="424" t="s">
        <v>284</v>
      </c>
      <c r="N2" s="586"/>
      <c r="O2" s="9"/>
      <c r="P2" s="9"/>
      <c r="T2" s="9"/>
      <c r="U2" s="583"/>
      <c r="V2" s="361"/>
      <c r="W2" s="9"/>
      <c r="X2" s="9"/>
      <c r="Y2" s="583"/>
      <c r="Z2" s="361"/>
      <c r="AA2" s="9"/>
      <c r="AB2" s="9"/>
      <c r="AC2" s="583"/>
      <c r="AD2" s="361"/>
      <c r="AE2" s="9"/>
      <c r="AF2" s="9"/>
      <c r="AI2" s="9"/>
      <c r="AJ2" s="9"/>
      <c r="AK2" s="9"/>
      <c r="AL2" s="9"/>
    </row>
    <row r="3" spans="1:43" s="10" customFormat="1" ht="15.75" thickTop="1" thickBot="1" x14ac:dyDescent="0.25">
      <c r="B3" s="915"/>
      <c r="C3" s="915"/>
      <c r="D3" s="915"/>
      <c r="E3" s="329"/>
      <c r="F3" s="329"/>
      <c r="G3" s="329"/>
      <c r="H3" s="9"/>
      <c r="I3" s="9"/>
      <c r="J3" s="9"/>
      <c r="K3" s="9"/>
      <c r="L3" s="431"/>
      <c r="M3" s="424" t="s">
        <v>210</v>
      </c>
      <c r="N3" s="9"/>
      <c r="O3" s="9"/>
      <c r="P3" s="9"/>
      <c r="Q3" s="9"/>
      <c r="R3" s="9"/>
      <c r="S3" s="9"/>
      <c r="T3" s="9"/>
      <c r="U3" s="9"/>
      <c r="V3" s="9"/>
      <c r="W3" s="9"/>
      <c r="X3" s="9"/>
      <c r="Y3" s="9"/>
      <c r="Z3" s="9"/>
      <c r="AA3" s="9"/>
      <c r="AB3" s="9"/>
      <c r="AC3" s="9"/>
      <c r="AD3" s="9"/>
      <c r="AE3" s="9"/>
      <c r="AF3" s="9"/>
      <c r="AI3" s="9"/>
      <c r="AJ3" s="9"/>
      <c r="AK3" s="9"/>
      <c r="AL3" s="9"/>
    </row>
    <row r="4" spans="1:43" s="10" customFormat="1" ht="14.25" x14ac:dyDescent="0.2">
      <c r="B4" s="924"/>
      <c r="C4" s="924"/>
      <c r="D4" s="925"/>
      <c r="E4" s="925"/>
      <c r="F4" s="925"/>
      <c r="G4" s="925"/>
      <c r="H4" s="11"/>
      <c r="I4" s="12"/>
      <c r="J4" s="12"/>
      <c r="K4" s="12"/>
      <c r="L4" s="12"/>
      <c r="M4" s="12"/>
      <c r="N4" s="12"/>
      <c r="O4" s="11"/>
      <c r="P4" s="12"/>
      <c r="Q4" s="12"/>
      <c r="R4" s="12"/>
      <c r="S4" s="12"/>
      <c r="T4" s="12"/>
      <c r="U4" s="12"/>
      <c r="V4" s="12"/>
      <c r="W4" s="12"/>
      <c r="X4" s="12"/>
      <c r="Y4" s="12"/>
      <c r="Z4" s="12"/>
      <c r="AA4" s="12"/>
      <c r="AB4" s="12"/>
      <c r="AC4" s="12"/>
      <c r="AD4" s="12"/>
      <c r="AE4" s="12"/>
      <c r="AF4" s="12"/>
      <c r="AG4" s="12"/>
      <c r="AH4" s="11"/>
      <c r="AI4" s="12"/>
      <c r="AJ4" s="12"/>
      <c r="AK4" s="12"/>
      <c r="AL4" s="12"/>
    </row>
    <row r="5" spans="1:43" ht="12" thickBot="1" x14ac:dyDescent="0.25">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F5" s="917"/>
      <c r="AG5" s="917"/>
      <c r="AH5" s="918"/>
      <c r="AI5" s="496"/>
      <c r="AJ5" s="497"/>
      <c r="AK5" s="497"/>
      <c r="AL5" s="498"/>
      <c r="AO5" s="14"/>
      <c r="AP5" s="14"/>
      <c r="AQ5" s="14"/>
    </row>
    <row r="6" spans="1:43" s="6" customFormat="1" ht="43.5" x14ac:dyDescent="0.2">
      <c r="B6" s="155"/>
      <c r="C6" s="155"/>
      <c r="D6" s="303" t="s">
        <v>342</v>
      </c>
      <c r="G6" s="314" t="s">
        <v>130</v>
      </c>
      <c r="H6" s="5" t="s">
        <v>2</v>
      </c>
      <c r="I6" s="5" t="s">
        <v>3</v>
      </c>
      <c r="J6" s="5" t="s">
        <v>4</v>
      </c>
      <c r="K6" s="5" t="s">
        <v>5</v>
      </c>
      <c r="L6" s="5" t="s">
        <v>6</v>
      </c>
      <c r="M6" s="5" t="s">
        <v>7</v>
      </c>
      <c r="N6" s="5" t="s">
        <v>8</v>
      </c>
      <c r="O6" s="5" t="s">
        <v>9</v>
      </c>
      <c r="P6" s="5" t="s">
        <v>10</v>
      </c>
      <c r="Q6" s="5" t="s">
        <v>11</v>
      </c>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499" t="s">
        <v>425</v>
      </c>
      <c r="AG6" s="500" t="s">
        <v>416</v>
      </c>
      <c r="AH6" s="499" t="s">
        <v>417</v>
      </c>
      <c r="AI6" s="499" t="s">
        <v>418</v>
      </c>
      <c r="AJ6" s="499" t="s">
        <v>419</v>
      </c>
      <c r="AK6" s="499" t="s">
        <v>420</v>
      </c>
      <c r="AL6" s="499" t="s">
        <v>421</v>
      </c>
      <c r="AO6" s="14"/>
      <c r="AP6" s="14"/>
      <c r="AQ6" s="14"/>
    </row>
    <row r="7" spans="1:43" s="14" customFormat="1" ht="23.25" thickBot="1" x14ac:dyDescent="0.25">
      <c r="A7" s="41"/>
      <c r="B7" s="230" t="s">
        <v>26</v>
      </c>
      <c r="C7" s="94"/>
      <c r="D7" s="231" t="s">
        <v>121</v>
      </c>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923" t="s">
        <v>428</v>
      </c>
      <c r="AC7" s="923"/>
      <c r="AD7" s="923"/>
      <c r="AE7" s="923"/>
      <c r="AF7" s="525" t="s">
        <v>422</v>
      </c>
      <c r="AG7" s="524"/>
      <c r="AH7" s="524"/>
      <c r="AI7" s="503"/>
      <c r="AJ7" s="503"/>
      <c r="AK7" s="503"/>
      <c r="AL7" s="504"/>
    </row>
    <row r="8" spans="1:43" s="14" customFormat="1" ht="12" thickBot="1" x14ac:dyDescent="0.25">
      <c r="A8" s="245"/>
      <c r="B8" s="256"/>
      <c r="C8" s="257"/>
      <c r="D8" s="261"/>
      <c r="E8" s="233"/>
      <c r="F8" s="232"/>
      <c r="G8" s="287"/>
      <c r="H8" s="287"/>
      <c r="I8" s="287"/>
      <c r="J8" s="287"/>
      <c r="K8" s="289"/>
      <c r="L8" s="429"/>
      <c r="M8" s="287"/>
      <c r="N8" s="287"/>
      <c r="O8" s="291"/>
      <c r="P8" s="432"/>
      <c r="Q8" s="287"/>
      <c r="R8" s="287"/>
      <c r="S8" s="291"/>
      <c r="T8" s="291"/>
      <c r="U8" s="291"/>
      <c r="V8" s="291"/>
      <c r="W8" s="291"/>
      <c r="X8" s="291"/>
      <c r="Y8" s="291"/>
      <c r="Z8" s="291"/>
      <c r="AA8" s="291"/>
      <c r="AB8" s="291"/>
      <c r="AC8" s="291"/>
      <c r="AD8" s="291"/>
      <c r="AE8" s="291"/>
      <c r="AF8" s="291"/>
      <c r="AG8" s="291"/>
      <c r="AH8" s="291"/>
      <c r="AI8" s="291"/>
      <c r="AJ8" s="291"/>
      <c r="AK8" s="291"/>
      <c r="AL8" s="291"/>
    </row>
    <row r="9" spans="1:43" s="247" customFormat="1" ht="12" thickBot="1" x14ac:dyDescent="0.25">
      <c r="A9" s="246"/>
      <c r="B9" s="256"/>
      <c r="C9" s="257" t="s">
        <v>128</v>
      </c>
      <c r="D9" s="261" t="s">
        <v>131</v>
      </c>
      <c r="E9" s="233"/>
      <c r="F9" s="232"/>
      <c r="G9" s="389">
        <f t="shared" ref="G9:S9" si="0">SUMPRODUCT(G10:G16,LCN_Weights)</f>
        <v>7.1428571428571425E-2</v>
      </c>
      <c r="H9" s="389">
        <f t="shared" si="0"/>
        <v>7.1428571428571425E-2</v>
      </c>
      <c r="I9" s="389">
        <f t="shared" si="0"/>
        <v>0.49999999999999989</v>
      </c>
      <c r="J9" s="389">
        <f t="shared" si="0"/>
        <v>0.57142857142857129</v>
      </c>
      <c r="K9" s="390">
        <f t="shared" si="0"/>
        <v>0.67857142857142849</v>
      </c>
      <c r="L9" s="391">
        <f t="shared" si="0"/>
        <v>0.78571428571428559</v>
      </c>
      <c r="M9" s="389">
        <f t="shared" si="0"/>
        <v>0.78571428571428559</v>
      </c>
      <c r="N9" s="389">
        <f t="shared" si="0"/>
        <v>0.78571428571428559</v>
      </c>
      <c r="O9" s="392">
        <f t="shared" si="0"/>
        <v>0.99999999999999978</v>
      </c>
      <c r="P9" s="391">
        <f t="shared" si="0"/>
        <v>0.99999999999999978</v>
      </c>
      <c r="Q9" s="389">
        <f t="shared" si="0"/>
        <v>0.99999999999999978</v>
      </c>
      <c r="R9" s="389">
        <f t="shared" si="0"/>
        <v>0.99999999999999978</v>
      </c>
      <c r="S9" s="392">
        <f t="shared" si="0"/>
        <v>0.99999999999999978</v>
      </c>
      <c r="T9" s="391">
        <f t="shared" ref="T9:AE9" si="1">SUMPRODUCT(T10:T16,LCN_Weights)</f>
        <v>0.99999999999999978</v>
      </c>
      <c r="U9" s="389">
        <f t="shared" si="1"/>
        <v>0.99999999999999978</v>
      </c>
      <c r="V9" s="389">
        <f t="shared" si="1"/>
        <v>0.99999999999999978</v>
      </c>
      <c r="W9" s="392">
        <f t="shared" si="1"/>
        <v>0.99999999999999978</v>
      </c>
      <c r="X9" s="391">
        <f t="shared" si="1"/>
        <v>0.99999999999999978</v>
      </c>
      <c r="Y9" s="389">
        <f t="shared" si="1"/>
        <v>0.99999999999999978</v>
      </c>
      <c r="Z9" s="389">
        <f t="shared" si="1"/>
        <v>0.99999999999999978</v>
      </c>
      <c r="AA9" s="392">
        <f t="shared" si="1"/>
        <v>0.99999999999999978</v>
      </c>
      <c r="AB9" s="391">
        <f t="shared" si="1"/>
        <v>0.99999999999999978</v>
      </c>
      <c r="AC9" s="389">
        <f t="shared" si="1"/>
        <v>0.99999999999999978</v>
      </c>
      <c r="AD9" s="389">
        <f t="shared" si="1"/>
        <v>0.99999999999999978</v>
      </c>
      <c r="AE9" s="392">
        <f t="shared" si="1"/>
        <v>0.99999999999999978</v>
      </c>
      <c r="AF9" s="291"/>
      <c r="AG9" s="291"/>
      <c r="AH9" s="291"/>
      <c r="AI9" s="291"/>
      <c r="AJ9" s="291"/>
      <c r="AK9" s="291"/>
      <c r="AL9" s="291"/>
    </row>
    <row r="10" spans="1:43" s="247" customFormat="1" ht="12.75" thickBot="1" x14ac:dyDescent="0.25">
      <c r="A10" s="246"/>
      <c r="B10" s="259"/>
      <c r="C10" s="228"/>
      <c r="D10" s="298" t="s">
        <v>138</v>
      </c>
      <c r="E10" s="23"/>
      <c r="F10" s="23"/>
      <c r="G10" s="378">
        <v>0.5</v>
      </c>
      <c r="H10" s="288">
        <v>0.5</v>
      </c>
      <c r="I10" s="288">
        <f t="shared" ref="I10:S10" si="2">H10</f>
        <v>0.5</v>
      </c>
      <c r="J10" s="288">
        <v>1</v>
      </c>
      <c r="K10" s="293">
        <f>J10</f>
        <v>1</v>
      </c>
      <c r="L10" s="292">
        <f t="shared" si="2"/>
        <v>1</v>
      </c>
      <c r="M10" s="288">
        <f t="shared" si="2"/>
        <v>1</v>
      </c>
      <c r="N10" s="288">
        <f t="shared" si="2"/>
        <v>1</v>
      </c>
      <c r="O10" s="295">
        <f t="shared" si="2"/>
        <v>1</v>
      </c>
      <c r="P10" s="292">
        <f t="shared" si="2"/>
        <v>1</v>
      </c>
      <c r="Q10" s="288">
        <f t="shared" si="2"/>
        <v>1</v>
      </c>
      <c r="R10" s="288">
        <f t="shared" si="2"/>
        <v>1</v>
      </c>
      <c r="S10" s="295">
        <f t="shared" si="2"/>
        <v>1</v>
      </c>
      <c r="T10" s="292">
        <f t="shared" ref="T10:T16" si="3">S10</f>
        <v>1</v>
      </c>
      <c r="U10" s="288">
        <f t="shared" ref="U10:U16" si="4">T10</f>
        <v>1</v>
      </c>
      <c r="V10" s="288">
        <f t="shared" ref="V10:V16" si="5">U10</f>
        <v>1</v>
      </c>
      <c r="W10" s="295">
        <f t="shared" ref="W10:W16" si="6">V10</f>
        <v>1</v>
      </c>
      <c r="X10" s="292">
        <f t="shared" ref="X10:X16" si="7">W10</f>
        <v>1</v>
      </c>
      <c r="Y10" s="288">
        <f t="shared" ref="Y10:Y16" si="8">X10</f>
        <v>1</v>
      </c>
      <c r="Z10" s="288">
        <f t="shared" ref="Z10:Z16" si="9">Y10</f>
        <v>1</v>
      </c>
      <c r="AA10" s="295">
        <f t="shared" ref="AA10:AA16" si="10">Z10</f>
        <v>1</v>
      </c>
      <c r="AB10" s="292">
        <f t="shared" ref="AB10:AB16" si="11">AA10</f>
        <v>1</v>
      </c>
      <c r="AC10" s="288">
        <f t="shared" ref="AC10:AC16" si="12">AB10</f>
        <v>1</v>
      </c>
      <c r="AD10" s="288">
        <f t="shared" ref="AD10:AD16" si="13">AC10</f>
        <v>1</v>
      </c>
      <c r="AE10" s="295">
        <f t="shared" ref="AE10:AE16" si="14">AD10</f>
        <v>1</v>
      </c>
      <c r="AF10" s="505" t="s">
        <v>716</v>
      </c>
      <c r="AG10" s="506" t="s">
        <v>431</v>
      </c>
      <c r="AH10" s="505"/>
      <c r="AI10" s="505"/>
      <c r="AJ10" s="505"/>
      <c r="AK10" s="505"/>
      <c r="AL10" s="505"/>
    </row>
    <row r="11" spans="1:43" s="247" customFormat="1" ht="34.5" thickBot="1" x14ac:dyDescent="0.25">
      <c r="A11" s="246"/>
      <c r="B11" s="258"/>
      <c r="C11" s="228"/>
      <c r="D11" s="298" t="s">
        <v>135</v>
      </c>
      <c r="E11" s="23"/>
      <c r="F11" s="23"/>
      <c r="G11" s="378">
        <v>0</v>
      </c>
      <c r="H11" s="288">
        <f t="shared" ref="H11:H16" si="15">G11</f>
        <v>0</v>
      </c>
      <c r="I11" s="288">
        <v>0.5</v>
      </c>
      <c r="J11" s="288">
        <f t="shared" ref="J11:S11" si="16">I11</f>
        <v>0.5</v>
      </c>
      <c r="K11" s="293">
        <f t="shared" si="16"/>
        <v>0.5</v>
      </c>
      <c r="L11" s="292">
        <f t="shared" si="16"/>
        <v>0.5</v>
      </c>
      <c r="M11" s="288">
        <f t="shared" si="16"/>
        <v>0.5</v>
      </c>
      <c r="N11" s="288">
        <f t="shared" si="16"/>
        <v>0.5</v>
      </c>
      <c r="O11" s="295">
        <v>1</v>
      </c>
      <c r="P11" s="292">
        <f t="shared" si="16"/>
        <v>1</v>
      </c>
      <c r="Q11" s="288">
        <f t="shared" si="16"/>
        <v>1</v>
      </c>
      <c r="R11" s="288">
        <f t="shared" si="16"/>
        <v>1</v>
      </c>
      <c r="S11" s="295">
        <f t="shared" si="16"/>
        <v>1</v>
      </c>
      <c r="T11" s="292">
        <f t="shared" si="3"/>
        <v>1</v>
      </c>
      <c r="U11" s="288">
        <f t="shared" si="4"/>
        <v>1</v>
      </c>
      <c r="V11" s="288">
        <f t="shared" si="5"/>
        <v>1</v>
      </c>
      <c r="W11" s="295">
        <f t="shared" si="6"/>
        <v>1</v>
      </c>
      <c r="X11" s="292">
        <f t="shared" si="7"/>
        <v>1</v>
      </c>
      <c r="Y11" s="288">
        <f t="shared" si="8"/>
        <v>1</v>
      </c>
      <c r="Z11" s="288">
        <f t="shared" si="9"/>
        <v>1</v>
      </c>
      <c r="AA11" s="295">
        <f t="shared" si="10"/>
        <v>1</v>
      </c>
      <c r="AB11" s="292">
        <f t="shared" si="11"/>
        <v>1</v>
      </c>
      <c r="AC11" s="288">
        <f t="shared" si="12"/>
        <v>1</v>
      </c>
      <c r="AD11" s="288">
        <f t="shared" si="13"/>
        <v>1</v>
      </c>
      <c r="AE11" s="295">
        <f t="shared" si="14"/>
        <v>1</v>
      </c>
      <c r="AF11" s="505" t="s">
        <v>717</v>
      </c>
      <c r="AG11" s="506" t="s">
        <v>431</v>
      </c>
      <c r="AH11" s="505" t="s">
        <v>718</v>
      </c>
      <c r="AI11" s="505" t="s">
        <v>719</v>
      </c>
      <c r="AJ11" s="505" t="s">
        <v>465</v>
      </c>
      <c r="AK11" s="505" t="s">
        <v>720</v>
      </c>
      <c r="AL11" s="505"/>
    </row>
    <row r="12" spans="1:43" s="247" customFormat="1" ht="23.25" thickBot="1" x14ac:dyDescent="0.25">
      <c r="A12" s="246"/>
      <c r="B12" s="258"/>
      <c r="C12" s="228"/>
      <c r="D12" s="298" t="s">
        <v>132</v>
      </c>
      <c r="E12" s="23"/>
      <c r="F12" s="23"/>
      <c r="G12" s="378">
        <v>0</v>
      </c>
      <c r="H12" s="288">
        <f t="shared" si="15"/>
        <v>0</v>
      </c>
      <c r="I12" s="288">
        <v>0.5</v>
      </c>
      <c r="J12" s="288">
        <f>I12</f>
        <v>0.5</v>
      </c>
      <c r="K12" s="293">
        <f>J12</f>
        <v>0.5</v>
      </c>
      <c r="L12" s="292">
        <f>K12</f>
        <v>0.5</v>
      </c>
      <c r="M12" s="288">
        <f>L12</f>
        <v>0.5</v>
      </c>
      <c r="N12" s="288">
        <f>M12</f>
        <v>0.5</v>
      </c>
      <c r="O12" s="295">
        <v>1</v>
      </c>
      <c r="P12" s="292">
        <f t="shared" ref="P12:S16" si="17">O12</f>
        <v>1</v>
      </c>
      <c r="Q12" s="288">
        <f t="shared" si="17"/>
        <v>1</v>
      </c>
      <c r="R12" s="288">
        <f t="shared" si="17"/>
        <v>1</v>
      </c>
      <c r="S12" s="295">
        <f t="shared" si="17"/>
        <v>1</v>
      </c>
      <c r="T12" s="292">
        <f t="shared" si="3"/>
        <v>1</v>
      </c>
      <c r="U12" s="288">
        <f t="shared" si="4"/>
        <v>1</v>
      </c>
      <c r="V12" s="288">
        <f t="shared" si="5"/>
        <v>1</v>
      </c>
      <c r="W12" s="295">
        <f t="shared" si="6"/>
        <v>1</v>
      </c>
      <c r="X12" s="292">
        <f t="shared" si="7"/>
        <v>1</v>
      </c>
      <c r="Y12" s="288">
        <f t="shared" si="8"/>
        <v>1</v>
      </c>
      <c r="Z12" s="288">
        <f t="shared" si="9"/>
        <v>1</v>
      </c>
      <c r="AA12" s="295">
        <f t="shared" si="10"/>
        <v>1</v>
      </c>
      <c r="AB12" s="292">
        <f t="shared" si="11"/>
        <v>1</v>
      </c>
      <c r="AC12" s="288">
        <f t="shared" si="12"/>
        <v>1</v>
      </c>
      <c r="AD12" s="288">
        <f t="shared" si="13"/>
        <v>1</v>
      </c>
      <c r="AE12" s="295">
        <f t="shared" si="14"/>
        <v>1</v>
      </c>
      <c r="AF12" s="505" t="s">
        <v>721</v>
      </c>
      <c r="AG12" s="506" t="s">
        <v>431</v>
      </c>
      <c r="AH12" s="505"/>
      <c r="AI12" s="505"/>
      <c r="AJ12" s="505"/>
      <c r="AK12" s="505"/>
      <c r="AL12" s="505"/>
    </row>
    <row r="13" spans="1:43" s="247" customFormat="1" ht="12.75" thickBot="1" x14ac:dyDescent="0.25">
      <c r="A13" s="246"/>
      <c r="B13" s="258"/>
      <c r="C13" s="228"/>
      <c r="D13" s="298" t="s">
        <v>133</v>
      </c>
      <c r="E13" s="23"/>
      <c r="F13" s="23"/>
      <c r="G13" s="378">
        <v>0</v>
      </c>
      <c r="H13" s="288">
        <f t="shared" si="15"/>
        <v>0</v>
      </c>
      <c r="I13" s="288">
        <v>0.5</v>
      </c>
      <c r="J13" s="288">
        <f t="shared" ref="J13:O13" si="18">I13</f>
        <v>0.5</v>
      </c>
      <c r="K13" s="293">
        <v>1</v>
      </c>
      <c r="L13" s="292">
        <f t="shared" si="18"/>
        <v>1</v>
      </c>
      <c r="M13" s="288">
        <f t="shared" si="18"/>
        <v>1</v>
      </c>
      <c r="N13" s="288">
        <f t="shared" si="18"/>
        <v>1</v>
      </c>
      <c r="O13" s="295">
        <f t="shared" si="18"/>
        <v>1</v>
      </c>
      <c r="P13" s="292">
        <f t="shared" si="17"/>
        <v>1</v>
      </c>
      <c r="Q13" s="288">
        <f t="shared" si="17"/>
        <v>1</v>
      </c>
      <c r="R13" s="288">
        <f t="shared" si="17"/>
        <v>1</v>
      </c>
      <c r="S13" s="295">
        <f t="shared" si="17"/>
        <v>1</v>
      </c>
      <c r="T13" s="292">
        <f t="shared" si="3"/>
        <v>1</v>
      </c>
      <c r="U13" s="288">
        <f t="shared" si="4"/>
        <v>1</v>
      </c>
      <c r="V13" s="288">
        <f t="shared" si="5"/>
        <v>1</v>
      </c>
      <c r="W13" s="295">
        <f t="shared" si="6"/>
        <v>1</v>
      </c>
      <c r="X13" s="292">
        <f t="shared" si="7"/>
        <v>1</v>
      </c>
      <c r="Y13" s="288">
        <f t="shared" si="8"/>
        <v>1</v>
      </c>
      <c r="Z13" s="288">
        <f t="shared" si="9"/>
        <v>1</v>
      </c>
      <c r="AA13" s="295">
        <f t="shared" si="10"/>
        <v>1</v>
      </c>
      <c r="AB13" s="292">
        <f t="shared" si="11"/>
        <v>1</v>
      </c>
      <c r="AC13" s="288">
        <f t="shared" si="12"/>
        <v>1</v>
      </c>
      <c r="AD13" s="288">
        <f t="shared" si="13"/>
        <v>1</v>
      </c>
      <c r="AE13" s="295">
        <f t="shared" si="14"/>
        <v>1</v>
      </c>
      <c r="AF13" s="505" t="s">
        <v>722</v>
      </c>
      <c r="AG13" s="506" t="s">
        <v>431</v>
      </c>
      <c r="AH13" s="505"/>
      <c r="AI13" s="505"/>
      <c r="AJ13" s="505"/>
      <c r="AK13" s="505"/>
      <c r="AL13" s="505"/>
    </row>
    <row r="14" spans="1:43" s="247" customFormat="1" ht="23.25" thickBot="1" x14ac:dyDescent="0.25">
      <c r="A14" s="246"/>
      <c r="B14" s="258"/>
      <c r="C14" s="228"/>
      <c r="D14" s="298" t="s">
        <v>134</v>
      </c>
      <c r="E14" s="23"/>
      <c r="F14" s="23"/>
      <c r="G14" s="378">
        <v>0</v>
      </c>
      <c r="H14" s="288">
        <f t="shared" si="15"/>
        <v>0</v>
      </c>
      <c r="I14" s="288">
        <v>0.5</v>
      </c>
      <c r="J14" s="288">
        <v>0.5</v>
      </c>
      <c r="K14" s="293">
        <v>0.5</v>
      </c>
      <c r="L14" s="292">
        <v>0.75</v>
      </c>
      <c r="M14" s="288">
        <v>0.75</v>
      </c>
      <c r="N14" s="288">
        <v>0.75</v>
      </c>
      <c r="O14" s="295">
        <v>1</v>
      </c>
      <c r="P14" s="292">
        <f t="shared" si="17"/>
        <v>1</v>
      </c>
      <c r="Q14" s="288">
        <f t="shared" si="17"/>
        <v>1</v>
      </c>
      <c r="R14" s="288">
        <f t="shared" si="17"/>
        <v>1</v>
      </c>
      <c r="S14" s="295">
        <f t="shared" si="17"/>
        <v>1</v>
      </c>
      <c r="T14" s="292">
        <f t="shared" si="3"/>
        <v>1</v>
      </c>
      <c r="U14" s="288">
        <f t="shared" si="4"/>
        <v>1</v>
      </c>
      <c r="V14" s="288">
        <f t="shared" si="5"/>
        <v>1</v>
      </c>
      <c r="W14" s="295">
        <f t="shared" si="6"/>
        <v>1</v>
      </c>
      <c r="X14" s="292">
        <f t="shared" si="7"/>
        <v>1</v>
      </c>
      <c r="Y14" s="288">
        <f t="shared" si="8"/>
        <v>1</v>
      </c>
      <c r="Z14" s="288">
        <f t="shared" si="9"/>
        <v>1</v>
      </c>
      <c r="AA14" s="295">
        <f t="shared" si="10"/>
        <v>1</v>
      </c>
      <c r="AB14" s="292">
        <f t="shared" si="11"/>
        <v>1</v>
      </c>
      <c r="AC14" s="288">
        <f t="shared" si="12"/>
        <v>1</v>
      </c>
      <c r="AD14" s="288">
        <f t="shared" si="13"/>
        <v>1</v>
      </c>
      <c r="AE14" s="295">
        <f t="shared" si="14"/>
        <v>1</v>
      </c>
      <c r="AF14" s="505" t="s">
        <v>723</v>
      </c>
      <c r="AG14" s="506" t="s">
        <v>431</v>
      </c>
      <c r="AH14" s="505" t="s">
        <v>724</v>
      </c>
      <c r="AI14" s="505" t="s">
        <v>719</v>
      </c>
      <c r="AJ14" s="505" t="s">
        <v>465</v>
      </c>
      <c r="AK14" s="505" t="s">
        <v>720</v>
      </c>
      <c r="AL14" s="505"/>
    </row>
    <row r="15" spans="1:43" s="247" customFormat="1" ht="23.25" thickBot="1" x14ac:dyDescent="0.25">
      <c r="A15" s="246"/>
      <c r="B15" s="258"/>
      <c r="C15" s="228"/>
      <c r="D15" s="298" t="s">
        <v>136</v>
      </c>
      <c r="E15" s="23"/>
      <c r="F15" s="23"/>
      <c r="G15" s="378">
        <v>0</v>
      </c>
      <c r="H15" s="288">
        <f t="shared" si="15"/>
        <v>0</v>
      </c>
      <c r="I15" s="288">
        <v>0.5</v>
      </c>
      <c r="J15" s="288">
        <f>I15</f>
        <v>0.5</v>
      </c>
      <c r="K15" s="293">
        <f>J15</f>
        <v>0.5</v>
      </c>
      <c r="L15" s="292">
        <v>0.75</v>
      </c>
      <c r="M15" s="288">
        <v>0.75</v>
      </c>
      <c r="N15" s="288">
        <v>0.75</v>
      </c>
      <c r="O15" s="295">
        <v>1</v>
      </c>
      <c r="P15" s="292">
        <f t="shared" si="17"/>
        <v>1</v>
      </c>
      <c r="Q15" s="288">
        <f t="shared" si="17"/>
        <v>1</v>
      </c>
      <c r="R15" s="288">
        <f t="shared" si="17"/>
        <v>1</v>
      </c>
      <c r="S15" s="295">
        <f t="shared" si="17"/>
        <v>1</v>
      </c>
      <c r="T15" s="292">
        <f t="shared" si="3"/>
        <v>1</v>
      </c>
      <c r="U15" s="288">
        <f t="shared" si="4"/>
        <v>1</v>
      </c>
      <c r="V15" s="288">
        <f t="shared" si="5"/>
        <v>1</v>
      </c>
      <c r="W15" s="295">
        <f t="shared" si="6"/>
        <v>1</v>
      </c>
      <c r="X15" s="292">
        <f t="shared" si="7"/>
        <v>1</v>
      </c>
      <c r="Y15" s="288">
        <f t="shared" si="8"/>
        <v>1</v>
      </c>
      <c r="Z15" s="288">
        <f t="shared" si="9"/>
        <v>1</v>
      </c>
      <c r="AA15" s="295">
        <f t="shared" si="10"/>
        <v>1</v>
      </c>
      <c r="AB15" s="292">
        <f t="shared" si="11"/>
        <v>1</v>
      </c>
      <c r="AC15" s="288">
        <f t="shared" si="12"/>
        <v>1</v>
      </c>
      <c r="AD15" s="288">
        <f t="shared" si="13"/>
        <v>1</v>
      </c>
      <c r="AE15" s="295">
        <f t="shared" si="14"/>
        <v>1</v>
      </c>
      <c r="AF15" s="505" t="s">
        <v>723</v>
      </c>
      <c r="AG15" s="506" t="s">
        <v>431</v>
      </c>
      <c r="AH15" s="505"/>
      <c r="AI15" s="505"/>
      <c r="AJ15" s="505"/>
      <c r="AK15" s="505"/>
      <c r="AL15" s="505"/>
    </row>
    <row r="16" spans="1:43" s="247" customFormat="1" ht="34.5" thickBot="1" x14ac:dyDescent="0.25">
      <c r="A16" s="246"/>
      <c r="B16" s="258"/>
      <c r="C16" s="228"/>
      <c r="D16" s="298" t="s">
        <v>137</v>
      </c>
      <c r="E16" s="23"/>
      <c r="F16" s="23"/>
      <c r="G16" s="378">
        <v>0</v>
      </c>
      <c r="H16" s="288">
        <f t="shared" si="15"/>
        <v>0</v>
      </c>
      <c r="I16" s="288">
        <v>0.5</v>
      </c>
      <c r="J16" s="288">
        <v>0.5</v>
      </c>
      <c r="K16" s="293">
        <v>0.75</v>
      </c>
      <c r="L16" s="292">
        <v>1</v>
      </c>
      <c r="M16" s="288">
        <f>L16</f>
        <v>1</v>
      </c>
      <c r="N16" s="288">
        <f>M16</f>
        <v>1</v>
      </c>
      <c r="O16" s="295">
        <f>N16</f>
        <v>1</v>
      </c>
      <c r="P16" s="292">
        <f t="shared" si="17"/>
        <v>1</v>
      </c>
      <c r="Q16" s="288">
        <f t="shared" si="17"/>
        <v>1</v>
      </c>
      <c r="R16" s="288">
        <f t="shared" si="17"/>
        <v>1</v>
      </c>
      <c r="S16" s="295">
        <f t="shared" si="17"/>
        <v>1</v>
      </c>
      <c r="T16" s="292">
        <f t="shared" si="3"/>
        <v>1</v>
      </c>
      <c r="U16" s="288">
        <f t="shared" si="4"/>
        <v>1</v>
      </c>
      <c r="V16" s="288">
        <f t="shared" si="5"/>
        <v>1</v>
      </c>
      <c r="W16" s="295">
        <f t="shared" si="6"/>
        <v>1</v>
      </c>
      <c r="X16" s="292">
        <f t="shared" si="7"/>
        <v>1</v>
      </c>
      <c r="Y16" s="288">
        <f t="shared" si="8"/>
        <v>1</v>
      </c>
      <c r="Z16" s="288">
        <f t="shared" si="9"/>
        <v>1</v>
      </c>
      <c r="AA16" s="295">
        <f t="shared" si="10"/>
        <v>1</v>
      </c>
      <c r="AB16" s="292">
        <f t="shared" si="11"/>
        <v>1</v>
      </c>
      <c r="AC16" s="288">
        <f t="shared" si="12"/>
        <v>1</v>
      </c>
      <c r="AD16" s="288">
        <f t="shared" si="13"/>
        <v>1</v>
      </c>
      <c r="AE16" s="295">
        <f t="shared" si="14"/>
        <v>1</v>
      </c>
      <c r="AF16" s="505" t="s">
        <v>725</v>
      </c>
      <c r="AG16" s="506" t="s">
        <v>431</v>
      </c>
      <c r="AH16" s="505"/>
      <c r="AI16" s="505"/>
      <c r="AJ16" s="505"/>
      <c r="AK16" s="505"/>
      <c r="AL16" s="505"/>
    </row>
    <row r="17" spans="1:38" s="247" customFormat="1" ht="12" thickBot="1" x14ac:dyDescent="0.25">
      <c r="A17" s="246"/>
      <c r="B17" s="258"/>
      <c r="C17" s="228"/>
      <c r="D17" s="529" t="s">
        <v>149</v>
      </c>
      <c r="E17" s="23"/>
      <c r="F17" s="23"/>
      <c r="G17" s="154"/>
      <c r="H17" s="52"/>
      <c r="I17" s="154"/>
      <c r="J17" s="154"/>
      <c r="K17" s="235"/>
      <c r="L17" s="236"/>
      <c r="M17" s="154"/>
      <c r="N17" s="154"/>
      <c r="O17" s="237"/>
      <c r="P17" s="52"/>
      <c r="Q17" s="154"/>
      <c r="R17" s="154"/>
      <c r="S17" s="237"/>
      <c r="T17" s="52"/>
      <c r="U17" s="154"/>
      <c r="V17" s="154"/>
      <c r="W17" s="237"/>
      <c r="X17" s="52"/>
      <c r="Y17" s="154"/>
      <c r="Z17" s="154"/>
      <c r="AA17" s="237"/>
      <c r="AB17" s="52"/>
      <c r="AC17" s="154"/>
      <c r="AD17" s="154"/>
      <c r="AE17" s="237"/>
      <c r="AF17" s="154"/>
      <c r="AG17" s="154"/>
      <c r="AH17" s="154"/>
      <c r="AI17" s="154"/>
      <c r="AJ17" s="154"/>
      <c r="AK17" s="154"/>
      <c r="AL17" s="154"/>
    </row>
    <row r="18" spans="1:38" s="247" customFormat="1" ht="12" thickBot="1" x14ac:dyDescent="0.25">
      <c r="A18" s="246"/>
      <c r="B18" s="416"/>
      <c r="C18" s="228"/>
      <c r="D18" s="417"/>
      <c r="E18" s="437"/>
      <c r="F18" s="437"/>
      <c r="G18" s="438"/>
      <c r="H18" s="429"/>
      <c r="I18" s="438"/>
      <c r="J18" s="438"/>
      <c r="K18" s="439"/>
      <c r="L18" s="432"/>
      <c r="M18" s="438"/>
      <c r="N18" s="438"/>
      <c r="O18" s="440"/>
      <c r="P18" s="441"/>
      <c r="Q18" s="438"/>
      <c r="R18" s="438"/>
      <c r="S18" s="440"/>
      <c r="T18" s="441"/>
      <c r="U18" s="438"/>
      <c r="V18" s="438"/>
      <c r="W18" s="440"/>
      <c r="X18" s="441"/>
      <c r="Y18" s="438"/>
      <c r="Z18" s="438"/>
      <c r="AA18" s="440"/>
      <c r="AB18" s="441"/>
      <c r="AC18" s="438"/>
      <c r="AD18" s="438"/>
      <c r="AE18" s="440"/>
      <c r="AF18" s="417"/>
      <c r="AG18" s="417"/>
      <c r="AH18" s="417"/>
      <c r="AI18" s="417"/>
      <c r="AJ18" s="417"/>
      <c r="AK18" s="417"/>
      <c r="AL18" s="417"/>
    </row>
    <row r="19" spans="1:38" s="232" customFormat="1" ht="12" thickBot="1" x14ac:dyDescent="0.25">
      <c r="A19" s="239"/>
      <c r="B19" s="416"/>
      <c r="C19" s="228"/>
      <c r="D19" s="417" t="s">
        <v>128</v>
      </c>
      <c r="E19" s="437"/>
      <c r="F19" s="437"/>
      <c r="G19" s="419">
        <f>SUMPRODUCT(G20:G28,Inputs!$C$14:$C$22)</f>
        <v>0</v>
      </c>
      <c r="H19" s="419">
        <f>SUMPRODUCT(H20:H28,Inputs!$C$14:$C$22)</f>
        <v>0.55555555555555558</v>
      </c>
      <c r="I19" s="419">
        <f>SUMPRODUCT(I20:I28,Inputs!$C$14:$C$22)</f>
        <v>0.55555555555555558</v>
      </c>
      <c r="J19" s="419">
        <f>SUMPRODUCT(J20:J28,Inputs!$C$14:$C$22)</f>
        <v>0.55555555555555558</v>
      </c>
      <c r="K19" s="420">
        <f>SUMPRODUCT(K20:K28,Inputs!$C$14:$C$22)</f>
        <v>0.94444444444444464</v>
      </c>
      <c r="L19" s="421">
        <f>SUMPRODUCT(L20:L28,Inputs!$C$14:$C$22)</f>
        <v>1.0000000000000002</v>
      </c>
      <c r="M19" s="419">
        <f>SUMPRODUCT(M20:M28,Inputs!$C$14:$C$22)</f>
        <v>1.0000000000000002</v>
      </c>
      <c r="N19" s="419">
        <f>SUMPRODUCT(N20:N28,Inputs!$C$14:$C$22)</f>
        <v>1.0000000000000002</v>
      </c>
      <c r="O19" s="422">
        <f>SUMPRODUCT(O20:O28,Inputs!$C$14:$C$22)</f>
        <v>1.0000000000000002</v>
      </c>
      <c r="P19" s="421">
        <f>SUMPRODUCT(P20:P28,Inputs!$C$14:$C$22)</f>
        <v>1.0000000000000002</v>
      </c>
      <c r="Q19" s="419">
        <f>SUMPRODUCT(Q20:Q28,Inputs!$C$14:$C$22)</f>
        <v>1.0000000000000002</v>
      </c>
      <c r="R19" s="419">
        <f>SUMPRODUCT(R20:R28,Inputs!$C$14:$C$22)</f>
        <v>1.0000000000000002</v>
      </c>
      <c r="S19" s="422">
        <f>SUMPRODUCT(S20:S28,Inputs!$C$14:$C$22)</f>
        <v>1.0000000000000002</v>
      </c>
      <c r="T19" s="421">
        <f>SUMPRODUCT(T20:T28,Inputs!$C$14:$C$22)</f>
        <v>1.0000000000000002</v>
      </c>
      <c r="U19" s="419">
        <f>SUMPRODUCT(U20:U28,Inputs!$C$14:$C$22)</f>
        <v>1.0000000000000002</v>
      </c>
      <c r="V19" s="419">
        <f>SUMPRODUCT(V20:V28,Inputs!$C$14:$C$22)</f>
        <v>1.0000000000000002</v>
      </c>
      <c r="W19" s="422">
        <f>SUMPRODUCT(W20:W28,Inputs!$C$14:$C$22)</f>
        <v>1.0000000000000002</v>
      </c>
      <c r="X19" s="421">
        <f>SUMPRODUCT(X20:X28,Inputs!$C$14:$C$22)</f>
        <v>1.0000000000000002</v>
      </c>
      <c r="Y19" s="419">
        <f>SUMPRODUCT(Y20:Y28,Inputs!$C$14:$C$22)</f>
        <v>1.0000000000000002</v>
      </c>
      <c r="Z19" s="419">
        <f>SUMPRODUCT(Z20:Z28,Inputs!$C$14:$C$22)</f>
        <v>1.0000000000000002</v>
      </c>
      <c r="AA19" s="422">
        <f>SUMPRODUCT(AA20:AA28,Inputs!$C$14:$C$22)</f>
        <v>1.0000000000000002</v>
      </c>
      <c r="AB19" s="421">
        <f>SUMPRODUCT(AB20:AB28,Inputs!$C$14:$C$22)</f>
        <v>1.0000000000000002</v>
      </c>
      <c r="AC19" s="419">
        <f>SUMPRODUCT(AC20:AC28,Inputs!$C$14:$C$22)</f>
        <v>1.0000000000000002</v>
      </c>
      <c r="AD19" s="419">
        <f>SUMPRODUCT(AD20:AD28,Inputs!$C$14:$C$22)</f>
        <v>1.0000000000000002</v>
      </c>
      <c r="AE19" s="422">
        <f>SUMPRODUCT(AE20:AE28,Inputs!$C$14:$C$22)</f>
        <v>1.0000000000000002</v>
      </c>
      <c r="AF19" s="417"/>
      <c r="AG19" s="417"/>
      <c r="AH19" s="417"/>
      <c r="AI19" s="417"/>
      <c r="AJ19" s="417"/>
      <c r="AK19" s="417"/>
      <c r="AL19" s="417"/>
    </row>
    <row r="20" spans="1:38" s="229" customFormat="1" ht="12.75" thickBot="1" x14ac:dyDescent="0.25">
      <c r="A20" s="240"/>
      <c r="B20" s="416"/>
      <c r="C20" s="228"/>
      <c r="D20" s="297" t="str">
        <f>[3]LCN!B13</f>
        <v>All local GP practices have agreed to an Alliance</v>
      </c>
      <c r="E20" s="23"/>
      <c r="F20" s="23"/>
      <c r="G20" s="378">
        <v>0</v>
      </c>
      <c r="H20" s="288">
        <v>1</v>
      </c>
      <c r="I20" s="288">
        <f>H20</f>
        <v>1</v>
      </c>
      <c r="J20" s="288">
        <f t="shared" ref="J20:S22" si="19">I20</f>
        <v>1</v>
      </c>
      <c r="K20" s="293">
        <f t="shared" si="19"/>
        <v>1</v>
      </c>
      <c r="L20" s="292">
        <f t="shared" si="19"/>
        <v>1</v>
      </c>
      <c r="M20" s="288">
        <f t="shared" si="19"/>
        <v>1</v>
      </c>
      <c r="N20" s="288">
        <f t="shared" si="19"/>
        <v>1</v>
      </c>
      <c r="O20" s="295">
        <f t="shared" si="19"/>
        <v>1</v>
      </c>
      <c r="P20" s="292">
        <f t="shared" si="19"/>
        <v>1</v>
      </c>
      <c r="Q20" s="288">
        <f t="shared" si="19"/>
        <v>1</v>
      </c>
      <c r="R20" s="288">
        <f t="shared" si="19"/>
        <v>1</v>
      </c>
      <c r="S20" s="295">
        <f t="shared" si="19"/>
        <v>1</v>
      </c>
      <c r="T20" s="292">
        <f t="shared" ref="T20:U28" si="20">S20</f>
        <v>1</v>
      </c>
      <c r="U20" s="288">
        <f t="shared" si="20"/>
        <v>1</v>
      </c>
      <c r="V20" s="288">
        <f t="shared" ref="V20:V28" si="21">U20</f>
        <v>1</v>
      </c>
      <c r="W20" s="295">
        <f t="shared" ref="W20:W28" si="22">V20</f>
        <v>1</v>
      </c>
      <c r="X20" s="292">
        <f t="shared" ref="X20:Y28" si="23">W20</f>
        <v>1</v>
      </c>
      <c r="Y20" s="288">
        <f t="shared" si="23"/>
        <v>1</v>
      </c>
      <c r="Z20" s="288">
        <f t="shared" ref="Z20:Z28" si="24">Y20</f>
        <v>1</v>
      </c>
      <c r="AA20" s="295">
        <f t="shared" ref="AA20:AA28" si="25">Z20</f>
        <v>1</v>
      </c>
      <c r="AB20" s="292">
        <f t="shared" ref="AB20:AC28" si="26">AA20</f>
        <v>1</v>
      </c>
      <c r="AC20" s="288">
        <f t="shared" si="26"/>
        <v>1</v>
      </c>
      <c r="AD20" s="288">
        <f t="shared" ref="AD20:AD28" si="27">AC20</f>
        <v>1</v>
      </c>
      <c r="AE20" s="295">
        <f t="shared" ref="AE20:AE28" si="28">AD20</f>
        <v>1</v>
      </c>
      <c r="AF20" s="505" t="s">
        <v>716</v>
      </c>
      <c r="AG20" s="506" t="s">
        <v>431</v>
      </c>
      <c r="AH20" s="505"/>
      <c r="AI20" s="505"/>
      <c r="AJ20" s="505"/>
      <c r="AK20" s="505"/>
      <c r="AL20" s="505"/>
    </row>
    <row r="21" spans="1:38" s="229" customFormat="1" ht="12.75" thickBot="1" x14ac:dyDescent="0.25">
      <c r="A21" s="240"/>
      <c r="B21" s="416"/>
      <c r="C21" s="228"/>
      <c r="D21" s="297" t="str">
        <f>[3]LCN!B14</f>
        <v>The practices are geographically aligned</v>
      </c>
      <c r="E21" s="23"/>
      <c r="F21" s="23"/>
      <c r="G21" s="378">
        <v>0</v>
      </c>
      <c r="H21" s="288">
        <v>1</v>
      </c>
      <c r="I21" s="288">
        <f t="shared" ref="I21:S22" si="29">H21</f>
        <v>1</v>
      </c>
      <c r="J21" s="288">
        <f t="shared" si="29"/>
        <v>1</v>
      </c>
      <c r="K21" s="293">
        <f t="shared" si="29"/>
        <v>1</v>
      </c>
      <c r="L21" s="292">
        <f t="shared" si="29"/>
        <v>1</v>
      </c>
      <c r="M21" s="288">
        <f t="shared" si="29"/>
        <v>1</v>
      </c>
      <c r="N21" s="288">
        <f t="shared" si="29"/>
        <v>1</v>
      </c>
      <c r="O21" s="295">
        <f t="shared" si="29"/>
        <v>1</v>
      </c>
      <c r="P21" s="292">
        <f t="shared" si="29"/>
        <v>1</v>
      </c>
      <c r="Q21" s="288">
        <f t="shared" si="29"/>
        <v>1</v>
      </c>
      <c r="R21" s="288">
        <f t="shared" si="29"/>
        <v>1</v>
      </c>
      <c r="S21" s="295">
        <f t="shared" si="29"/>
        <v>1</v>
      </c>
      <c r="T21" s="292">
        <f t="shared" si="20"/>
        <v>1</v>
      </c>
      <c r="U21" s="288">
        <f t="shared" si="20"/>
        <v>1</v>
      </c>
      <c r="V21" s="288">
        <f t="shared" si="21"/>
        <v>1</v>
      </c>
      <c r="W21" s="295">
        <f t="shared" si="22"/>
        <v>1</v>
      </c>
      <c r="X21" s="292">
        <f t="shared" si="23"/>
        <v>1</v>
      </c>
      <c r="Y21" s="288">
        <f t="shared" si="23"/>
        <v>1</v>
      </c>
      <c r="Z21" s="288">
        <f t="shared" si="24"/>
        <v>1</v>
      </c>
      <c r="AA21" s="295">
        <f t="shared" si="25"/>
        <v>1</v>
      </c>
      <c r="AB21" s="292">
        <f t="shared" si="26"/>
        <v>1</v>
      </c>
      <c r="AC21" s="288">
        <f t="shared" si="26"/>
        <v>1</v>
      </c>
      <c r="AD21" s="288">
        <f t="shared" si="27"/>
        <v>1</v>
      </c>
      <c r="AE21" s="295">
        <f t="shared" si="28"/>
        <v>1</v>
      </c>
      <c r="AF21" s="505" t="s">
        <v>716</v>
      </c>
      <c r="AG21" s="506" t="s">
        <v>431</v>
      </c>
      <c r="AH21" s="505"/>
      <c r="AI21" s="505"/>
      <c r="AJ21" s="505"/>
      <c r="AK21" s="505"/>
      <c r="AL21" s="505"/>
    </row>
    <row r="22" spans="1:38" s="229" customFormat="1" ht="12.75" thickBot="1" x14ac:dyDescent="0.25">
      <c r="A22" s="240"/>
      <c r="B22" s="416"/>
      <c r="C22" s="228"/>
      <c r="D22" s="297" t="str">
        <f>[3]LCN!B15</f>
        <v>The Alliance has a recognised legal identity</v>
      </c>
      <c r="E22" s="23"/>
      <c r="F22" s="23"/>
      <c r="G22" s="378">
        <v>0</v>
      </c>
      <c r="H22" s="288">
        <v>1</v>
      </c>
      <c r="I22" s="288">
        <f t="shared" si="29"/>
        <v>1</v>
      </c>
      <c r="J22" s="288">
        <f t="shared" si="19"/>
        <v>1</v>
      </c>
      <c r="K22" s="293">
        <f t="shared" si="19"/>
        <v>1</v>
      </c>
      <c r="L22" s="292">
        <f t="shared" si="19"/>
        <v>1</v>
      </c>
      <c r="M22" s="288">
        <f t="shared" si="19"/>
        <v>1</v>
      </c>
      <c r="N22" s="288">
        <f t="shared" si="19"/>
        <v>1</v>
      </c>
      <c r="O22" s="295">
        <f t="shared" si="19"/>
        <v>1</v>
      </c>
      <c r="P22" s="292">
        <f t="shared" si="19"/>
        <v>1</v>
      </c>
      <c r="Q22" s="288">
        <f t="shared" si="19"/>
        <v>1</v>
      </c>
      <c r="R22" s="288">
        <f t="shared" si="19"/>
        <v>1</v>
      </c>
      <c r="S22" s="295">
        <f t="shared" si="19"/>
        <v>1</v>
      </c>
      <c r="T22" s="292">
        <f t="shared" si="20"/>
        <v>1</v>
      </c>
      <c r="U22" s="288">
        <f t="shared" si="20"/>
        <v>1</v>
      </c>
      <c r="V22" s="288">
        <f t="shared" si="21"/>
        <v>1</v>
      </c>
      <c r="W22" s="295">
        <f t="shared" si="22"/>
        <v>1</v>
      </c>
      <c r="X22" s="292">
        <f t="shared" si="23"/>
        <v>1</v>
      </c>
      <c r="Y22" s="288">
        <f t="shared" si="23"/>
        <v>1</v>
      </c>
      <c r="Z22" s="288">
        <f t="shared" si="24"/>
        <v>1</v>
      </c>
      <c r="AA22" s="295">
        <f t="shared" si="25"/>
        <v>1</v>
      </c>
      <c r="AB22" s="292">
        <f t="shared" si="26"/>
        <v>1</v>
      </c>
      <c r="AC22" s="288">
        <f t="shared" si="26"/>
        <v>1</v>
      </c>
      <c r="AD22" s="288">
        <f t="shared" si="27"/>
        <v>1</v>
      </c>
      <c r="AE22" s="295">
        <f t="shared" si="28"/>
        <v>1</v>
      </c>
      <c r="AF22" s="505" t="s">
        <v>716</v>
      </c>
      <c r="AG22" s="506" t="s">
        <v>431</v>
      </c>
      <c r="AH22" s="505"/>
      <c r="AI22" s="505"/>
      <c r="AJ22" s="505"/>
      <c r="AK22" s="505"/>
      <c r="AL22" s="505"/>
    </row>
    <row r="23" spans="1:38" s="229" customFormat="1" ht="23.25" thickBot="1" x14ac:dyDescent="0.25">
      <c r="A23" s="240"/>
      <c r="B23" s="416"/>
      <c r="C23" s="228"/>
      <c r="D23" s="297" t="str">
        <f>[3]LCN!B16</f>
        <v>The Alliance is registered with the CQC</v>
      </c>
      <c r="E23" s="23"/>
      <c r="F23" s="23"/>
      <c r="G23" s="378">
        <v>0</v>
      </c>
      <c r="H23" s="288">
        <v>1</v>
      </c>
      <c r="I23" s="288">
        <f t="shared" ref="I23:J28" si="30">H23</f>
        <v>1</v>
      </c>
      <c r="J23" s="288">
        <f t="shared" si="30"/>
        <v>1</v>
      </c>
      <c r="K23" s="293">
        <v>1</v>
      </c>
      <c r="L23" s="292">
        <f>K23</f>
        <v>1</v>
      </c>
      <c r="M23" s="288">
        <f t="shared" ref="M23:S23" si="31">L23</f>
        <v>1</v>
      </c>
      <c r="N23" s="288">
        <f t="shared" si="31"/>
        <v>1</v>
      </c>
      <c r="O23" s="295">
        <f t="shared" si="31"/>
        <v>1</v>
      </c>
      <c r="P23" s="292">
        <f t="shared" si="31"/>
        <v>1</v>
      </c>
      <c r="Q23" s="288">
        <f t="shared" si="31"/>
        <v>1</v>
      </c>
      <c r="R23" s="288">
        <f t="shared" si="31"/>
        <v>1</v>
      </c>
      <c r="S23" s="295">
        <f t="shared" si="31"/>
        <v>1</v>
      </c>
      <c r="T23" s="292">
        <f t="shared" si="20"/>
        <v>1</v>
      </c>
      <c r="U23" s="288">
        <f t="shared" si="20"/>
        <v>1</v>
      </c>
      <c r="V23" s="288">
        <f t="shared" si="21"/>
        <v>1</v>
      </c>
      <c r="W23" s="295">
        <f t="shared" si="22"/>
        <v>1</v>
      </c>
      <c r="X23" s="292">
        <f t="shared" si="23"/>
        <v>1</v>
      </c>
      <c r="Y23" s="288">
        <f t="shared" si="23"/>
        <v>1</v>
      </c>
      <c r="Z23" s="288">
        <f t="shared" si="24"/>
        <v>1</v>
      </c>
      <c r="AA23" s="295">
        <f t="shared" si="25"/>
        <v>1</v>
      </c>
      <c r="AB23" s="292">
        <f t="shared" si="26"/>
        <v>1</v>
      </c>
      <c r="AC23" s="288">
        <f t="shared" si="26"/>
        <v>1</v>
      </c>
      <c r="AD23" s="288">
        <f t="shared" si="27"/>
        <v>1</v>
      </c>
      <c r="AE23" s="295">
        <f t="shared" si="28"/>
        <v>1</v>
      </c>
      <c r="AF23" s="505" t="s">
        <v>726</v>
      </c>
      <c r="AG23" s="506" t="s">
        <v>431</v>
      </c>
      <c r="AH23" s="505"/>
      <c r="AI23" s="505"/>
      <c r="AJ23" s="505"/>
      <c r="AK23" s="505"/>
      <c r="AL23" s="505"/>
    </row>
    <row r="24" spans="1:38" s="229" customFormat="1" ht="12.75" thickBot="1" x14ac:dyDescent="0.25">
      <c r="A24" s="240"/>
      <c r="B24" s="416"/>
      <c r="C24" s="228"/>
      <c r="D24" s="297" t="str">
        <f>[3]LCN!B17</f>
        <v>Specification for an enhanced primary care service created and agreed</v>
      </c>
      <c r="E24" s="23"/>
      <c r="F24" s="23"/>
      <c r="G24" s="378">
        <v>0</v>
      </c>
      <c r="H24" s="288">
        <v>1</v>
      </c>
      <c r="I24" s="288">
        <f t="shared" si="30"/>
        <v>1</v>
      </c>
      <c r="J24" s="288">
        <f t="shared" si="30"/>
        <v>1</v>
      </c>
      <c r="K24" s="293">
        <f t="shared" ref="K24:S24" si="32">J24</f>
        <v>1</v>
      </c>
      <c r="L24" s="292">
        <f t="shared" si="32"/>
        <v>1</v>
      </c>
      <c r="M24" s="288">
        <f t="shared" si="32"/>
        <v>1</v>
      </c>
      <c r="N24" s="288">
        <f t="shared" si="32"/>
        <v>1</v>
      </c>
      <c r="O24" s="295">
        <f t="shared" si="32"/>
        <v>1</v>
      </c>
      <c r="P24" s="292">
        <f t="shared" si="32"/>
        <v>1</v>
      </c>
      <c r="Q24" s="288">
        <f t="shared" si="32"/>
        <v>1</v>
      </c>
      <c r="R24" s="288">
        <f t="shared" si="32"/>
        <v>1</v>
      </c>
      <c r="S24" s="295">
        <f t="shared" si="32"/>
        <v>1</v>
      </c>
      <c r="T24" s="292">
        <f t="shared" si="20"/>
        <v>1</v>
      </c>
      <c r="U24" s="288">
        <f t="shared" si="20"/>
        <v>1</v>
      </c>
      <c r="V24" s="288">
        <f t="shared" si="21"/>
        <v>1</v>
      </c>
      <c r="W24" s="295">
        <f t="shared" si="22"/>
        <v>1</v>
      </c>
      <c r="X24" s="292">
        <f t="shared" si="23"/>
        <v>1</v>
      </c>
      <c r="Y24" s="288">
        <f t="shared" si="23"/>
        <v>1</v>
      </c>
      <c r="Z24" s="288">
        <f t="shared" si="24"/>
        <v>1</v>
      </c>
      <c r="AA24" s="295">
        <f t="shared" si="25"/>
        <v>1</v>
      </c>
      <c r="AB24" s="292">
        <f t="shared" si="26"/>
        <v>1</v>
      </c>
      <c r="AC24" s="288">
        <f t="shared" si="26"/>
        <v>1</v>
      </c>
      <c r="AD24" s="288">
        <f t="shared" si="27"/>
        <v>1</v>
      </c>
      <c r="AE24" s="295">
        <f t="shared" si="28"/>
        <v>1</v>
      </c>
      <c r="AF24" s="505" t="s">
        <v>716</v>
      </c>
      <c r="AG24" s="506" t="s">
        <v>431</v>
      </c>
      <c r="AH24" s="505"/>
      <c r="AI24" s="505"/>
      <c r="AJ24" s="505"/>
      <c r="AK24" s="505"/>
      <c r="AL24" s="505"/>
    </row>
    <row r="25" spans="1:38" s="229" customFormat="1" ht="23.25" thickBot="1" x14ac:dyDescent="0.25">
      <c r="A25" s="240"/>
      <c r="B25" s="416"/>
      <c r="C25" s="228"/>
      <c r="D25" s="297" t="str">
        <f>[3]LCN!B18</f>
        <v>Commissioner offer made to Alliance and contract in place following due diligence</v>
      </c>
      <c r="E25" s="23"/>
      <c r="F25" s="23"/>
      <c r="G25" s="378">
        <v>0</v>
      </c>
      <c r="H25" s="288">
        <f>G25</f>
        <v>0</v>
      </c>
      <c r="I25" s="288">
        <f t="shared" si="30"/>
        <v>0</v>
      </c>
      <c r="J25" s="288">
        <f t="shared" si="30"/>
        <v>0</v>
      </c>
      <c r="K25" s="293">
        <v>0.5</v>
      </c>
      <c r="L25" s="292">
        <v>1</v>
      </c>
      <c r="M25" s="288">
        <f t="shared" ref="M25:S25" si="33">L25</f>
        <v>1</v>
      </c>
      <c r="N25" s="288">
        <f t="shared" si="33"/>
        <v>1</v>
      </c>
      <c r="O25" s="295">
        <f t="shared" si="33"/>
        <v>1</v>
      </c>
      <c r="P25" s="292">
        <f t="shared" si="33"/>
        <v>1</v>
      </c>
      <c r="Q25" s="288">
        <f t="shared" si="33"/>
        <v>1</v>
      </c>
      <c r="R25" s="288">
        <f t="shared" si="33"/>
        <v>1</v>
      </c>
      <c r="S25" s="295">
        <f t="shared" si="33"/>
        <v>1</v>
      </c>
      <c r="T25" s="292">
        <f t="shared" si="20"/>
        <v>1</v>
      </c>
      <c r="U25" s="288">
        <f t="shared" si="20"/>
        <v>1</v>
      </c>
      <c r="V25" s="288">
        <f t="shared" si="21"/>
        <v>1</v>
      </c>
      <c r="W25" s="295">
        <f t="shared" si="22"/>
        <v>1</v>
      </c>
      <c r="X25" s="292">
        <f t="shared" si="23"/>
        <v>1</v>
      </c>
      <c r="Y25" s="288">
        <f t="shared" si="23"/>
        <v>1</v>
      </c>
      <c r="Z25" s="288">
        <f t="shared" si="24"/>
        <v>1</v>
      </c>
      <c r="AA25" s="295">
        <f t="shared" si="25"/>
        <v>1</v>
      </c>
      <c r="AB25" s="292">
        <f t="shared" si="26"/>
        <v>1</v>
      </c>
      <c r="AC25" s="288">
        <f t="shared" si="26"/>
        <v>1</v>
      </c>
      <c r="AD25" s="288">
        <f t="shared" si="27"/>
        <v>1</v>
      </c>
      <c r="AE25" s="295">
        <f t="shared" si="28"/>
        <v>1</v>
      </c>
      <c r="AF25" s="505" t="s">
        <v>716</v>
      </c>
      <c r="AG25" s="506" t="s">
        <v>431</v>
      </c>
      <c r="AH25" s="505"/>
      <c r="AI25" s="505"/>
      <c r="AJ25" s="505"/>
      <c r="AK25" s="505"/>
      <c r="AL25" s="505"/>
    </row>
    <row r="26" spans="1:38" s="260" customFormat="1" ht="12.75" thickBot="1" x14ac:dyDescent="0.25">
      <c r="A26" s="240"/>
      <c r="B26" s="416"/>
      <c r="C26" s="228"/>
      <c r="D26" s="297" t="str">
        <f>[3]LCN!B19</f>
        <v>Alliance leadership, governance &amp; decision-making arrangements in place</v>
      </c>
      <c r="E26" s="23"/>
      <c r="F26" s="23"/>
      <c r="G26" s="378">
        <v>0</v>
      </c>
      <c r="H26" s="288">
        <f>G26</f>
        <v>0</v>
      </c>
      <c r="I26" s="288">
        <f t="shared" si="30"/>
        <v>0</v>
      </c>
      <c r="J26" s="288">
        <f t="shared" si="30"/>
        <v>0</v>
      </c>
      <c r="K26" s="293">
        <v>1</v>
      </c>
      <c r="L26" s="292">
        <f>K26</f>
        <v>1</v>
      </c>
      <c r="M26" s="288">
        <f t="shared" ref="M26:S28" si="34">L26</f>
        <v>1</v>
      </c>
      <c r="N26" s="288">
        <f t="shared" si="34"/>
        <v>1</v>
      </c>
      <c r="O26" s="295">
        <f t="shared" si="34"/>
        <v>1</v>
      </c>
      <c r="P26" s="292">
        <f t="shared" si="34"/>
        <v>1</v>
      </c>
      <c r="Q26" s="288">
        <f t="shared" si="34"/>
        <v>1</v>
      </c>
      <c r="R26" s="288">
        <f t="shared" si="34"/>
        <v>1</v>
      </c>
      <c r="S26" s="295">
        <f t="shared" si="34"/>
        <v>1</v>
      </c>
      <c r="T26" s="292">
        <f t="shared" si="20"/>
        <v>1</v>
      </c>
      <c r="U26" s="288">
        <f t="shared" si="20"/>
        <v>1</v>
      </c>
      <c r="V26" s="288">
        <f t="shared" si="21"/>
        <v>1</v>
      </c>
      <c r="W26" s="295">
        <f t="shared" si="22"/>
        <v>1</v>
      </c>
      <c r="X26" s="292">
        <f t="shared" si="23"/>
        <v>1</v>
      </c>
      <c r="Y26" s="288">
        <f t="shared" si="23"/>
        <v>1</v>
      </c>
      <c r="Z26" s="288">
        <f t="shared" si="24"/>
        <v>1</v>
      </c>
      <c r="AA26" s="295">
        <f t="shared" si="25"/>
        <v>1</v>
      </c>
      <c r="AB26" s="292">
        <f t="shared" si="26"/>
        <v>1</v>
      </c>
      <c r="AC26" s="288">
        <f t="shared" si="26"/>
        <v>1</v>
      </c>
      <c r="AD26" s="288">
        <f t="shared" si="27"/>
        <v>1</v>
      </c>
      <c r="AE26" s="295">
        <f t="shared" si="28"/>
        <v>1</v>
      </c>
      <c r="AF26" s="505" t="s">
        <v>716</v>
      </c>
      <c r="AG26" s="506" t="s">
        <v>431</v>
      </c>
      <c r="AH26" s="505"/>
      <c r="AI26" s="505"/>
      <c r="AJ26" s="505"/>
      <c r="AK26" s="505"/>
      <c r="AL26" s="505"/>
    </row>
    <row r="27" spans="1:38" s="260" customFormat="1" ht="12.75" thickBot="1" x14ac:dyDescent="0.25">
      <c r="A27" s="240"/>
      <c r="B27" s="416"/>
      <c r="C27" s="228"/>
      <c r="D27" s="297" t="str">
        <f>[3]LCN!B20</f>
        <v>Alliance management structure in place</v>
      </c>
      <c r="E27" s="23"/>
      <c r="F27" s="23"/>
      <c r="G27" s="378">
        <v>0</v>
      </c>
      <c r="H27" s="288">
        <f>G27</f>
        <v>0</v>
      </c>
      <c r="I27" s="288">
        <f t="shared" si="30"/>
        <v>0</v>
      </c>
      <c r="J27" s="288">
        <f t="shared" si="30"/>
        <v>0</v>
      </c>
      <c r="K27" s="293">
        <v>1</v>
      </c>
      <c r="L27" s="292">
        <f t="shared" ref="L27:S28" si="35">K27</f>
        <v>1</v>
      </c>
      <c r="M27" s="288">
        <f t="shared" si="35"/>
        <v>1</v>
      </c>
      <c r="N27" s="288">
        <f t="shared" si="35"/>
        <v>1</v>
      </c>
      <c r="O27" s="295">
        <f t="shared" si="35"/>
        <v>1</v>
      </c>
      <c r="P27" s="292">
        <f t="shared" si="35"/>
        <v>1</v>
      </c>
      <c r="Q27" s="288">
        <f t="shared" si="35"/>
        <v>1</v>
      </c>
      <c r="R27" s="288">
        <f t="shared" si="35"/>
        <v>1</v>
      </c>
      <c r="S27" s="295">
        <f t="shared" si="35"/>
        <v>1</v>
      </c>
      <c r="T27" s="292">
        <f t="shared" si="20"/>
        <v>1</v>
      </c>
      <c r="U27" s="288">
        <f t="shared" si="20"/>
        <v>1</v>
      </c>
      <c r="V27" s="288">
        <f t="shared" si="21"/>
        <v>1</v>
      </c>
      <c r="W27" s="295">
        <f t="shared" si="22"/>
        <v>1</v>
      </c>
      <c r="X27" s="292">
        <f t="shared" si="23"/>
        <v>1</v>
      </c>
      <c r="Y27" s="288">
        <f t="shared" si="23"/>
        <v>1</v>
      </c>
      <c r="Z27" s="288">
        <f t="shared" si="24"/>
        <v>1</v>
      </c>
      <c r="AA27" s="295">
        <f t="shared" si="25"/>
        <v>1</v>
      </c>
      <c r="AB27" s="292">
        <f t="shared" si="26"/>
        <v>1</v>
      </c>
      <c r="AC27" s="288">
        <f t="shared" si="26"/>
        <v>1</v>
      </c>
      <c r="AD27" s="288">
        <f t="shared" si="27"/>
        <v>1</v>
      </c>
      <c r="AE27" s="295">
        <f t="shared" si="28"/>
        <v>1</v>
      </c>
      <c r="AF27" s="505" t="s">
        <v>716</v>
      </c>
      <c r="AG27" s="506" t="s">
        <v>431</v>
      </c>
      <c r="AH27" s="505"/>
      <c r="AI27" s="505"/>
      <c r="AJ27" s="505"/>
      <c r="AK27" s="505"/>
      <c r="AL27" s="505"/>
    </row>
    <row r="28" spans="1:38" s="260" customFormat="1" ht="12.75" thickBot="1" x14ac:dyDescent="0.25">
      <c r="A28" s="240"/>
      <c r="B28" s="416"/>
      <c r="C28" s="228"/>
      <c r="D28" s="297" t="s">
        <v>147</v>
      </c>
      <c r="E28" s="23"/>
      <c r="F28" s="23"/>
      <c r="G28" s="378">
        <v>0</v>
      </c>
      <c r="H28" s="288">
        <f>G28</f>
        <v>0</v>
      </c>
      <c r="I28" s="288">
        <f t="shared" si="30"/>
        <v>0</v>
      </c>
      <c r="J28" s="288">
        <f t="shared" si="30"/>
        <v>0</v>
      </c>
      <c r="K28" s="293">
        <v>1</v>
      </c>
      <c r="L28" s="292">
        <f t="shared" si="35"/>
        <v>1</v>
      </c>
      <c r="M28" s="288">
        <f t="shared" si="34"/>
        <v>1</v>
      </c>
      <c r="N28" s="288">
        <f t="shared" si="34"/>
        <v>1</v>
      </c>
      <c r="O28" s="295">
        <f t="shared" si="34"/>
        <v>1</v>
      </c>
      <c r="P28" s="292">
        <f t="shared" si="34"/>
        <v>1</v>
      </c>
      <c r="Q28" s="288">
        <f t="shared" si="34"/>
        <v>1</v>
      </c>
      <c r="R28" s="288">
        <f t="shared" si="34"/>
        <v>1</v>
      </c>
      <c r="S28" s="295">
        <f t="shared" si="34"/>
        <v>1</v>
      </c>
      <c r="T28" s="292">
        <f t="shared" si="20"/>
        <v>1</v>
      </c>
      <c r="U28" s="288">
        <f t="shared" si="20"/>
        <v>1</v>
      </c>
      <c r="V28" s="288">
        <f t="shared" si="21"/>
        <v>1</v>
      </c>
      <c r="W28" s="295">
        <f t="shared" si="22"/>
        <v>1</v>
      </c>
      <c r="X28" s="292">
        <f t="shared" si="23"/>
        <v>1</v>
      </c>
      <c r="Y28" s="288">
        <f t="shared" si="23"/>
        <v>1</v>
      </c>
      <c r="Z28" s="288">
        <f t="shared" si="24"/>
        <v>1</v>
      </c>
      <c r="AA28" s="295">
        <f t="shared" si="25"/>
        <v>1</v>
      </c>
      <c r="AB28" s="292">
        <f t="shared" si="26"/>
        <v>1</v>
      </c>
      <c r="AC28" s="288">
        <f t="shared" si="26"/>
        <v>1</v>
      </c>
      <c r="AD28" s="288">
        <f t="shared" si="27"/>
        <v>1</v>
      </c>
      <c r="AE28" s="295">
        <f t="shared" si="28"/>
        <v>1</v>
      </c>
      <c r="AF28" s="505" t="s">
        <v>727</v>
      </c>
      <c r="AG28" s="506" t="s">
        <v>431</v>
      </c>
      <c r="AH28" s="505"/>
      <c r="AI28" s="505"/>
      <c r="AJ28" s="505"/>
      <c r="AK28" s="505"/>
      <c r="AL28" s="505"/>
    </row>
    <row r="29" spans="1:38" s="229" customFormat="1" ht="34.5" thickBot="1" x14ac:dyDescent="0.25">
      <c r="A29" s="240"/>
      <c r="B29" s="416"/>
      <c r="C29" s="228"/>
      <c r="D29" s="514" t="s">
        <v>316</v>
      </c>
      <c r="E29" s="23"/>
      <c r="F29" s="23"/>
      <c r="G29" s="154"/>
      <c r="H29" s="52"/>
      <c r="I29" s="154"/>
      <c r="J29" s="154"/>
      <c r="K29" s="235"/>
      <c r="L29" s="236"/>
      <c r="M29" s="154"/>
      <c r="N29" s="154"/>
      <c r="O29" s="237"/>
      <c r="P29" s="52"/>
      <c r="Q29" s="154"/>
      <c r="R29" s="154"/>
      <c r="S29" s="237"/>
      <c r="T29" s="52"/>
      <c r="U29" s="154"/>
      <c r="V29" s="154"/>
      <c r="W29" s="237"/>
      <c r="X29" s="52"/>
      <c r="Y29" s="154"/>
      <c r="Z29" s="154"/>
      <c r="AA29" s="237"/>
      <c r="AB29" s="52"/>
      <c r="AC29" s="154"/>
      <c r="AD29" s="154"/>
      <c r="AE29" s="237"/>
      <c r="AF29" s="526"/>
      <c r="AG29" s="527"/>
      <c r="AH29" s="526"/>
      <c r="AI29" s="526"/>
      <c r="AJ29" s="526"/>
      <c r="AK29" s="526"/>
      <c r="AL29" s="526"/>
    </row>
    <row r="30" spans="1:38" s="14" customFormat="1" ht="12" thickBot="1" x14ac:dyDescent="0.25">
      <c r="A30" s="41"/>
      <c r="B30" s="919" t="s">
        <v>66</v>
      </c>
      <c r="C30" s="920"/>
      <c r="D30" s="921"/>
      <c r="E30" s="49"/>
      <c r="F30" s="49"/>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s="21" customFormat="1" ht="12.75" thickTop="1" thickBot="1" x14ac:dyDescent="0.25">
      <c r="A31" s="53"/>
      <c r="B31" s="185" t="s">
        <v>27</v>
      </c>
      <c r="C31" s="190" t="s">
        <v>26</v>
      </c>
      <c r="D31" s="216" t="s">
        <v>29</v>
      </c>
      <c r="E31" s="76"/>
      <c r="F31" s="77"/>
      <c r="G31" s="77"/>
      <c r="H31" s="78"/>
      <c r="I31" s="79"/>
      <c r="J31" s="79"/>
      <c r="K31" s="79"/>
      <c r="L31" s="429"/>
      <c r="M31" s="79"/>
      <c r="N31" s="79"/>
      <c r="O31" s="81"/>
      <c r="P31" s="79"/>
      <c r="Q31" s="426"/>
      <c r="R31" s="79"/>
      <c r="S31" s="81"/>
      <c r="T31" s="79"/>
      <c r="U31" s="79"/>
      <c r="V31" s="79"/>
      <c r="W31" s="79"/>
      <c r="X31" s="79"/>
      <c r="Y31" s="79"/>
      <c r="Z31" s="79"/>
      <c r="AA31" s="79"/>
      <c r="AB31" s="79"/>
      <c r="AC31" s="79"/>
      <c r="AD31" s="79"/>
      <c r="AE31" s="79"/>
      <c r="AF31" s="81"/>
      <c r="AG31" s="81"/>
      <c r="AH31" s="81"/>
      <c r="AI31" s="81"/>
      <c r="AJ31" s="81"/>
      <c r="AK31" s="81"/>
      <c r="AL31" s="81"/>
    </row>
    <row r="32" spans="1:38" s="21" customFormat="1" x14ac:dyDescent="0.2">
      <c r="A32" s="53"/>
      <c r="B32" s="186"/>
      <c r="C32" s="191"/>
      <c r="D32" s="217" t="s">
        <v>122</v>
      </c>
      <c r="E32" s="47"/>
      <c r="F32" s="48"/>
      <c r="G32" s="401">
        <f t="shared" ref="G32:S32" si="36">IFERROR(SUM(G33:G39)/COUNT(G33:G39),0)</f>
        <v>0</v>
      </c>
      <c r="H32" s="402">
        <f t="shared" si="36"/>
        <v>0.75</v>
      </c>
      <c r="I32" s="402">
        <f t="shared" si="36"/>
        <v>0.75</v>
      </c>
      <c r="J32" s="402">
        <f t="shared" si="36"/>
        <v>0.8928571428571429</v>
      </c>
      <c r="K32" s="402">
        <f t="shared" si="36"/>
        <v>0.9285714285714286</v>
      </c>
      <c r="L32" s="403">
        <f t="shared" si="36"/>
        <v>1</v>
      </c>
      <c r="M32" s="402">
        <f t="shared" si="36"/>
        <v>1</v>
      </c>
      <c r="N32" s="402">
        <f t="shared" si="36"/>
        <v>1</v>
      </c>
      <c r="O32" s="404">
        <f t="shared" si="36"/>
        <v>1</v>
      </c>
      <c r="P32" s="402">
        <f t="shared" si="36"/>
        <v>1</v>
      </c>
      <c r="Q32" s="402">
        <f t="shared" si="36"/>
        <v>1</v>
      </c>
      <c r="R32" s="402">
        <f t="shared" si="36"/>
        <v>1</v>
      </c>
      <c r="S32" s="404">
        <f t="shared" si="36"/>
        <v>1</v>
      </c>
      <c r="T32" s="402">
        <f t="shared" ref="T32:AE32" si="37">IFERROR(SUM(T33:T39)/COUNT(T33:T39),0)</f>
        <v>1</v>
      </c>
      <c r="U32" s="402">
        <f t="shared" si="37"/>
        <v>1</v>
      </c>
      <c r="V32" s="402">
        <f t="shared" si="37"/>
        <v>1</v>
      </c>
      <c r="W32" s="404">
        <f t="shared" si="37"/>
        <v>1</v>
      </c>
      <c r="X32" s="402">
        <f t="shared" si="37"/>
        <v>1</v>
      </c>
      <c r="Y32" s="402">
        <f t="shared" si="37"/>
        <v>1</v>
      </c>
      <c r="Z32" s="402">
        <f t="shared" si="37"/>
        <v>1</v>
      </c>
      <c r="AA32" s="404">
        <f t="shared" si="37"/>
        <v>1</v>
      </c>
      <c r="AB32" s="402">
        <f t="shared" si="37"/>
        <v>1</v>
      </c>
      <c r="AC32" s="402">
        <f t="shared" si="37"/>
        <v>1</v>
      </c>
      <c r="AD32" s="402">
        <f t="shared" si="37"/>
        <v>1</v>
      </c>
      <c r="AE32" s="404">
        <f t="shared" si="37"/>
        <v>1</v>
      </c>
      <c r="AF32" s="217"/>
      <c r="AG32" s="217"/>
      <c r="AH32" s="217"/>
      <c r="AI32" s="217"/>
      <c r="AJ32" s="217"/>
      <c r="AK32" s="217"/>
      <c r="AL32" s="217"/>
    </row>
    <row r="33" spans="1:38" s="21" customFormat="1" ht="12" x14ac:dyDescent="0.2">
      <c r="A33" s="53"/>
      <c r="B33" s="187"/>
      <c r="C33" s="192"/>
      <c r="D33" s="435" t="s">
        <v>181</v>
      </c>
      <c r="E33" s="17"/>
      <c r="F33" s="20"/>
      <c r="G33" s="378">
        <v>0</v>
      </c>
      <c r="H33" s="288">
        <v>1</v>
      </c>
      <c r="I33" s="288">
        <f t="shared" ref="I33:S33" si="38">H33</f>
        <v>1</v>
      </c>
      <c r="J33" s="288">
        <f t="shared" si="38"/>
        <v>1</v>
      </c>
      <c r="K33" s="288">
        <f t="shared" si="38"/>
        <v>1</v>
      </c>
      <c r="L33" s="292">
        <f t="shared" si="38"/>
        <v>1</v>
      </c>
      <c r="M33" s="288">
        <f t="shared" si="38"/>
        <v>1</v>
      </c>
      <c r="N33" s="288">
        <f t="shared" si="38"/>
        <v>1</v>
      </c>
      <c r="O33" s="295">
        <f t="shared" si="38"/>
        <v>1</v>
      </c>
      <c r="P33" s="292">
        <f t="shared" si="38"/>
        <v>1</v>
      </c>
      <c r="Q33" s="288">
        <f t="shared" si="38"/>
        <v>1</v>
      </c>
      <c r="R33" s="288">
        <f t="shared" si="38"/>
        <v>1</v>
      </c>
      <c r="S33" s="295">
        <f t="shared" si="38"/>
        <v>1</v>
      </c>
      <c r="T33" s="292">
        <f t="shared" ref="T33:T39" si="39">S33</f>
        <v>1</v>
      </c>
      <c r="U33" s="288">
        <f t="shared" ref="U33:U39" si="40">T33</f>
        <v>1</v>
      </c>
      <c r="V33" s="288">
        <f t="shared" ref="V33:V39" si="41">U33</f>
        <v>1</v>
      </c>
      <c r="W33" s="295">
        <f t="shared" ref="W33:W39" si="42">V33</f>
        <v>1</v>
      </c>
      <c r="X33" s="292">
        <f t="shared" ref="X33:X39" si="43">W33</f>
        <v>1</v>
      </c>
      <c r="Y33" s="288">
        <f t="shared" ref="Y33:Y39" si="44">X33</f>
        <v>1</v>
      </c>
      <c r="Z33" s="288">
        <f t="shared" ref="Z33:Z39" si="45">Y33</f>
        <v>1</v>
      </c>
      <c r="AA33" s="295">
        <f t="shared" ref="AA33:AA39" si="46">Z33</f>
        <v>1</v>
      </c>
      <c r="AB33" s="292">
        <f t="shared" ref="AB33:AB39" si="47">AA33</f>
        <v>1</v>
      </c>
      <c r="AC33" s="288">
        <f t="shared" ref="AC33:AC39" si="48">AB33</f>
        <v>1</v>
      </c>
      <c r="AD33" s="288">
        <f t="shared" ref="AD33:AD39" si="49">AC33</f>
        <v>1</v>
      </c>
      <c r="AE33" s="295">
        <f t="shared" ref="AE33:AE39" si="50">AD33</f>
        <v>1</v>
      </c>
      <c r="AF33" s="505" t="s">
        <v>728</v>
      </c>
      <c r="AG33" s="506" t="s">
        <v>431</v>
      </c>
      <c r="AH33" s="505"/>
      <c r="AI33" s="505"/>
      <c r="AJ33" s="505"/>
      <c r="AK33" s="505"/>
      <c r="AL33" s="505"/>
    </row>
    <row r="34" spans="1:38" s="21" customFormat="1" ht="12" x14ac:dyDescent="0.2">
      <c r="A34" s="53"/>
      <c r="B34" s="187"/>
      <c r="C34" s="192"/>
      <c r="D34" s="435" t="s">
        <v>182</v>
      </c>
      <c r="E34" s="17"/>
      <c r="F34" s="20"/>
      <c r="G34" s="378">
        <v>0</v>
      </c>
      <c r="H34" s="288">
        <v>1</v>
      </c>
      <c r="I34" s="288">
        <f t="shared" ref="I34:S34" si="51">H34</f>
        <v>1</v>
      </c>
      <c r="J34" s="288">
        <f t="shared" si="51"/>
        <v>1</v>
      </c>
      <c r="K34" s="288">
        <f t="shared" si="51"/>
        <v>1</v>
      </c>
      <c r="L34" s="292">
        <f t="shared" si="51"/>
        <v>1</v>
      </c>
      <c r="M34" s="288">
        <f t="shared" si="51"/>
        <v>1</v>
      </c>
      <c r="N34" s="288">
        <f t="shared" si="51"/>
        <v>1</v>
      </c>
      <c r="O34" s="295">
        <f t="shared" si="51"/>
        <v>1</v>
      </c>
      <c r="P34" s="292">
        <f t="shared" si="51"/>
        <v>1</v>
      </c>
      <c r="Q34" s="288">
        <f t="shared" si="51"/>
        <v>1</v>
      </c>
      <c r="R34" s="288">
        <f t="shared" si="51"/>
        <v>1</v>
      </c>
      <c r="S34" s="295">
        <f t="shared" si="51"/>
        <v>1</v>
      </c>
      <c r="T34" s="292">
        <f t="shared" si="39"/>
        <v>1</v>
      </c>
      <c r="U34" s="288">
        <f t="shared" si="40"/>
        <v>1</v>
      </c>
      <c r="V34" s="288">
        <f t="shared" si="41"/>
        <v>1</v>
      </c>
      <c r="W34" s="295">
        <f t="shared" si="42"/>
        <v>1</v>
      </c>
      <c r="X34" s="292">
        <f t="shared" si="43"/>
        <v>1</v>
      </c>
      <c r="Y34" s="288">
        <f t="shared" si="44"/>
        <v>1</v>
      </c>
      <c r="Z34" s="288">
        <f t="shared" si="45"/>
        <v>1</v>
      </c>
      <c r="AA34" s="295">
        <f t="shared" si="46"/>
        <v>1</v>
      </c>
      <c r="AB34" s="292">
        <f t="shared" si="47"/>
        <v>1</v>
      </c>
      <c r="AC34" s="288">
        <f t="shared" si="48"/>
        <v>1</v>
      </c>
      <c r="AD34" s="288">
        <f t="shared" si="49"/>
        <v>1</v>
      </c>
      <c r="AE34" s="295">
        <f t="shared" si="50"/>
        <v>1</v>
      </c>
      <c r="AF34" s="505" t="s">
        <v>728</v>
      </c>
      <c r="AG34" s="506" t="s">
        <v>431</v>
      </c>
      <c r="AH34" s="505"/>
      <c r="AI34" s="505"/>
      <c r="AJ34" s="505"/>
      <c r="AK34" s="505"/>
      <c r="AL34" s="505"/>
    </row>
    <row r="35" spans="1:38" s="21" customFormat="1" ht="12" x14ac:dyDescent="0.2">
      <c r="A35" s="53"/>
      <c r="B35" s="187"/>
      <c r="C35" s="192"/>
      <c r="D35" s="435" t="s">
        <v>183</v>
      </c>
      <c r="E35" s="17"/>
      <c r="F35" s="20"/>
      <c r="G35" s="378">
        <v>0</v>
      </c>
      <c r="H35" s="288">
        <v>1</v>
      </c>
      <c r="I35" s="288">
        <f t="shared" ref="I35:S35" si="52">H35</f>
        <v>1</v>
      </c>
      <c r="J35" s="288">
        <f t="shared" si="52"/>
        <v>1</v>
      </c>
      <c r="K35" s="288">
        <f t="shared" si="52"/>
        <v>1</v>
      </c>
      <c r="L35" s="292">
        <f t="shared" si="52"/>
        <v>1</v>
      </c>
      <c r="M35" s="288">
        <f t="shared" si="52"/>
        <v>1</v>
      </c>
      <c r="N35" s="288">
        <f t="shared" si="52"/>
        <v>1</v>
      </c>
      <c r="O35" s="295">
        <f t="shared" si="52"/>
        <v>1</v>
      </c>
      <c r="P35" s="292">
        <f t="shared" si="52"/>
        <v>1</v>
      </c>
      <c r="Q35" s="288">
        <f t="shared" si="52"/>
        <v>1</v>
      </c>
      <c r="R35" s="288">
        <f t="shared" si="52"/>
        <v>1</v>
      </c>
      <c r="S35" s="295">
        <f t="shared" si="52"/>
        <v>1</v>
      </c>
      <c r="T35" s="292">
        <f t="shared" si="39"/>
        <v>1</v>
      </c>
      <c r="U35" s="288">
        <f t="shared" si="40"/>
        <v>1</v>
      </c>
      <c r="V35" s="288">
        <f t="shared" si="41"/>
        <v>1</v>
      </c>
      <c r="W35" s="295">
        <f t="shared" si="42"/>
        <v>1</v>
      </c>
      <c r="X35" s="292">
        <f t="shared" si="43"/>
        <v>1</v>
      </c>
      <c r="Y35" s="288">
        <f t="shared" si="44"/>
        <v>1</v>
      </c>
      <c r="Z35" s="288">
        <f t="shared" si="45"/>
        <v>1</v>
      </c>
      <c r="AA35" s="295">
        <f t="shared" si="46"/>
        <v>1</v>
      </c>
      <c r="AB35" s="292">
        <f t="shared" si="47"/>
        <v>1</v>
      </c>
      <c r="AC35" s="288">
        <f t="shared" si="48"/>
        <v>1</v>
      </c>
      <c r="AD35" s="288">
        <f t="shared" si="49"/>
        <v>1</v>
      </c>
      <c r="AE35" s="295">
        <f t="shared" si="50"/>
        <v>1</v>
      </c>
      <c r="AF35" s="505" t="s">
        <v>729</v>
      </c>
      <c r="AG35" s="506" t="s">
        <v>431</v>
      </c>
      <c r="AH35" s="505"/>
      <c r="AI35" s="505"/>
      <c r="AJ35" s="505"/>
      <c r="AK35" s="505"/>
      <c r="AL35" s="505"/>
    </row>
    <row r="36" spans="1:38" s="21" customFormat="1" ht="12" x14ac:dyDescent="0.2">
      <c r="A36" s="53"/>
      <c r="B36" s="187"/>
      <c r="C36" s="192"/>
      <c r="D36" s="435" t="s">
        <v>184</v>
      </c>
      <c r="E36" s="17"/>
      <c r="F36" s="20"/>
      <c r="G36" s="378">
        <v>0</v>
      </c>
      <c r="H36" s="288">
        <v>1</v>
      </c>
      <c r="I36" s="288">
        <f t="shared" ref="I36:S36" si="53">H36</f>
        <v>1</v>
      </c>
      <c r="J36" s="288">
        <f t="shared" si="53"/>
        <v>1</v>
      </c>
      <c r="K36" s="288">
        <f t="shared" si="53"/>
        <v>1</v>
      </c>
      <c r="L36" s="292">
        <f t="shared" si="53"/>
        <v>1</v>
      </c>
      <c r="M36" s="288">
        <f t="shared" si="53"/>
        <v>1</v>
      </c>
      <c r="N36" s="288">
        <f t="shared" si="53"/>
        <v>1</v>
      </c>
      <c r="O36" s="295">
        <f t="shared" si="53"/>
        <v>1</v>
      </c>
      <c r="P36" s="292">
        <f t="shared" si="53"/>
        <v>1</v>
      </c>
      <c r="Q36" s="288">
        <f t="shared" si="53"/>
        <v>1</v>
      </c>
      <c r="R36" s="288">
        <f t="shared" si="53"/>
        <v>1</v>
      </c>
      <c r="S36" s="295">
        <f t="shared" si="53"/>
        <v>1</v>
      </c>
      <c r="T36" s="292">
        <f t="shared" si="39"/>
        <v>1</v>
      </c>
      <c r="U36" s="288">
        <f t="shared" si="40"/>
        <v>1</v>
      </c>
      <c r="V36" s="288">
        <f t="shared" si="41"/>
        <v>1</v>
      </c>
      <c r="W36" s="295">
        <f t="shared" si="42"/>
        <v>1</v>
      </c>
      <c r="X36" s="292">
        <f t="shared" si="43"/>
        <v>1</v>
      </c>
      <c r="Y36" s="288">
        <f t="shared" si="44"/>
        <v>1</v>
      </c>
      <c r="Z36" s="288">
        <f t="shared" si="45"/>
        <v>1</v>
      </c>
      <c r="AA36" s="295">
        <f t="shared" si="46"/>
        <v>1</v>
      </c>
      <c r="AB36" s="292">
        <f t="shared" si="47"/>
        <v>1</v>
      </c>
      <c r="AC36" s="288">
        <f t="shared" si="48"/>
        <v>1</v>
      </c>
      <c r="AD36" s="288">
        <f t="shared" si="49"/>
        <v>1</v>
      </c>
      <c r="AE36" s="295">
        <f t="shared" si="50"/>
        <v>1</v>
      </c>
      <c r="AF36" s="505" t="s">
        <v>729</v>
      </c>
      <c r="AG36" s="506" t="s">
        <v>431</v>
      </c>
      <c r="AH36" s="505"/>
      <c r="AI36" s="505"/>
      <c r="AJ36" s="505"/>
      <c r="AK36" s="505"/>
      <c r="AL36" s="505"/>
    </row>
    <row r="37" spans="1:38" s="21" customFormat="1" ht="12" x14ac:dyDescent="0.2">
      <c r="A37" s="53"/>
      <c r="B37" s="187"/>
      <c r="C37" s="192"/>
      <c r="D37" s="435" t="s">
        <v>185</v>
      </c>
      <c r="E37" s="17"/>
      <c r="F37" s="20"/>
      <c r="G37" s="378">
        <v>0</v>
      </c>
      <c r="H37" s="288">
        <v>1</v>
      </c>
      <c r="I37" s="288">
        <f t="shared" ref="I37:S37" si="54">H37</f>
        <v>1</v>
      </c>
      <c r="J37" s="288">
        <f t="shared" si="54"/>
        <v>1</v>
      </c>
      <c r="K37" s="288">
        <f t="shared" si="54"/>
        <v>1</v>
      </c>
      <c r="L37" s="292">
        <f t="shared" si="54"/>
        <v>1</v>
      </c>
      <c r="M37" s="288">
        <f t="shared" si="54"/>
        <v>1</v>
      </c>
      <c r="N37" s="288">
        <f t="shared" si="54"/>
        <v>1</v>
      </c>
      <c r="O37" s="295">
        <f t="shared" si="54"/>
        <v>1</v>
      </c>
      <c r="P37" s="292">
        <f t="shared" si="54"/>
        <v>1</v>
      </c>
      <c r="Q37" s="288">
        <f t="shared" si="54"/>
        <v>1</v>
      </c>
      <c r="R37" s="288">
        <f t="shared" si="54"/>
        <v>1</v>
      </c>
      <c r="S37" s="295">
        <f t="shared" si="54"/>
        <v>1</v>
      </c>
      <c r="T37" s="292">
        <f t="shared" si="39"/>
        <v>1</v>
      </c>
      <c r="U37" s="288">
        <f t="shared" si="40"/>
        <v>1</v>
      </c>
      <c r="V37" s="288">
        <f t="shared" si="41"/>
        <v>1</v>
      </c>
      <c r="W37" s="295">
        <f t="shared" si="42"/>
        <v>1</v>
      </c>
      <c r="X37" s="292">
        <f t="shared" si="43"/>
        <v>1</v>
      </c>
      <c r="Y37" s="288">
        <f t="shared" si="44"/>
        <v>1</v>
      </c>
      <c r="Z37" s="288">
        <f t="shared" si="45"/>
        <v>1</v>
      </c>
      <c r="AA37" s="295">
        <f t="shared" si="46"/>
        <v>1</v>
      </c>
      <c r="AB37" s="292">
        <f t="shared" si="47"/>
        <v>1</v>
      </c>
      <c r="AC37" s="288">
        <f t="shared" si="48"/>
        <v>1</v>
      </c>
      <c r="AD37" s="288">
        <f t="shared" si="49"/>
        <v>1</v>
      </c>
      <c r="AE37" s="295">
        <f t="shared" si="50"/>
        <v>1</v>
      </c>
      <c r="AF37" s="505" t="s">
        <v>728</v>
      </c>
      <c r="AG37" s="506" t="s">
        <v>431</v>
      </c>
      <c r="AH37" s="505"/>
      <c r="AI37" s="505"/>
      <c r="AJ37" s="505"/>
      <c r="AK37" s="505"/>
      <c r="AL37" s="505"/>
    </row>
    <row r="38" spans="1:38" s="21" customFormat="1" ht="12" x14ac:dyDescent="0.2">
      <c r="A38" s="53"/>
      <c r="B38" s="187"/>
      <c r="C38" s="192"/>
      <c r="D38" s="326" t="s">
        <v>186</v>
      </c>
      <c r="E38" s="17"/>
      <c r="F38" s="20"/>
      <c r="G38" s="378">
        <v>0</v>
      </c>
      <c r="H38" s="288">
        <v>0.25</v>
      </c>
      <c r="I38" s="288">
        <f>H38</f>
        <v>0.25</v>
      </c>
      <c r="J38" s="288">
        <v>0.5</v>
      </c>
      <c r="K38" s="288">
        <v>0.75</v>
      </c>
      <c r="L38" s="292">
        <v>1</v>
      </c>
      <c r="M38" s="288">
        <f t="shared" ref="M38:S39" si="55">L38</f>
        <v>1</v>
      </c>
      <c r="N38" s="288">
        <f t="shared" si="55"/>
        <v>1</v>
      </c>
      <c r="O38" s="295">
        <f t="shared" si="55"/>
        <v>1</v>
      </c>
      <c r="P38" s="292">
        <f t="shared" si="55"/>
        <v>1</v>
      </c>
      <c r="Q38" s="288">
        <f t="shared" si="55"/>
        <v>1</v>
      </c>
      <c r="R38" s="288">
        <f t="shared" si="55"/>
        <v>1</v>
      </c>
      <c r="S38" s="295">
        <f t="shared" si="55"/>
        <v>1</v>
      </c>
      <c r="T38" s="292">
        <f t="shared" si="39"/>
        <v>1</v>
      </c>
      <c r="U38" s="288">
        <f t="shared" si="40"/>
        <v>1</v>
      </c>
      <c r="V38" s="288">
        <f t="shared" si="41"/>
        <v>1</v>
      </c>
      <c r="W38" s="295">
        <f t="shared" si="42"/>
        <v>1</v>
      </c>
      <c r="X38" s="292">
        <f t="shared" si="43"/>
        <v>1</v>
      </c>
      <c r="Y38" s="288">
        <f t="shared" si="44"/>
        <v>1</v>
      </c>
      <c r="Z38" s="288">
        <f t="shared" si="45"/>
        <v>1</v>
      </c>
      <c r="AA38" s="295">
        <f t="shared" si="46"/>
        <v>1</v>
      </c>
      <c r="AB38" s="292">
        <f t="shared" si="47"/>
        <v>1</v>
      </c>
      <c r="AC38" s="288">
        <f t="shared" si="48"/>
        <v>1</v>
      </c>
      <c r="AD38" s="288">
        <f t="shared" si="49"/>
        <v>1</v>
      </c>
      <c r="AE38" s="295">
        <f t="shared" si="50"/>
        <v>1</v>
      </c>
      <c r="AF38" s="505"/>
      <c r="AG38" s="506" t="s">
        <v>431</v>
      </c>
      <c r="AH38" s="505"/>
      <c r="AI38" s="505"/>
      <c r="AJ38" s="505"/>
      <c r="AK38" s="505"/>
      <c r="AL38" s="505"/>
    </row>
    <row r="39" spans="1:38" s="21" customFormat="1" ht="56.25" x14ac:dyDescent="0.2">
      <c r="A39" s="53"/>
      <c r="B39" s="187"/>
      <c r="C39" s="192"/>
      <c r="D39" s="326" t="s">
        <v>187</v>
      </c>
      <c r="E39" s="17"/>
      <c r="F39" s="20"/>
      <c r="G39" s="378"/>
      <c r="H39" s="288">
        <f>G39</f>
        <v>0</v>
      </c>
      <c r="I39" s="288">
        <f>H39</f>
        <v>0</v>
      </c>
      <c r="J39" s="288">
        <v>0.75</v>
      </c>
      <c r="K39" s="288">
        <v>0.75</v>
      </c>
      <c r="L39" s="292">
        <v>1</v>
      </c>
      <c r="M39" s="288">
        <f t="shared" si="55"/>
        <v>1</v>
      </c>
      <c r="N39" s="288">
        <f t="shared" si="55"/>
        <v>1</v>
      </c>
      <c r="O39" s="295">
        <f t="shared" si="55"/>
        <v>1</v>
      </c>
      <c r="P39" s="292">
        <f t="shared" si="55"/>
        <v>1</v>
      </c>
      <c r="Q39" s="288">
        <f t="shared" si="55"/>
        <v>1</v>
      </c>
      <c r="R39" s="288">
        <f t="shared" si="55"/>
        <v>1</v>
      </c>
      <c r="S39" s="295">
        <f t="shared" si="55"/>
        <v>1</v>
      </c>
      <c r="T39" s="292">
        <f t="shared" si="39"/>
        <v>1</v>
      </c>
      <c r="U39" s="288">
        <f t="shared" si="40"/>
        <v>1</v>
      </c>
      <c r="V39" s="288">
        <f t="shared" si="41"/>
        <v>1</v>
      </c>
      <c r="W39" s="295">
        <f t="shared" si="42"/>
        <v>1</v>
      </c>
      <c r="X39" s="292">
        <f t="shared" si="43"/>
        <v>1</v>
      </c>
      <c r="Y39" s="288">
        <f t="shared" si="44"/>
        <v>1</v>
      </c>
      <c r="Z39" s="288">
        <f t="shared" si="45"/>
        <v>1</v>
      </c>
      <c r="AA39" s="295">
        <f t="shared" si="46"/>
        <v>1</v>
      </c>
      <c r="AB39" s="292">
        <f t="shared" si="47"/>
        <v>1</v>
      </c>
      <c r="AC39" s="288">
        <f t="shared" si="48"/>
        <v>1</v>
      </c>
      <c r="AD39" s="288">
        <f t="shared" si="49"/>
        <v>1</v>
      </c>
      <c r="AE39" s="295">
        <f t="shared" si="50"/>
        <v>1</v>
      </c>
      <c r="AF39" s="505" t="s">
        <v>730</v>
      </c>
      <c r="AG39" s="506" t="s">
        <v>431</v>
      </c>
      <c r="AH39" s="505" t="s">
        <v>731</v>
      </c>
      <c r="AI39" s="505" t="s">
        <v>152</v>
      </c>
      <c r="AJ39" s="505" t="s">
        <v>434</v>
      </c>
      <c r="AK39" s="505" t="s">
        <v>732</v>
      </c>
      <c r="AL39" s="505"/>
    </row>
    <row r="40" spans="1:38" ht="12" thickBot="1" x14ac:dyDescent="0.25">
      <c r="A40" s="10"/>
      <c r="B40" s="84"/>
      <c r="C40" s="211"/>
      <c r="D40" s="386" t="s">
        <v>297</v>
      </c>
      <c r="E40" s="157"/>
      <c r="F40" s="158"/>
      <c r="G40" s="159"/>
      <c r="H40" s="159"/>
      <c r="I40" s="160"/>
      <c r="J40" s="160"/>
      <c r="K40" s="161"/>
      <c r="L40" s="142"/>
      <c r="M40" s="143"/>
      <c r="N40" s="143"/>
      <c r="O40" s="144"/>
      <c r="P40" s="143"/>
      <c r="Q40" s="145"/>
      <c r="R40" s="145"/>
      <c r="S40" s="146"/>
      <c r="T40" s="143"/>
      <c r="U40" s="145"/>
      <c r="V40" s="145"/>
      <c r="W40" s="146"/>
      <c r="X40" s="143"/>
      <c r="Y40" s="145"/>
      <c r="Z40" s="145"/>
      <c r="AA40" s="146"/>
      <c r="AB40" s="143"/>
      <c r="AC40" s="145"/>
      <c r="AD40" s="145"/>
      <c r="AE40" s="146"/>
      <c r="AF40" s="151"/>
      <c r="AG40" s="151"/>
      <c r="AH40" s="151"/>
      <c r="AI40" s="151"/>
      <c r="AJ40" s="151"/>
      <c r="AK40" s="151"/>
      <c r="AL40" s="151"/>
    </row>
    <row r="41" spans="1:38" s="21" customFormat="1" ht="12" thickBot="1" x14ac:dyDescent="0.25">
      <c r="A41" s="53"/>
      <c r="B41" s="185" t="s">
        <v>28</v>
      </c>
      <c r="C41" s="190"/>
      <c r="D41" s="216" t="s">
        <v>30</v>
      </c>
      <c r="E41" s="69"/>
      <c r="F41" s="70"/>
      <c r="G41" s="70"/>
      <c r="H41" s="429"/>
      <c r="I41" s="72"/>
      <c r="J41" s="72"/>
      <c r="K41" s="73"/>
      <c r="L41" s="74"/>
      <c r="M41" s="72"/>
      <c r="N41" s="72"/>
      <c r="O41" s="75"/>
      <c r="P41" s="72"/>
      <c r="Q41" s="428"/>
      <c r="R41" s="72"/>
      <c r="S41" s="75"/>
      <c r="T41" s="72"/>
      <c r="U41" s="72"/>
      <c r="V41" s="72"/>
      <c r="W41" s="72"/>
      <c r="X41" s="72"/>
      <c r="Y41" s="72"/>
      <c r="Z41" s="72"/>
      <c r="AA41" s="72"/>
      <c r="AB41" s="72"/>
      <c r="AC41" s="72"/>
      <c r="AD41" s="72"/>
      <c r="AE41" s="72"/>
      <c r="AF41" s="75"/>
      <c r="AG41" s="75"/>
      <c r="AH41" s="75"/>
      <c r="AI41" s="75"/>
      <c r="AJ41" s="75"/>
      <c r="AK41" s="75"/>
      <c r="AL41" s="75"/>
    </row>
    <row r="42" spans="1:38" s="21" customFormat="1" x14ac:dyDescent="0.2">
      <c r="A42" s="53"/>
      <c r="B42" s="84"/>
      <c r="C42" s="192"/>
      <c r="D42" s="218" t="s">
        <v>122</v>
      </c>
      <c r="E42" s="47"/>
      <c r="F42" s="48"/>
      <c r="G42" s="401">
        <f t="shared" ref="G42:S42" si="56">IFERROR(SUM(G43:G54)/COUNT(G43:G54),0)</f>
        <v>0</v>
      </c>
      <c r="H42" s="402">
        <f t="shared" si="56"/>
        <v>0.38500000000000006</v>
      </c>
      <c r="I42" s="402">
        <f t="shared" si="56"/>
        <v>0.43499999999999994</v>
      </c>
      <c r="J42" s="402">
        <f t="shared" si="56"/>
        <v>0.53</v>
      </c>
      <c r="K42" s="459">
        <f t="shared" si="56"/>
        <v>0.53</v>
      </c>
      <c r="L42" s="403">
        <f t="shared" si="56"/>
        <v>0.77500000000000002</v>
      </c>
      <c r="M42" s="402">
        <f t="shared" si="56"/>
        <v>0.8</v>
      </c>
      <c r="N42" s="402">
        <f t="shared" si="56"/>
        <v>0.875</v>
      </c>
      <c r="O42" s="404">
        <f t="shared" si="56"/>
        <v>0.9</v>
      </c>
      <c r="P42" s="402">
        <f t="shared" si="56"/>
        <v>1</v>
      </c>
      <c r="Q42" s="402">
        <f t="shared" si="56"/>
        <v>1</v>
      </c>
      <c r="R42" s="402">
        <f t="shared" si="56"/>
        <v>1</v>
      </c>
      <c r="S42" s="404">
        <f t="shared" si="56"/>
        <v>1</v>
      </c>
      <c r="T42" s="402">
        <f t="shared" ref="T42:AE42" si="57">IFERROR(SUM(T43:T54)/COUNT(T43:T54),0)</f>
        <v>1</v>
      </c>
      <c r="U42" s="402">
        <f t="shared" si="57"/>
        <v>1</v>
      </c>
      <c r="V42" s="402">
        <f t="shared" si="57"/>
        <v>1</v>
      </c>
      <c r="W42" s="404">
        <f t="shared" si="57"/>
        <v>1</v>
      </c>
      <c r="X42" s="402">
        <f t="shared" si="57"/>
        <v>1</v>
      </c>
      <c r="Y42" s="402">
        <f t="shared" si="57"/>
        <v>1</v>
      </c>
      <c r="Z42" s="402">
        <f t="shared" si="57"/>
        <v>1</v>
      </c>
      <c r="AA42" s="404">
        <f t="shared" si="57"/>
        <v>1</v>
      </c>
      <c r="AB42" s="402">
        <f t="shared" si="57"/>
        <v>1</v>
      </c>
      <c r="AC42" s="402">
        <f t="shared" si="57"/>
        <v>1</v>
      </c>
      <c r="AD42" s="402">
        <f t="shared" si="57"/>
        <v>1</v>
      </c>
      <c r="AE42" s="404">
        <f t="shared" si="57"/>
        <v>1</v>
      </c>
      <c r="AF42" s="217"/>
      <c r="AG42" s="217"/>
      <c r="AH42" s="217"/>
      <c r="AI42" s="217"/>
      <c r="AJ42" s="217"/>
      <c r="AK42" s="217"/>
      <c r="AL42" s="217"/>
    </row>
    <row r="43" spans="1:38" s="21" customFormat="1" x14ac:dyDescent="0.2">
      <c r="A43" s="53"/>
      <c r="B43" s="84"/>
      <c r="C43" s="192"/>
      <c r="D43" s="325" t="s">
        <v>188</v>
      </c>
      <c r="E43" s="19"/>
      <c r="F43" s="18"/>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row>
    <row r="44" spans="1:38" s="21" customFormat="1" ht="12" x14ac:dyDescent="0.2">
      <c r="A44" s="53"/>
      <c r="B44" s="84"/>
      <c r="C44" s="192"/>
      <c r="D44" s="323" t="s">
        <v>274</v>
      </c>
      <c r="E44" s="19"/>
      <c r="F44" s="18"/>
      <c r="G44" s="378">
        <v>0</v>
      </c>
      <c r="H44" s="288">
        <v>1</v>
      </c>
      <c r="I44" s="288">
        <f t="shared" ref="I44:T44" si="58">H44</f>
        <v>1</v>
      </c>
      <c r="J44" s="288">
        <f t="shared" si="58"/>
        <v>1</v>
      </c>
      <c r="K44" s="457">
        <f t="shared" si="58"/>
        <v>1</v>
      </c>
      <c r="L44" s="292">
        <f t="shared" si="58"/>
        <v>1</v>
      </c>
      <c r="M44" s="292">
        <f t="shared" si="58"/>
        <v>1</v>
      </c>
      <c r="N44" s="292">
        <f t="shared" si="58"/>
        <v>1</v>
      </c>
      <c r="O44" s="295">
        <f t="shared" si="58"/>
        <v>1</v>
      </c>
      <c r="P44" s="292">
        <f t="shared" si="58"/>
        <v>1</v>
      </c>
      <c r="Q44" s="288">
        <f t="shared" si="58"/>
        <v>1</v>
      </c>
      <c r="R44" s="288">
        <f t="shared" si="58"/>
        <v>1</v>
      </c>
      <c r="S44" s="295">
        <f t="shared" si="58"/>
        <v>1</v>
      </c>
      <c r="T44" s="292">
        <f t="shared" si="58"/>
        <v>1</v>
      </c>
      <c r="U44" s="288">
        <f t="shared" ref="U44:U49" si="59">T44</f>
        <v>1</v>
      </c>
      <c r="V44" s="288">
        <f t="shared" ref="V44:V49" si="60">U44</f>
        <v>1</v>
      </c>
      <c r="W44" s="295">
        <f t="shared" ref="W44:W49" si="61">V44</f>
        <v>1</v>
      </c>
      <c r="X44" s="292">
        <f>W44</f>
        <v>1</v>
      </c>
      <c r="Y44" s="288">
        <f t="shared" ref="Y44:Y49" si="62">X44</f>
        <v>1</v>
      </c>
      <c r="Z44" s="288">
        <f t="shared" ref="Z44:Z49" si="63">Y44</f>
        <v>1</v>
      </c>
      <c r="AA44" s="295">
        <f t="shared" ref="AA44:AA49" si="64">Z44</f>
        <v>1</v>
      </c>
      <c r="AB44" s="292">
        <f>AA44</f>
        <v>1</v>
      </c>
      <c r="AC44" s="288">
        <f t="shared" ref="AC44:AC49" si="65">AB44</f>
        <v>1</v>
      </c>
      <c r="AD44" s="288">
        <f t="shared" ref="AD44:AD49" si="66">AC44</f>
        <v>1</v>
      </c>
      <c r="AE44" s="295">
        <f t="shared" ref="AE44:AE49" si="67">AD44</f>
        <v>1</v>
      </c>
      <c r="AF44" s="505" t="s">
        <v>733</v>
      </c>
      <c r="AG44" s="506" t="s">
        <v>431</v>
      </c>
      <c r="AH44" s="505"/>
      <c r="AI44" s="505"/>
      <c r="AJ44" s="505"/>
      <c r="AK44" s="505"/>
      <c r="AL44" s="505"/>
    </row>
    <row r="45" spans="1:38" s="21" customFormat="1" ht="12" x14ac:dyDescent="0.2">
      <c r="A45" s="53"/>
      <c r="B45" s="84"/>
      <c r="C45" s="192"/>
      <c r="D45" s="323" t="s">
        <v>189</v>
      </c>
      <c r="E45" s="19"/>
      <c r="F45" s="18"/>
      <c r="G45" s="378">
        <v>0</v>
      </c>
      <c r="H45" s="288">
        <v>0.5</v>
      </c>
      <c r="I45" s="288">
        <v>0.5</v>
      </c>
      <c r="J45" s="288">
        <v>0.75</v>
      </c>
      <c r="K45" s="293">
        <v>0.75</v>
      </c>
      <c r="L45" s="292">
        <v>1</v>
      </c>
      <c r="M45" s="292">
        <f t="shared" ref="M45:T47" si="68">L45</f>
        <v>1</v>
      </c>
      <c r="N45" s="292">
        <f t="shared" si="68"/>
        <v>1</v>
      </c>
      <c r="O45" s="295">
        <f t="shared" si="68"/>
        <v>1</v>
      </c>
      <c r="P45" s="292">
        <f t="shared" si="68"/>
        <v>1</v>
      </c>
      <c r="Q45" s="288">
        <f t="shared" si="68"/>
        <v>1</v>
      </c>
      <c r="R45" s="288">
        <f t="shared" si="68"/>
        <v>1</v>
      </c>
      <c r="S45" s="295">
        <f t="shared" si="68"/>
        <v>1</v>
      </c>
      <c r="T45" s="292">
        <f t="shared" si="68"/>
        <v>1</v>
      </c>
      <c r="U45" s="288">
        <f t="shared" si="59"/>
        <v>1</v>
      </c>
      <c r="V45" s="288">
        <f t="shared" si="60"/>
        <v>1</v>
      </c>
      <c r="W45" s="295">
        <f t="shared" si="61"/>
        <v>1</v>
      </c>
      <c r="X45" s="292">
        <f>W45</f>
        <v>1</v>
      </c>
      <c r="Y45" s="288">
        <f t="shared" si="62"/>
        <v>1</v>
      </c>
      <c r="Z45" s="288">
        <f t="shared" si="63"/>
        <v>1</v>
      </c>
      <c r="AA45" s="295">
        <f t="shared" si="64"/>
        <v>1</v>
      </c>
      <c r="AB45" s="292">
        <f>AA45</f>
        <v>1</v>
      </c>
      <c r="AC45" s="288">
        <f t="shared" si="65"/>
        <v>1</v>
      </c>
      <c r="AD45" s="288">
        <f t="shared" si="66"/>
        <v>1</v>
      </c>
      <c r="AE45" s="295">
        <f t="shared" si="67"/>
        <v>1</v>
      </c>
      <c r="AF45" s="505" t="s">
        <v>733</v>
      </c>
      <c r="AG45" s="506" t="s">
        <v>431</v>
      </c>
      <c r="AH45" s="505"/>
      <c r="AI45" s="505"/>
      <c r="AJ45" s="505"/>
      <c r="AK45" s="505"/>
      <c r="AL45" s="505"/>
    </row>
    <row r="46" spans="1:38" s="21" customFormat="1" ht="12" x14ac:dyDescent="0.2">
      <c r="A46" s="53"/>
      <c r="B46" s="84"/>
      <c r="C46" s="192"/>
      <c r="D46" s="323" t="s">
        <v>190</v>
      </c>
      <c r="E46" s="19"/>
      <c r="F46" s="18"/>
      <c r="G46" s="378">
        <v>0</v>
      </c>
      <c r="H46" s="288">
        <v>0.5</v>
      </c>
      <c r="I46" s="288">
        <v>0.75</v>
      </c>
      <c r="J46" s="288">
        <v>0.75</v>
      </c>
      <c r="K46" s="293">
        <v>0.75</v>
      </c>
      <c r="L46" s="292">
        <v>1</v>
      </c>
      <c r="M46" s="292">
        <f t="shared" si="68"/>
        <v>1</v>
      </c>
      <c r="N46" s="292">
        <f t="shared" si="68"/>
        <v>1</v>
      </c>
      <c r="O46" s="295">
        <f t="shared" si="68"/>
        <v>1</v>
      </c>
      <c r="P46" s="292">
        <f t="shared" si="68"/>
        <v>1</v>
      </c>
      <c r="Q46" s="288">
        <f t="shared" si="68"/>
        <v>1</v>
      </c>
      <c r="R46" s="288">
        <f t="shared" si="68"/>
        <v>1</v>
      </c>
      <c r="S46" s="295">
        <f t="shared" si="68"/>
        <v>1</v>
      </c>
      <c r="T46" s="292">
        <f t="shared" si="68"/>
        <v>1</v>
      </c>
      <c r="U46" s="288">
        <f t="shared" si="59"/>
        <v>1</v>
      </c>
      <c r="V46" s="288">
        <f t="shared" si="60"/>
        <v>1</v>
      </c>
      <c r="W46" s="295">
        <f t="shared" si="61"/>
        <v>1</v>
      </c>
      <c r="X46" s="292">
        <f>W46</f>
        <v>1</v>
      </c>
      <c r="Y46" s="288">
        <f t="shared" si="62"/>
        <v>1</v>
      </c>
      <c r="Z46" s="288">
        <f t="shared" si="63"/>
        <v>1</v>
      </c>
      <c r="AA46" s="295">
        <f t="shared" si="64"/>
        <v>1</v>
      </c>
      <c r="AB46" s="292">
        <f>AA46</f>
        <v>1</v>
      </c>
      <c r="AC46" s="288">
        <f t="shared" si="65"/>
        <v>1</v>
      </c>
      <c r="AD46" s="288">
        <f t="shared" si="66"/>
        <v>1</v>
      </c>
      <c r="AE46" s="295">
        <f t="shared" si="67"/>
        <v>1</v>
      </c>
      <c r="AF46" s="505" t="s">
        <v>733</v>
      </c>
      <c r="AG46" s="506" t="s">
        <v>431</v>
      </c>
      <c r="AH46" s="505"/>
      <c r="AI46" s="505"/>
      <c r="AJ46" s="505"/>
      <c r="AK46" s="505"/>
      <c r="AL46" s="505"/>
    </row>
    <row r="47" spans="1:38" s="21" customFormat="1" ht="12" x14ac:dyDescent="0.2">
      <c r="A47" s="53"/>
      <c r="B47" s="84"/>
      <c r="C47" s="192"/>
      <c r="D47" s="323" t="s">
        <v>191</v>
      </c>
      <c r="E47" s="19"/>
      <c r="F47" s="18"/>
      <c r="G47" s="378">
        <v>0</v>
      </c>
      <c r="H47" s="288">
        <v>0.2</v>
      </c>
      <c r="I47" s="288">
        <v>0.2</v>
      </c>
      <c r="J47" s="288">
        <f t="shared" ref="I47:L49" si="69">I47</f>
        <v>0.2</v>
      </c>
      <c r="K47" s="293">
        <f t="shared" si="69"/>
        <v>0.2</v>
      </c>
      <c r="L47" s="292">
        <v>1</v>
      </c>
      <c r="M47" s="288">
        <f t="shared" si="68"/>
        <v>1</v>
      </c>
      <c r="N47" s="288">
        <f t="shared" si="68"/>
        <v>1</v>
      </c>
      <c r="O47" s="295">
        <f t="shared" si="68"/>
        <v>1</v>
      </c>
      <c r="P47" s="292">
        <f t="shared" si="68"/>
        <v>1</v>
      </c>
      <c r="Q47" s="288">
        <f t="shared" si="68"/>
        <v>1</v>
      </c>
      <c r="R47" s="288">
        <f t="shared" si="68"/>
        <v>1</v>
      </c>
      <c r="S47" s="295">
        <f t="shared" si="68"/>
        <v>1</v>
      </c>
      <c r="T47" s="292">
        <f t="shared" si="68"/>
        <v>1</v>
      </c>
      <c r="U47" s="288">
        <f t="shared" si="59"/>
        <v>1</v>
      </c>
      <c r="V47" s="288">
        <f t="shared" si="60"/>
        <v>1</v>
      </c>
      <c r="W47" s="295">
        <f t="shared" si="61"/>
        <v>1</v>
      </c>
      <c r="X47" s="292">
        <f>W47</f>
        <v>1</v>
      </c>
      <c r="Y47" s="288">
        <f t="shared" si="62"/>
        <v>1</v>
      </c>
      <c r="Z47" s="288">
        <f t="shared" si="63"/>
        <v>1</v>
      </c>
      <c r="AA47" s="295">
        <f t="shared" si="64"/>
        <v>1</v>
      </c>
      <c r="AB47" s="292">
        <f>AA47</f>
        <v>1</v>
      </c>
      <c r="AC47" s="288">
        <f t="shared" si="65"/>
        <v>1</v>
      </c>
      <c r="AD47" s="288">
        <f t="shared" si="66"/>
        <v>1</v>
      </c>
      <c r="AE47" s="295">
        <f t="shared" si="67"/>
        <v>1</v>
      </c>
      <c r="AF47" s="505" t="s">
        <v>733</v>
      </c>
      <c r="AG47" s="506" t="s">
        <v>431</v>
      </c>
      <c r="AH47" s="505"/>
      <c r="AI47" s="505"/>
      <c r="AJ47" s="505"/>
      <c r="AK47" s="505"/>
      <c r="AL47" s="505"/>
    </row>
    <row r="48" spans="1:38" s="21" customFormat="1" ht="12" x14ac:dyDescent="0.2">
      <c r="A48" s="53"/>
      <c r="B48" s="84"/>
      <c r="C48" s="192"/>
      <c r="D48" s="323" t="s">
        <v>192</v>
      </c>
      <c r="E48" s="19"/>
      <c r="F48" s="18"/>
      <c r="G48" s="378">
        <v>0</v>
      </c>
      <c r="H48" s="288">
        <v>0.1</v>
      </c>
      <c r="I48" s="288">
        <f t="shared" si="69"/>
        <v>0.1</v>
      </c>
      <c r="J48" s="288">
        <f t="shared" si="69"/>
        <v>0.1</v>
      </c>
      <c r="K48" s="293">
        <f t="shared" si="69"/>
        <v>0.1</v>
      </c>
      <c r="L48" s="292">
        <v>0.25</v>
      </c>
      <c r="M48" s="288">
        <v>0.5</v>
      </c>
      <c r="N48" s="288">
        <v>0.5</v>
      </c>
      <c r="O48" s="295">
        <v>0.75</v>
      </c>
      <c r="P48" s="292">
        <v>1</v>
      </c>
      <c r="Q48" s="288">
        <f t="shared" ref="Q48:S49" si="70">P48</f>
        <v>1</v>
      </c>
      <c r="R48" s="288">
        <f t="shared" si="70"/>
        <v>1</v>
      </c>
      <c r="S48" s="295">
        <f t="shared" si="70"/>
        <v>1</v>
      </c>
      <c r="T48" s="292">
        <v>1</v>
      </c>
      <c r="U48" s="288">
        <f t="shared" si="59"/>
        <v>1</v>
      </c>
      <c r="V48" s="288">
        <f t="shared" si="60"/>
        <v>1</v>
      </c>
      <c r="W48" s="295">
        <f t="shared" si="61"/>
        <v>1</v>
      </c>
      <c r="X48" s="292">
        <v>1</v>
      </c>
      <c r="Y48" s="288">
        <f t="shared" si="62"/>
        <v>1</v>
      </c>
      <c r="Z48" s="288">
        <f t="shared" si="63"/>
        <v>1</v>
      </c>
      <c r="AA48" s="295">
        <f t="shared" si="64"/>
        <v>1</v>
      </c>
      <c r="AB48" s="292">
        <v>1</v>
      </c>
      <c r="AC48" s="288">
        <f t="shared" si="65"/>
        <v>1</v>
      </c>
      <c r="AD48" s="288">
        <f t="shared" si="66"/>
        <v>1</v>
      </c>
      <c r="AE48" s="295">
        <f t="shared" si="67"/>
        <v>1</v>
      </c>
      <c r="AF48" s="505"/>
      <c r="AG48" s="506" t="s">
        <v>431</v>
      </c>
      <c r="AH48" s="505"/>
      <c r="AI48" s="505"/>
      <c r="AJ48" s="505"/>
      <c r="AK48" s="505"/>
      <c r="AL48" s="505"/>
    </row>
    <row r="49" spans="1:38" s="21" customFormat="1" ht="12" x14ac:dyDescent="0.2">
      <c r="A49" s="53"/>
      <c r="B49" s="84"/>
      <c r="C49" s="192"/>
      <c r="D49" s="323" t="s">
        <v>193</v>
      </c>
      <c r="E49" s="19"/>
      <c r="F49" s="18"/>
      <c r="G49" s="378">
        <v>0</v>
      </c>
      <c r="H49" s="288">
        <v>1</v>
      </c>
      <c r="I49" s="288">
        <f t="shared" si="69"/>
        <v>1</v>
      </c>
      <c r="J49" s="288">
        <f t="shared" si="69"/>
        <v>1</v>
      </c>
      <c r="K49" s="293">
        <f t="shared" si="69"/>
        <v>1</v>
      </c>
      <c r="L49" s="292">
        <f t="shared" si="69"/>
        <v>1</v>
      </c>
      <c r="M49" s="292">
        <f>L49</f>
        <v>1</v>
      </c>
      <c r="N49" s="292">
        <f>M49</f>
        <v>1</v>
      </c>
      <c r="O49" s="295">
        <f>N49</f>
        <v>1</v>
      </c>
      <c r="P49" s="292">
        <f>O49</f>
        <v>1</v>
      </c>
      <c r="Q49" s="288">
        <f t="shared" si="70"/>
        <v>1</v>
      </c>
      <c r="R49" s="288">
        <f t="shared" si="70"/>
        <v>1</v>
      </c>
      <c r="S49" s="295">
        <f t="shared" si="70"/>
        <v>1</v>
      </c>
      <c r="T49" s="292">
        <f>S49</f>
        <v>1</v>
      </c>
      <c r="U49" s="288">
        <f t="shared" si="59"/>
        <v>1</v>
      </c>
      <c r="V49" s="288">
        <f t="shared" si="60"/>
        <v>1</v>
      </c>
      <c r="W49" s="295">
        <f t="shared" si="61"/>
        <v>1</v>
      </c>
      <c r="X49" s="292">
        <f>W49</f>
        <v>1</v>
      </c>
      <c r="Y49" s="288">
        <f t="shared" si="62"/>
        <v>1</v>
      </c>
      <c r="Z49" s="288">
        <f t="shared" si="63"/>
        <v>1</v>
      </c>
      <c r="AA49" s="295">
        <f t="shared" si="64"/>
        <v>1</v>
      </c>
      <c r="AB49" s="292">
        <f>AA49</f>
        <v>1</v>
      </c>
      <c r="AC49" s="288">
        <f t="shared" si="65"/>
        <v>1</v>
      </c>
      <c r="AD49" s="288">
        <f t="shared" si="66"/>
        <v>1</v>
      </c>
      <c r="AE49" s="295">
        <f t="shared" si="67"/>
        <v>1</v>
      </c>
      <c r="AF49" s="505" t="s">
        <v>733</v>
      </c>
      <c r="AG49" s="506" t="s">
        <v>431</v>
      </c>
      <c r="AH49" s="505"/>
      <c r="AI49" s="505"/>
      <c r="AJ49" s="505"/>
      <c r="AK49" s="505"/>
      <c r="AL49" s="505"/>
    </row>
    <row r="50" spans="1:38" s="21" customFormat="1" x14ac:dyDescent="0.2">
      <c r="A50" s="53"/>
      <c r="B50" s="84"/>
      <c r="C50" s="192"/>
      <c r="D50" s="324" t="s">
        <v>194</v>
      </c>
      <c r="E50" s="19"/>
      <c r="F50" s="18"/>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row>
    <row r="51" spans="1:38" s="21" customFormat="1" ht="12" x14ac:dyDescent="0.2">
      <c r="A51" s="53"/>
      <c r="B51" s="84"/>
      <c r="C51" s="192"/>
      <c r="D51" s="323" t="s">
        <v>195</v>
      </c>
      <c r="E51" s="19"/>
      <c r="F51" s="18"/>
      <c r="G51" s="378">
        <v>0</v>
      </c>
      <c r="H51" s="288">
        <v>0.25</v>
      </c>
      <c r="I51" s="288">
        <v>0.5</v>
      </c>
      <c r="J51" s="288">
        <v>0.75</v>
      </c>
      <c r="K51" s="293">
        <v>0.75</v>
      </c>
      <c r="L51" s="292">
        <v>1</v>
      </c>
      <c r="M51" s="288">
        <f t="shared" ref="M51:AE51" si="71">L51</f>
        <v>1</v>
      </c>
      <c r="N51" s="288">
        <f t="shared" si="71"/>
        <v>1</v>
      </c>
      <c r="O51" s="295">
        <f t="shared" si="71"/>
        <v>1</v>
      </c>
      <c r="P51" s="292">
        <f t="shared" si="71"/>
        <v>1</v>
      </c>
      <c r="Q51" s="288">
        <f t="shared" si="71"/>
        <v>1</v>
      </c>
      <c r="R51" s="288">
        <f t="shared" si="71"/>
        <v>1</v>
      </c>
      <c r="S51" s="295">
        <f t="shared" si="71"/>
        <v>1</v>
      </c>
      <c r="T51" s="292">
        <f t="shared" si="71"/>
        <v>1</v>
      </c>
      <c r="U51" s="288">
        <f t="shared" si="71"/>
        <v>1</v>
      </c>
      <c r="V51" s="288">
        <f t="shared" si="71"/>
        <v>1</v>
      </c>
      <c r="W51" s="295">
        <f t="shared" si="71"/>
        <v>1</v>
      </c>
      <c r="X51" s="292">
        <f t="shared" si="71"/>
        <v>1</v>
      </c>
      <c r="Y51" s="288">
        <f t="shared" si="71"/>
        <v>1</v>
      </c>
      <c r="Z51" s="288">
        <f t="shared" si="71"/>
        <v>1</v>
      </c>
      <c r="AA51" s="295">
        <f t="shared" si="71"/>
        <v>1</v>
      </c>
      <c r="AB51" s="292">
        <f t="shared" si="71"/>
        <v>1</v>
      </c>
      <c r="AC51" s="288">
        <f t="shared" si="71"/>
        <v>1</v>
      </c>
      <c r="AD51" s="288">
        <f t="shared" si="71"/>
        <v>1</v>
      </c>
      <c r="AE51" s="295">
        <f t="shared" si="71"/>
        <v>1</v>
      </c>
      <c r="AF51" s="505" t="s">
        <v>716</v>
      </c>
      <c r="AG51" s="506" t="s">
        <v>431</v>
      </c>
      <c r="AH51" s="505"/>
      <c r="AI51" s="505"/>
      <c r="AJ51" s="505"/>
      <c r="AK51" s="505"/>
      <c r="AL51" s="505"/>
    </row>
    <row r="52" spans="1:38" s="21" customFormat="1" ht="12" x14ac:dyDescent="0.2">
      <c r="A52" s="53"/>
      <c r="B52" s="84"/>
      <c r="C52" s="192"/>
      <c r="D52" s="323" t="s">
        <v>196</v>
      </c>
      <c r="E52" s="19"/>
      <c r="F52" s="18"/>
      <c r="G52" s="378">
        <v>0</v>
      </c>
      <c r="H52" s="288">
        <v>0.1</v>
      </c>
      <c r="I52" s="288">
        <f>H52</f>
        <v>0.1</v>
      </c>
      <c r="J52" s="288">
        <v>0.25</v>
      </c>
      <c r="K52" s="293">
        <f>J52</f>
        <v>0.25</v>
      </c>
      <c r="L52" s="292">
        <v>0.5</v>
      </c>
      <c r="M52" s="288">
        <v>0.5</v>
      </c>
      <c r="N52" s="288">
        <v>0.75</v>
      </c>
      <c r="O52" s="295">
        <v>0.75</v>
      </c>
      <c r="P52" s="292">
        <v>1</v>
      </c>
      <c r="Q52" s="288">
        <f t="shared" ref="Q52:S54" si="72">P52</f>
        <v>1</v>
      </c>
      <c r="R52" s="288">
        <f t="shared" si="72"/>
        <v>1</v>
      </c>
      <c r="S52" s="295">
        <f t="shared" si="72"/>
        <v>1</v>
      </c>
      <c r="T52" s="292">
        <v>1</v>
      </c>
      <c r="U52" s="288">
        <f t="shared" ref="U52:W54" si="73">T52</f>
        <v>1</v>
      </c>
      <c r="V52" s="288">
        <f t="shared" si="73"/>
        <v>1</v>
      </c>
      <c r="W52" s="295">
        <f t="shared" si="73"/>
        <v>1</v>
      </c>
      <c r="X52" s="292">
        <v>1</v>
      </c>
      <c r="Y52" s="288">
        <f t="shared" ref="Y52:AA54" si="74">X52</f>
        <v>1</v>
      </c>
      <c r="Z52" s="288">
        <f t="shared" si="74"/>
        <v>1</v>
      </c>
      <c r="AA52" s="295">
        <f t="shared" si="74"/>
        <v>1</v>
      </c>
      <c r="AB52" s="292">
        <v>1</v>
      </c>
      <c r="AC52" s="288">
        <f t="shared" ref="AC52:AE54" si="75">AB52</f>
        <v>1</v>
      </c>
      <c r="AD52" s="288">
        <f t="shared" si="75"/>
        <v>1</v>
      </c>
      <c r="AE52" s="295">
        <f t="shared" si="75"/>
        <v>1</v>
      </c>
      <c r="AF52" s="505" t="s">
        <v>734</v>
      </c>
      <c r="AG52" s="506" t="s">
        <v>431</v>
      </c>
      <c r="AH52" s="505"/>
      <c r="AI52" s="505" t="s">
        <v>497</v>
      </c>
      <c r="AJ52" s="505"/>
      <c r="AK52" s="505"/>
      <c r="AL52" s="505"/>
    </row>
    <row r="53" spans="1:38" s="21" customFormat="1" ht="12.75" thickBot="1" x14ac:dyDescent="0.25">
      <c r="A53" s="53"/>
      <c r="B53" s="84"/>
      <c r="C53" s="194"/>
      <c r="D53" s="323" t="s">
        <v>197</v>
      </c>
      <c r="E53" s="60"/>
      <c r="F53" s="61"/>
      <c r="G53" s="378">
        <v>0</v>
      </c>
      <c r="H53" s="288">
        <v>0.1</v>
      </c>
      <c r="I53" s="288">
        <f>H53</f>
        <v>0.1</v>
      </c>
      <c r="J53" s="288">
        <v>0.25</v>
      </c>
      <c r="K53" s="293">
        <f>J53</f>
        <v>0.25</v>
      </c>
      <c r="L53" s="292">
        <v>0.5</v>
      </c>
      <c r="M53" s="288">
        <v>0.5</v>
      </c>
      <c r="N53" s="288">
        <v>0.75</v>
      </c>
      <c r="O53" s="295">
        <v>0.75</v>
      </c>
      <c r="P53" s="292">
        <v>1</v>
      </c>
      <c r="Q53" s="288">
        <f t="shared" si="72"/>
        <v>1</v>
      </c>
      <c r="R53" s="288">
        <f t="shared" si="72"/>
        <v>1</v>
      </c>
      <c r="S53" s="295">
        <f t="shared" si="72"/>
        <v>1</v>
      </c>
      <c r="T53" s="292">
        <v>1</v>
      </c>
      <c r="U53" s="288">
        <f t="shared" si="73"/>
        <v>1</v>
      </c>
      <c r="V53" s="288">
        <f t="shared" si="73"/>
        <v>1</v>
      </c>
      <c r="W53" s="295">
        <f t="shared" si="73"/>
        <v>1</v>
      </c>
      <c r="X53" s="292">
        <v>1</v>
      </c>
      <c r="Y53" s="288">
        <f t="shared" si="74"/>
        <v>1</v>
      </c>
      <c r="Z53" s="288">
        <f t="shared" si="74"/>
        <v>1</v>
      </c>
      <c r="AA53" s="295">
        <f t="shared" si="74"/>
        <v>1</v>
      </c>
      <c r="AB53" s="292">
        <v>1</v>
      </c>
      <c r="AC53" s="288">
        <f t="shared" si="75"/>
        <v>1</v>
      </c>
      <c r="AD53" s="288">
        <f t="shared" si="75"/>
        <v>1</v>
      </c>
      <c r="AE53" s="295">
        <f t="shared" si="75"/>
        <v>1</v>
      </c>
      <c r="AF53" s="505" t="s">
        <v>735</v>
      </c>
      <c r="AG53" s="506" t="s">
        <v>431</v>
      </c>
      <c r="AH53" s="505"/>
      <c r="AI53" s="505"/>
      <c r="AJ53" s="505"/>
      <c r="AK53" s="505"/>
      <c r="AL53" s="505"/>
    </row>
    <row r="54" spans="1:38" s="21" customFormat="1" ht="12" x14ac:dyDescent="0.2">
      <c r="A54" s="53"/>
      <c r="B54" s="84"/>
      <c r="C54" s="192"/>
      <c r="D54" s="323" t="s">
        <v>198</v>
      </c>
      <c r="E54" s="19"/>
      <c r="F54" s="18"/>
      <c r="G54" s="378">
        <v>0</v>
      </c>
      <c r="H54" s="288">
        <v>0.1</v>
      </c>
      <c r="I54" s="288">
        <f>H54</f>
        <v>0.1</v>
      </c>
      <c r="J54" s="288">
        <v>0.25</v>
      </c>
      <c r="K54" s="293">
        <f>J54</f>
        <v>0.25</v>
      </c>
      <c r="L54" s="292">
        <v>0.5</v>
      </c>
      <c r="M54" s="288">
        <v>0.5</v>
      </c>
      <c r="N54" s="288">
        <v>0.75</v>
      </c>
      <c r="O54" s="295">
        <v>0.75</v>
      </c>
      <c r="P54" s="292">
        <v>1</v>
      </c>
      <c r="Q54" s="288">
        <f t="shared" si="72"/>
        <v>1</v>
      </c>
      <c r="R54" s="288">
        <f t="shared" si="72"/>
        <v>1</v>
      </c>
      <c r="S54" s="295">
        <f t="shared" si="72"/>
        <v>1</v>
      </c>
      <c r="T54" s="292">
        <v>1</v>
      </c>
      <c r="U54" s="288">
        <f t="shared" si="73"/>
        <v>1</v>
      </c>
      <c r="V54" s="288">
        <f t="shared" si="73"/>
        <v>1</v>
      </c>
      <c r="W54" s="295">
        <f t="shared" si="73"/>
        <v>1</v>
      </c>
      <c r="X54" s="292">
        <v>1</v>
      </c>
      <c r="Y54" s="288">
        <f t="shared" si="74"/>
        <v>1</v>
      </c>
      <c r="Z54" s="288">
        <f t="shared" si="74"/>
        <v>1</v>
      </c>
      <c r="AA54" s="295">
        <f t="shared" si="74"/>
        <v>1</v>
      </c>
      <c r="AB54" s="292">
        <v>1</v>
      </c>
      <c r="AC54" s="288">
        <f t="shared" si="75"/>
        <v>1</v>
      </c>
      <c r="AD54" s="288">
        <f t="shared" si="75"/>
        <v>1</v>
      </c>
      <c r="AE54" s="295">
        <f t="shared" si="75"/>
        <v>1</v>
      </c>
      <c r="AF54" s="505" t="s">
        <v>735</v>
      </c>
      <c r="AG54" s="506" t="s">
        <v>431</v>
      </c>
      <c r="AH54" s="505"/>
      <c r="AI54" s="505"/>
      <c r="AJ54" s="505"/>
      <c r="AK54" s="505"/>
      <c r="AL54" s="505"/>
    </row>
    <row r="55" spans="1:38" ht="12" thickBot="1" x14ac:dyDescent="0.25">
      <c r="A55" s="10"/>
      <c r="B55" s="84"/>
      <c r="C55" s="211"/>
      <c r="D55" s="386" t="s">
        <v>315</v>
      </c>
      <c r="E55" s="157"/>
      <c r="F55" s="158"/>
      <c r="G55" s="159"/>
      <c r="H55" s="159"/>
      <c r="I55" s="160"/>
      <c r="J55" s="160"/>
      <c r="K55" s="161"/>
      <c r="L55" s="142"/>
      <c r="M55" s="143"/>
      <c r="N55" s="143"/>
      <c r="O55" s="144"/>
      <c r="P55" s="143"/>
      <c r="Q55" s="145"/>
      <c r="R55" s="145"/>
      <c r="S55" s="146"/>
      <c r="T55" s="143"/>
      <c r="U55" s="145"/>
      <c r="V55" s="145"/>
      <c r="W55" s="146"/>
      <c r="X55" s="143"/>
      <c r="Y55" s="145"/>
      <c r="Z55" s="145"/>
      <c r="AA55" s="146"/>
      <c r="AB55" s="143"/>
      <c r="AC55" s="145"/>
      <c r="AD55" s="145"/>
      <c r="AE55" s="146"/>
      <c r="AF55" s="510"/>
      <c r="AG55" s="510"/>
      <c r="AH55" s="510"/>
      <c r="AI55" s="510"/>
      <c r="AJ55" s="510"/>
      <c r="AK55" s="510"/>
      <c r="AL55" s="510"/>
    </row>
    <row r="56" spans="1:38" s="21" customFormat="1" ht="12" thickBot="1" x14ac:dyDescent="0.25">
      <c r="A56" s="53"/>
      <c r="B56" s="188" t="s">
        <v>32</v>
      </c>
      <c r="C56" s="195"/>
      <c r="D56" s="219" t="s">
        <v>34</v>
      </c>
      <c r="E56" s="62"/>
      <c r="F56" s="63"/>
      <c r="G56" s="63"/>
      <c r="H56" s="122"/>
      <c r="I56" s="123"/>
      <c r="J56" s="123"/>
      <c r="K56" s="124"/>
      <c r="L56" s="125"/>
      <c r="M56" s="123"/>
      <c r="N56" s="123"/>
      <c r="O56" s="126"/>
      <c r="P56" s="428"/>
      <c r="Q56" s="79"/>
      <c r="R56" s="123"/>
      <c r="S56" s="126"/>
      <c r="T56" s="126"/>
      <c r="U56" s="126"/>
      <c r="V56" s="126"/>
      <c r="W56" s="126"/>
      <c r="X56" s="126"/>
      <c r="Y56" s="126"/>
      <c r="Z56" s="126"/>
      <c r="AA56" s="126"/>
      <c r="AB56" s="126"/>
      <c r="AC56" s="126"/>
      <c r="AD56" s="126"/>
      <c r="AE56" s="126"/>
      <c r="AF56" s="75"/>
      <c r="AG56" s="75"/>
      <c r="AH56" s="75"/>
      <c r="AI56" s="75"/>
      <c r="AJ56" s="75"/>
      <c r="AK56" s="75"/>
      <c r="AL56" s="75"/>
    </row>
    <row r="57" spans="1:38" s="21" customFormat="1" x14ac:dyDescent="0.2">
      <c r="A57" s="53"/>
      <c r="B57" s="84"/>
      <c r="C57" s="192"/>
      <c r="D57" s="218" t="s">
        <v>122</v>
      </c>
      <c r="E57" s="47"/>
      <c r="F57" s="48"/>
      <c r="G57" s="401">
        <f t="shared" ref="G57:S57" si="76">IFERROR(SUM(G58:G61)/COUNT(G58:G61),0)</f>
        <v>0</v>
      </c>
      <c r="H57" s="402">
        <f t="shared" si="76"/>
        <v>1</v>
      </c>
      <c r="I57" s="402">
        <f t="shared" si="76"/>
        <v>1</v>
      </c>
      <c r="J57" s="402">
        <f t="shared" si="76"/>
        <v>1</v>
      </c>
      <c r="K57" s="402">
        <f t="shared" si="76"/>
        <v>1</v>
      </c>
      <c r="L57" s="403">
        <f t="shared" si="76"/>
        <v>1</v>
      </c>
      <c r="M57" s="402">
        <f t="shared" si="76"/>
        <v>1</v>
      </c>
      <c r="N57" s="402">
        <f t="shared" si="76"/>
        <v>1</v>
      </c>
      <c r="O57" s="404">
        <f t="shared" si="76"/>
        <v>1</v>
      </c>
      <c r="P57" s="402">
        <f t="shared" si="76"/>
        <v>1</v>
      </c>
      <c r="Q57" s="402">
        <f t="shared" si="76"/>
        <v>1</v>
      </c>
      <c r="R57" s="402">
        <f t="shared" si="76"/>
        <v>1</v>
      </c>
      <c r="S57" s="404">
        <f t="shared" si="76"/>
        <v>1</v>
      </c>
      <c r="T57" s="402">
        <f t="shared" ref="T57:AE57" si="77">IFERROR(SUM(T58:T61)/COUNT(T58:T61),0)</f>
        <v>1</v>
      </c>
      <c r="U57" s="402">
        <f t="shared" si="77"/>
        <v>1</v>
      </c>
      <c r="V57" s="402">
        <f t="shared" si="77"/>
        <v>1</v>
      </c>
      <c r="W57" s="404">
        <f t="shared" si="77"/>
        <v>1</v>
      </c>
      <c r="X57" s="402">
        <f t="shared" si="77"/>
        <v>1</v>
      </c>
      <c r="Y57" s="402">
        <f t="shared" si="77"/>
        <v>1</v>
      </c>
      <c r="Z57" s="402">
        <f t="shared" si="77"/>
        <v>1</v>
      </c>
      <c r="AA57" s="404">
        <f t="shared" si="77"/>
        <v>1</v>
      </c>
      <c r="AB57" s="402">
        <f t="shared" si="77"/>
        <v>1</v>
      </c>
      <c r="AC57" s="402">
        <f t="shared" si="77"/>
        <v>1</v>
      </c>
      <c r="AD57" s="402">
        <f t="shared" si="77"/>
        <v>1</v>
      </c>
      <c r="AE57" s="404">
        <f t="shared" si="77"/>
        <v>1</v>
      </c>
      <c r="AF57" s="217"/>
      <c r="AG57" s="217"/>
      <c r="AH57" s="217"/>
      <c r="AI57" s="217"/>
      <c r="AJ57" s="217"/>
      <c r="AK57" s="217"/>
      <c r="AL57" s="217"/>
    </row>
    <row r="58" spans="1:38" s="21" customFormat="1" ht="12" x14ac:dyDescent="0.2">
      <c r="A58" s="53"/>
      <c r="B58" s="84"/>
      <c r="C58" s="192"/>
      <c r="D58" s="327" t="s">
        <v>278</v>
      </c>
      <c r="E58" s="17"/>
      <c r="F58" s="20"/>
      <c r="G58" s="378">
        <v>0</v>
      </c>
      <c r="H58" s="288">
        <v>1</v>
      </c>
      <c r="I58" s="288">
        <f t="shared" ref="I58:O61" si="78">H58</f>
        <v>1</v>
      </c>
      <c r="J58" s="288">
        <f t="shared" si="78"/>
        <v>1</v>
      </c>
      <c r="K58" s="293">
        <f t="shared" si="78"/>
        <v>1</v>
      </c>
      <c r="L58" s="292">
        <f t="shared" si="78"/>
        <v>1</v>
      </c>
      <c r="M58" s="288">
        <f t="shared" si="78"/>
        <v>1</v>
      </c>
      <c r="N58" s="288">
        <f t="shared" si="78"/>
        <v>1</v>
      </c>
      <c r="O58" s="295">
        <f t="shared" si="78"/>
        <v>1</v>
      </c>
      <c r="P58" s="292">
        <f t="shared" ref="P58:AE58" si="79">O58</f>
        <v>1</v>
      </c>
      <c r="Q58" s="288">
        <f t="shared" si="79"/>
        <v>1</v>
      </c>
      <c r="R58" s="288">
        <f t="shared" si="79"/>
        <v>1</v>
      </c>
      <c r="S58" s="295">
        <f t="shared" si="79"/>
        <v>1</v>
      </c>
      <c r="T58" s="292">
        <f t="shared" si="79"/>
        <v>1</v>
      </c>
      <c r="U58" s="288">
        <f t="shared" si="79"/>
        <v>1</v>
      </c>
      <c r="V58" s="288">
        <f t="shared" si="79"/>
        <v>1</v>
      </c>
      <c r="W58" s="295">
        <f t="shared" si="79"/>
        <v>1</v>
      </c>
      <c r="X58" s="292">
        <f t="shared" si="79"/>
        <v>1</v>
      </c>
      <c r="Y58" s="288">
        <f t="shared" si="79"/>
        <v>1</v>
      </c>
      <c r="Z58" s="288">
        <f t="shared" si="79"/>
        <v>1</v>
      </c>
      <c r="AA58" s="295">
        <f t="shared" si="79"/>
        <v>1</v>
      </c>
      <c r="AB58" s="292">
        <f t="shared" si="79"/>
        <v>1</v>
      </c>
      <c r="AC58" s="288">
        <f t="shared" si="79"/>
        <v>1</v>
      </c>
      <c r="AD58" s="288">
        <f t="shared" si="79"/>
        <v>1</v>
      </c>
      <c r="AE58" s="295">
        <f t="shared" si="79"/>
        <v>1</v>
      </c>
      <c r="AF58" s="505" t="s">
        <v>728</v>
      </c>
      <c r="AG58" s="506" t="s">
        <v>431</v>
      </c>
      <c r="AH58" s="505"/>
      <c r="AI58" s="505"/>
      <c r="AJ58" s="505"/>
      <c r="AK58" s="505"/>
      <c r="AL58" s="505"/>
    </row>
    <row r="59" spans="1:38" s="21" customFormat="1" ht="12" x14ac:dyDescent="0.2">
      <c r="A59" s="53"/>
      <c r="B59" s="84"/>
      <c r="C59" s="192"/>
      <c r="D59" s="327" t="s">
        <v>279</v>
      </c>
      <c r="E59" s="17"/>
      <c r="F59" s="20"/>
      <c r="G59" s="378">
        <v>0</v>
      </c>
      <c r="H59" s="288">
        <v>1</v>
      </c>
      <c r="I59" s="288">
        <f t="shared" si="78"/>
        <v>1</v>
      </c>
      <c r="J59" s="288">
        <f t="shared" si="78"/>
        <v>1</v>
      </c>
      <c r="K59" s="293">
        <f t="shared" si="78"/>
        <v>1</v>
      </c>
      <c r="L59" s="292">
        <f t="shared" si="78"/>
        <v>1</v>
      </c>
      <c r="M59" s="288">
        <f t="shared" si="78"/>
        <v>1</v>
      </c>
      <c r="N59" s="288">
        <f t="shared" si="78"/>
        <v>1</v>
      </c>
      <c r="O59" s="295">
        <f t="shared" si="78"/>
        <v>1</v>
      </c>
      <c r="P59" s="292">
        <f t="shared" ref="P59:AE59" si="80">O59</f>
        <v>1</v>
      </c>
      <c r="Q59" s="288">
        <f t="shared" si="80"/>
        <v>1</v>
      </c>
      <c r="R59" s="288">
        <f t="shared" si="80"/>
        <v>1</v>
      </c>
      <c r="S59" s="295">
        <f t="shared" si="80"/>
        <v>1</v>
      </c>
      <c r="T59" s="292">
        <f t="shared" si="80"/>
        <v>1</v>
      </c>
      <c r="U59" s="288">
        <f t="shared" si="80"/>
        <v>1</v>
      </c>
      <c r="V59" s="288">
        <f t="shared" si="80"/>
        <v>1</v>
      </c>
      <c r="W59" s="295">
        <f t="shared" si="80"/>
        <v>1</v>
      </c>
      <c r="X59" s="292">
        <f t="shared" si="80"/>
        <v>1</v>
      </c>
      <c r="Y59" s="288">
        <f t="shared" si="80"/>
        <v>1</v>
      </c>
      <c r="Z59" s="288">
        <f t="shared" si="80"/>
        <v>1</v>
      </c>
      <c r="AA59" s="295">
        <f t="shared" si="80"/>
        <v>1</v>
      </c>
      <c r="AB59" s="292">
        <f t="shared" si="80"/>
        <v>1</v>
      </c>
      <c r="AC59" s="288">
        <f t="shared" si="80"/>
        <v>1</v>
      </c>
      <c r="AD59" s="288">
        <f t="shared" si="80"/>
        <v>1</v>
      </c>
      <c r="AE59" s="295">
        <f t="shared" si="80"/>
        <v>1</v>
      </c>
      <c r="AF59" s="505"/>
      <c r="AG59" s="506" t="s">
        <v>431</v>
      </c>
      <c r="AH59" s="505"/>
      <c r="AI59" s="505"/>
      <c r="AJ59" s="505"/>
      <c r="AK59" s="505"/>
      <c r="AL59" s="505"/>
    </row>
    <row r="60" spans="1:38" s="21" customFormat="1" ht="12" x14ac:dyDescent="0.2">
      <c r="A60" s="53"/>
      <c r="B60" s="84"/>
      <c r="C60" s="192"/>
      <c r="D60" s="327" t="s">
        <v>280</v>
      </c>
      <c r="E60" s="24"/>
      <c r="F60" s="45"/>
      <c r="G60" s="378">
        <v>0</v>
      </c>
      <c r="H60" s="288">
        <v>1</v>
      </c>
      <c r="I60" s="288">
        <f t="shared" si="78"/>
        <v>1</v>
      </c>
      <c r="J60" s="288">
        <f t="shared" si="78"/>
        <v>1</v>
      </c>
      <c r="K60" s="293">
        <f t="shared" si="78"/>
        <v>1</v>
      </c>
      <c r="L60" s="292">
        <f t="shared" si="78"/>
        <v>1</v>
      </c>
      <c r="M60" s="288">
        <f t="shared" si="78"/>
        <v>1</v>
      </c>
      <c r="N60" s="288">
        <f t="shared" si="78"/>
        <v>1</v>
      </c>
      <c r="O60" s="295">
        <f t="shared" si="78"/>
        <v>1</v>
      </c>
      <c r="P60" s="292">
        <f t="shared" ref="P60:AE60" si="81">O60</f>
        <v>1</v>
      </c>
      <c r="Q60" s="288">
        <f t="shared" si="81"/>
        <v>1</v>
      </c>
      <c r="R60" s="288">
        <f t="shared" si="81"/>
        <v>1</v>
      </c>
      <c r="S60" s="295">
        <f t="shared" si="81"/>
        <v>1</v>
      </c>
      <c r="T60" s="292">
        <f t="shared" si="81"/>
        <v>1</v>
      </c>
      <c r="U60" s="288">
        <f t="shared" si="81"/>
        <v>1</v>
      </c>
      <c r="V60" s="288">
        <f t="shared" si="81"/>
        <v>1</v>
      </c>
      <c r="W60" s="295">
        <f t="shared" si="81"/>
        <v>1</v>
      </c>
      <c r="X60" s="292">
        <f t="shared" si="81"/>
        <v>1</v>
      </c>
      <c r="Y60" s="288">
        <f t="shared" si="81"/>
        <v>1</v>
      </c>
      <c r="Z60" s="288">
        <f t="shared" si="81"/>
        <v>1</v>
      </c>
      <c r="AA60" s="295">
        <f t="shared" si="81"/>
        <v>1</v>
      </c>
      <c r="AB60" s="292">
        <f t="shared" si="81"/>
        <v>1</v>
      </c>
      <c r="AC60" s="288">
        <f t="shared" si="81"/>
        <v>1</v>
      </c>
      <c r="AD60" s="288">
        <f t="shared" si="81"/>
        <v>1</v>
      </c>
      <c r="AE60" s="295">
        <f t="shared" si="81"/>
        <v>1</v>
      </c>
      <c r="AF60" s="505"/>
      <c r="AG60" s="506" t="s">
        <v>431</v>
      </c>
      <c r="AH60" s="505"/>
      <c r="AI60" s="505"/>
      <c r="AJ60" s="505"/>
      <c r="AK60" s="505"/>
      <c r="AL60" s="505"/>
    </row>
    <row r="61" spans="1:38" s="21" customFormat="1" ht="12" x14ac:dyDescent="0.2">
      <c r="A61" s="53"/>
      <c r="B61" s="84"/>
      <c r="C61" s="192"/>
      <c r="D61" s="327" t="s">
        <v>281</v>
      </c>
      <c r="E61" s="127"/>
      <c r="F61" s="128"/>
      <c r="G61" s="378">
        <v>0</v>
      </c>
      <c r="H61" s="288">
        <v>1</v>
      </c>
      <c r="I61" s="288">
        <f t="shared" si="78"/>
        <v>1</v>
      </c>
      <c r="J61" s="288">
        <f t="shared" si="78"/>
        <v>1</v>
      </c>
      <c r="K61" s="293">
        <f t="shared" si="78"/>
        <v>1</v>
      </c>
      <c r="L61" s="292">
        <f t="shared" si="78"/>
        <v>1</v>
      </c>
      <c r="M61" s="288">
        <f t="shared" si="78"/>
        <v>1</v>
      </c>
      <c r="N61" s="288">
        <f t="shared" si="78"/>
        <v>1</v>
      </c>
      <c r="O61" s="295">
        <f t="shared" si="78"/>
        <v>1</v>
      </c>
      <c r="P61" s="292">
        <f t="shared" ref="P61:AE61" si="82">O61</f>
        <v>1</v>
      </c>
      <c r="Q61" s="288">
        <f t="shared" si="82"/>
        <v>1</v>
      </c>
      <c r="R61" s="288">
        <f t="shared" si="82"/>
        <v>1</v>
      </c>
      <c r="S61" s="295">
        <f t="shared" si="82"/>
        <v>1</v>
      </c>
      <c r="T61" s="292">
        <f t="shared" si="82"/>
        <v>1</v>
      </c>
      <c r="U61" s="288">
        <f t="shared" si="82"/>
        <v>1</v>
      </c>
      <c r="V61" s="288">
        <f t="shared" si="82"/>
        <v>1</v>
      </c>
      <c r="W61" s="295">
        <f t="shared" si="82"/>
        <v>1</v>
      </c>
      <c r="X61" s="292">
        <f t="shared" si="82"/>
        <v>1</v>
      </c>
      <c r="Y61" s="288">
        <f t="shared" si="82"/>
        <v>1</v>
      </c>
      <c r="Z61" s="288">
        <f t="shared" si="82"/>
        <v>1</v>
      </c>
      <c r="AA61" s="295">
        <f t="shared" si="82"/>
        <v>1</v>
      </c>
      <c r="AB61" s="292">
        <f t="shared" si="82"/>
        <v>1</v>
      </c>
      <c r="AC61" s="288">
        <f t="shared" si="82"/>
        <v>1</v>
      </c>
      <c r="AD61" s="288">
        <f t="shared" si="82"/>
        <v>1</v>
      </c>
      <c r="AE61" s="295">
        <f t="shared" si="82"/>
        <v>1</v>
      </c>
      <c r="AF61" s="505"/>
      <c r="AG61" s="506" t="s">
        <v>431</v>
      </c>
      <c r="AH61" s="505"/>
      <c r="AI61" s="505"/>
      <c r="AJ61" s="505"/>
      <c r="AK61" s="505"/>
      <c r="AL61" s="505"/>
    </row>
    <row r="62" spans="1:38" ht="12" thickBot="1" x14ac:dyDescent="0.25">
      <c r="A62" s="10"/>
      <c r="B62" s="84"/>
      <c r="C62" s="211"/>
      <c r="D62" s="386" t="s">
        <v>317</v>
      </c>
      <c r="E62" s="157"/>
      <c r="F62" s="158"/>
      <c r="G62" s="159"/>
      <c r="H62" s="159"/>
      <c r="I62" s="160"/>
      <c r="J62" s="160"/>
      <c r="K62" s="161"/>
      <c r="L62" s="142"/>
      <c r="M62" s="143"/>
      <c r="N62" s="143"/>
      <c r="O62" s="144"/>
      <c r="P62" s="143"/>
      <c r="Q62" s="145"/>
      <c r="R62" s="145"/>
      <c r="S62" s="146"/>
      <c r="T62" s="143"/>
      <c r="U62" s="145"/>
      <c r="V62" s="145"/>
      <c r="W62" s="146"/>
      <c r="X62" s="143"/>
      <c r="Y62" s="145"/>
      <c r="Z62" s="145"/>
      <c r="AA62" s="146"/>
      <c r="AB62" s="143"/>
      <c r="AC62" s="145"/>
      <c r="AD62" s="145"/>
      <c r="AE62" s="146"/>
      <c r="AF62" s="146"/>
      <c r="AG62" s="146"/>
      <c r="AH62" s="146"/>
      <c r="AI62" s="146"/>
      <c r="AJ62" s="146"/>
      <c r="AK62" s="146"/>
      <c r="AL62" s="146"/>
    </row>
    <row r="63" spans="1:38" s="21" customFormat="1" ht="12" thickBot="1" x14ac:dyDescent="0.25">
      <c r="A63" s="53"/>
      <c r="B63" s="188" t="s">
        <v>33</v>
      </c>
      <c r="C63" s="196"/>
      <c r="D63" s="219" t="s">
        <v>39</v>
      </c>
      <c r="E63" s="129"/>
      <c r="F63" s="130"/>
      <c r="G63" s="429"/>
      <c r="H63" s="122"/>
      <c r="I63" s="123"/>
      <c r="J63" s="123"/>
      <c r="K63" s="124"/>
      <c r="L63" s="125"/>
      <c r="M63" s="123"/>
      <c r="N63" s="123"/>
      <c r="O63" s="126"/>
      <c r="P63" s="428"/>
      <c r="Q63" s="123"/>
      <c r="R63" s="123"/>
      <c r="S63" s="126"/>
      <c r="T63" s="126"/>
      <c r="U63" s="126"/>
      <c r="V63" s="126"/>
      <c r="W63" s="126"/>
      <c r="X63" s="126"/>
      <c r="Y63" s="126"/>
      <c r="Z63" s="126"/>
      <c r="AA63" s="126"/>
      <c r="AB63" s="126"/>
      <c r="AC63" s="126"/>
      <c r="AD63" s="126"/>
      <c r="AE63" s="126"/>
      <c r="AF63" s="75"/>
      <c r="AG63" s="75"/>
      <c r="AH63" s="75"/>
      <c r="AI63" s="75"/>
      <c r="AJ63" s="75"/>
      <c r="AK63" s="75"/>
      <c r="AL63" s="75"/>
    </row>
    <row r="64" spans="1:38" s="21" customFormat="1" x14ac:dyDescent="0.2">
      <c r="A64" s="53"/>
      <c r="B64" s="84"/>
      <c r="C64" s="193"/>
      <c r="D64" s="218" t="s">
        <v>122</v>
      </c>
      <c r="E64" s="50"/>
      <c r="F64" s="51"/>
      <c r="G64" s="401">
        <f t="shared" ref="G64:S64" si="83">IFERROR(SUM(G65:G68)/COUNT(G65:G68),0)</f>
        <v>0</v>
      </c>
      <c r="H64" s="402">
        <f t="shared" si="83"/>
        <v>0.3125</v>
      </c>
      <c r="I64" s="402">
        <f t="shared" si="83"/>
        <v>0.3125</v>
      </c>
      <c r="J64" s="402">
        <f t="shared" si="83"/>
        <v>0.625</v>
      </c>
      <c r="K64" s="402">
        <f t="shared" si="83"/>
        <v>0.6875</v>
      </c>
      <c r="L64" s="403">
        <f t="shared" si="83"/>
        <v>0.875</v>
      </c>
      <c r="M64" s="402">
        <f t="shared" si="83"/>
        <v>0.875</v>
      </c>
      <c r="N64" s="402">
        <f t="shared" si="83"/>
        <v>0.9375</v>
      </c>
      <c r="O64" s="404">
        <f t="shared" si="83"/>
        <v>0.9375</v>
      </c>
      <c r="P64" s="402">
        <f t="shared" si="83"/>
        <v>0.9375</v>
      </c>
      <c r="Q64" s="402">
        <f t="shared" si="83"/>
        <v>1</v>
      </c>
      <c r="R64" s="402">
        <f t="shared" si="83"/>
        <v>1</v>
      </c>
      <c r="S64" s="404">
        <f t="shared" si="83"/>
        <v>1</v>
      </c>
      <c r="T64" s="402">
        <f t="shared" ref="T64:AE64" si="84">IFERROR(SUM(T65:T68)/COUNT(T65:T68),0)</f>
        <v>1</v>
      </c>
      <c r="U64" s="402">
        <f t="shared" si="84"/>
        <v>1</v>
      </c>
      <c r="V64" s="402">
        <f t="shared" si="84"/>
        <v>1</v>
      </c>
      <c r="W64" s="404">
        <f t="shared" si="84"/>
        <v>1</v>
      </c>
      <c r="X64" s="402">
        <f t="shared" si="84"/>
        <v>1</v>
      </c>
      <c r="Y64" s="402">
        <f t="shared" si="84"/>
        <v>1</v>
      </c>
      <c r="Z64" s="402">
        <f t="shared" si="84"/>
        <v>1</v>
      </c>
      <c r="AA64" s="404">
        <f t="shared" si="84"/>
        <v>1</v>
      </c>
      <c r="AB64" s="402">
        <f t="shared" si="84"/>
        <v>1</v>
      </c>
      <c r="AC64" s="402">
        <f t="shared" si="84"/>
        <v>1</v>
      </c>
      <c r="AD64" s="402">
        <f t="shared" si="84"/>
        <v>1</v>
      </c>
      <c r="AE64" s="404">
        <f t="shared" si="84"/>
        <v>1</v>
      </c>
      <c r="AF64" s="217"/>
      <c r="AG64" s="217"/>
      <c r="AH64" s="217"/>
      <c r="AI64" s="217"/>
      <c r="AJ64" s="217"/>
      <c r="AK64" s="217"/>
      <c r="AL64" s="217"/>
    </row>
    <row r="65" spans="1:38" s="21" customFormat="1" ht="12" x14ac:dyDescent="0.2">
      <c r="A65" s="53"/>
      <c r="B65" s="85"/>
      <c r="C65" s="193"/>
      <c r="D65" s="326" t="s">
        <v>199</v>
      </c>
      <c r="E65" s="50"/>
      <c r="F65" s="51"/>
      <c r="G65" s="378"/>
      <c r="H65" s="288">
        <f t="shared" ref="H65:S68" si="85">G65</f>
        <v>0</v>
      </c>
      <c r="I65" s="288">
        <f t="shared" si="85"/>
        <v>0</v>
      </c>
      <c r="J65" s="288">
        <v>0.75</v>
      </c>
      <c r="K65" s="293">
        <v>0.75</v>
      </c>
      <c r="L65" s="292">
        <v>1</v>
      </c>
      <c r="M65" s="292">
        <f t="shared" si="85"/>
        <v>1</v>
      </c>
      <c r="N65" s="292">
        <f t="shared" si="85"/>
        <v>1</v>
      </c>
      <c r="O65" s="295">
        <f t="shared" si="85"/>
        <v>1</v>
      </c>
      <c r="P65" s="292">
        <f t="shared" si="85"/>
        <v>1</v>
      </c>
      <c r="Q65" s="292">
        <f t="shared" si="85"/>
        <v>1</v>
      </c>
      <c r="R65" s="292">
        <f t="shared" si="85"/>
        <v>1</v>
      </c>
      <c r="S65" s="295">
        <f t="shared" si="85"/>
        <v>1</v>
      </c>
      <c r="T65" s="292">
        <f t="shared" ref="T65:AE65" si="86">S65</f>
        <v>1</v>
      </c>
      <c r="U65" s="292">
        <f t="shared" si="86"/>
        <v>1</v>
      </c>
      <c r="V65" s="292">
        <f t="shared" si="86"/>
        <v>1</v>
      </c>
      <c r="W65" s="295">
        <f t="shared" si="86"/>
        <v>1</v>
      </c>
      <c r="X65" s="292">
        <f t="shared" si="86"/>
        <v>1</v>
      </c>
      <c r="Y65" s="292">
        <f t="shared" si="86"/>
        <v>1</v>
      </c>
      <c r="Z65" s="292">
        <f t="shared" si="86"/>
        <v>1</v>
      </c>
      <c r="AA65" s="295">
        <f t="shared" si="86"/>
        <v>1</v>
      </c>
      <c r="AB65" s="292">
        <f t="shared" si="86"/>
        <v>1</v>
      </c>
      <c r="AC65" s="292">
        <f t="shared" si="86"/>
        <v>1</v>
      </c>
      <c r="AD65" s="292">
        <f t="shared" si="86"/>
        <v>1</v>
      </c>
      <c r="AE65" s="295">
        <f t="shared" si="86"/>
        <v>1</v>
      </c>
      <c r="AF65" s="505" t="s">
        <v>736</v>
      </c>
      <c r="AG65" s="506" t="s">
        <v>431</v>
      </c>
      <c r="AH65" s="505"/>
      <c r="AI65" s="505"/>
      <c r="AJ65" s="505"/>
      <c r="AK65" s="505"/>
      <c r="AL65" s="505"/>
    </row>
    <row r="66" spans="1:38" s="21" customFormat="1" ht="12" x14ac:dyDescent="0.2">
      <c r="A66" s="53"/>
      <c r="B66" s="84"/>
      <c r="C66" s="193"/>
      <c r="D66" s="327" t="s">
        <v>186</v>
      </c>
      <c r="E66" s="82"/>
      <c r="F66" s="83"/>
      <c r="G66" s="378">
        <v>0</v>
      </c>
      <c r="H66" s="288">
        <v>0.25</v>
      </c>
      <c r="I66" s="288">
        <f t="shared" si="85"/>
        <v>0.25</v>
      </c>
      <c r="J66" s="288">
        <v>0.5</v>
      </c>
      <c r="K66" s="293">
        <v>0.75</v>
      </c>
      <c r="L66" s="292">
        <v>1</v>
      </c>
      <c r="M66" s="292">
        <f t="shared" si="85"/>
        <v>1</v>
      </c>
      <c r="N66" s="292">
        <f t="shared" si="85"/>
        <v>1</v>
      </c>
      <c r="O66" s="295">
        <f t="shared" si="85"/>
        <v>1</v>
      </c>
      <c r="P66" s="292">
        <f t="shared" si="85"/>
        <v>1</v>
      </c>
      <c r="Q66" s="292">
        <f t="shared" si="85"/>
        <v>1</v>
      </c>
      <c r="R66" s="292">
        <f t="shared" si="85"/>
        <v>1</v>
      </c>
      <c r="S66" s="295">
        <f t="shared" si="85"/>
        <v>1</v>
      </c>
      <c r="T66" s="292">
        <f t="shared" ref="T66:AE66" si="87">S66</f>
        <v>1</v>
      </c>
      <c r="U66" s="292">
        <f t="shared" si="87"/>
        <v>1</v>
      </c>
      <c r="V66" s="292">
        <f t="shared" si="87"/>
        <v>1</v>
      </c>
      <c r="W66" s="295">
        <f t="shared" si="87"/>
        <v>1</v>
      </c>
      <c r="X66" s="292">
        <f t="shared" si="87"/>
        <v>1</v>
      </c>
      <c r="Y66" s="292">
        <f t="shared" si="87"/>
        <v>1</v>
      </c>
      <c r="Z66" s="292">
        <f t="shared" si="87"/>
        <v>1</v>
      </c>
      <c r="AA66" s="295">
        <f t="shared" si="87"/>
        <v>1</v>
      </c>
      <c r="AB66" s="292">
        <f t="shared" si="87"/>
        <v>1</v>
      </c>
      <c r="AC66" s="292">
        <f t="shared" si="87"/>
        <v>1</v>
      </c>
      <c r="AD66" s="292">
        <f t="shared" si="87"/>
        <v>1</v>
      </c>
      <c r="AE66" s="295">
        <f t="shared" si="87"/>
        <v>1</v>
      </c>
      <c r="AF66" s="505"/>
      <c r="AG66" s="506" t="s">
        <v>431</v>
      </c>
      <c r="AH66" s="505"/>
      <c r="AI66" s="505"/>
      <c r="AJ66" s="505"/>
      <c r="AK66" s="505"/>
      <c r="AL66" s="505"/>
    </row>
    <row r="67" spans="1:38" s="21" customFormat="1" ht="33.75" x14ac:dyDescent="0.2">
      <c r="A67" s="53"/>
      <c r="B67" s="84"/>
      <c r="C67" s="193"/>
      <c r="D67" s="327" t="s">
        <v>200</v>
      </c>
      <c r="E67" s="82"/>
      <c r="F67" s="83"/>
      <c r="G67" s="378">
        <v>0</v>
      </c>
      <c r="H67" s="288">
        <f t="shared" si="85"/>
        <v>0</v>
      </c>
      <c r="I67" s="288">
        <f t="shared" si="85"/>
        <v>0</v>
      </c>
      <c r="J67" s="288">
        <v>0.25</v>
      </c>
      <c r="K67" s="293">
        <f t="shared" si="85"/>
        <v>0.25</v>
      </c>
      <c r="L67" s="292">
        <v>0.5</v>
      </c>
      <c r="M67" s="292">
        <v>0.5</v>
      </c>
      <c r="N67" s="292">
        <v>0.75</v>
      </c>
      <c r="O67" s="295">
        <v>0.75</v>
      </c>
      <c r="P67" s="292">
        <v>0.75</v>
      </c>
      <c r="Q67" s="292">
        <v>1</v>
      </c>
      <c r="R67" s="292">
        <f t="shared" si="85"/>
        <v>1</v>
      </c>
      <c r="S67" s="295">
        <f t="shared" si="85"/>
        <v>1</v>
      </c>
      <c r="T67" s="292">
        <v>1</v>
      </c>
      <c r="U67" s="292">
        <f t="shared" ref="U67:W68" si="88">T67</f>
        <v>1</v>
      </c>
      <c r="V67" s="292">
        <f t="shared" si="88"/>
        <v>1</v>
      </c>
      <c r="W67" s="295">
        <f t="shared" si="88"/>
        <v>1</v>
      </c>
      <c r="X67" s="292">
        <v>1</v>
      </c>
      <c r="Y67" s="292">
        <f t="shared" ref="Y67:AA68" si="89">X67</f>
        <v>1</v>
      </c>
      <c r="Z67" s="292">
        <f t="shared" si="89"/>
        <v>1</v>
      </c>
      <c r="AA67" s="295">
        <f t="shared" si="89"/>
        <v>1</v>
      </c>
      <c r="AB67" s="292">
        <v>1</v>
      </c>
      <c r="AC67" s="292">
        <f t="shared" ref="AC67:AE68" si="90">AB67</f>
        <v>1</v>
      </c>
      <c r="AD67" s="292">
        <f t="shared" si="90"/>
        <v>1</v>
      </c>
      <c r="AE67" s="295">
        <f t="shared" si="90"/>
        <v>1</v>
      </c>
      <c r="AF67" s="505" t="s">
        <v>737</v>
      </c>
      <c r="AG67" s="506" t="s">
        <v>451</v>
      </c>
      <c r="AH67" s="505" t="s">
        <v>738</v>
      </c>
      <c r="AI67" s="505" t="s">
        <v>739</v>
      </c>
      <c r="AJ67" s="505" t="s">
        <v>465</v>
      </c>
      <c r="AK67" s="505" t="s">
        <v>740</v>
      </c>
      <c r="AL67" s="505"/>
    </row>
    <row r="68" spans="1:38" s="21" customFormat="1" ht="12" x14ac:dyDescent="0.2">
      <c r="A68" s="53"/>
      <c r="B68" s="84"/>
      <c r="C68" s="192"/>
      <c r="D68" s="433" t="s">
        <v>298</v>
      </c>
      <c r="E68" s="17"/>
      <c r="F68" s="20"/>
      <c r="G68" s="286"/>
      <c r="H68" s="288">
        <v>1</v>
      </c>
      <c r="I68" s="292">
        <f>H68</f>
        <v>1</v>
      </c>
      <c r="J68" s="292">
        <f t="shared" si="85"/>
        <v>1</v>
      </c>
      <c r="K68" s="293">
        <f t="shared" si="85"/>
        <v>1</v>
      </c>
      <c r="L68" s="292">
        <f t="shared" si="85"/>
        <v>1</v>
      </c>
      <c r="M68" s="292">
        <f t="shared" si="85"/>
        <v>1</v>
      </c>
      <c r="N68" s="292">
        <f t="shared" si="85"/>
        <v>1</v>
      </c>
      <c r="O68" s="295">
        <f t="shared" si="85"/>
        <v>1</v>
      </c>
      <c r="P68" s="292">
        <f>O68</f>
        <v>1</v>
      </c>
      <c r="Q68" s="292">
        <f t="shared" si="85"/>
        <v>1</v>
      </c>
      <c r="R68" s="292">
        <f t="shared" si="85"/>
        <v>1</v>
      </c>
      <c r="S68" s="295">
        <f t="shared" si="85"/>
        <v>1</v>
      </c>
      <c r="T68" s="292">
        <f>S68</f>
        <v>1</v>
      </c>
      <c r="U68" s="292">
        <f t="shared" si="88"/>
        <v>1</v>
      </c>
      <c r="V68" s="292">
        <f t="shared" si="88"/>
        <v>1</v>
      </c>
      <c r="W68" s="295">
        <f t="shared" si="88"/>
        <v>1</v>
      </c>
      <c r="X68" s="292">
        <f>W68</f>
        <v>1</v>
      </c>
      <c r="Y68" s="292">
        <f t="shared" si="89"/>
        <v>1</v>
      </c>
      <c r="Z68" s="292">
        <f t="shared" si="89"/>
        <v>1</v>
      </c>
      <c r="AA68" s="295">
        <f t="shared" si="89"/>
        <v>1</v>
      </c>
      <c r="AB68" s="292">
        <f>AA68</f>
        <v>1</v>
      </c>
      <c r="AC68" s="292">
        <f t="shared" si="90"/>
        <v>1</v>
      </c>
      <c r="AD68" s="292">
        <f t="shared" si="90"/>
        <v>1</v>
      </c>
      <c r="AE68" s="295">
        <f t="shared" si="90"/>
        <v>1</v>
      </c>
      <c r="AG68" s="506" t="s">
        <v>431</v>
      </c>
    </row>
    <row r="69" spans="1:38" ht="12" thickBot="1" x14ac:dyDescent="0.25">
      <c r="A69" s="10"/>
      <c r="B69" s="84"/>
      <c r="C69" s="211"/>
      <c r="D69" s="386" t="s">
        <v>299</v>
      </c>
      <c r="E69" s="157"/>
      <c r="F69" s="158"/>
      <c r="G69" s="159"/>
      <c r="H69" s="159"/>
      <c r="I69" s="160"/>
      <c r="J69" s="160"/>
      <c r="K69" s="161"/>
      <c r="L69" s="142"/>
      <c r="M69" s="143"/>
      <c r="N69" s="143"/>
      <c r="O69" s="144"/>
      <c r="P69" s="143"/>
      <c r="Q69" s="145"/>
      <c r="R69" s="145"/>
      <c r="S69" s="146"/>
      <c r="T69" s="143"/>
      <c r="U69" s="145"/>
      <c r="V69" s="145"/>
      <c r="W69" s="146"/>
      <c r="X69" s="143"/>
      <c r="Y69" s="145"/>
      <c r="Z69" s="145"/>
      <c r="AA69" s="146"/>
      <c r="AB69" s="143"/>
      <c r="AC69" s="145"/>
      <c r="AD69" s="145"/>
      <c r="AE69" s="146"/>
      <c r="AF69" s="510"/>
      <c r="AG69" s="510"/>
      <c r="AH69" s="510"/>
      <c r="AI69" s="510"/>
      <c r="AJ69" s="510"/>
      <c r="AK69" s="510"/>
      <c r="AL69" s="510"/>
    </row>
    <row r="70" spans="1:38" s="21" customFormat="1" ht="12" thickBot="1" x14ac:dyDescent="0.25">
      <c r="A70" s="53"/>
      <c r="B70" s="189" t="s">
        <v>35</v>
      </c>
      <c r="C70" s="197"/>
      <c r="D70" s="148" t="s">
        <v>36</v>
      </c>
      <c r="E70" s="129"/>
      <c r="F70" s="130"/>
      <c r="G70" s="429"/>
      <c r="H70" s="65"/>
      <c r="I70" s="65"/>
      <c r="J70" s="65"/>
      <c r="K70" s="66"/>
      <c r="L70" s="67"/>
      <c r="M70" s="65"/>
      <c r="N70" s="65"/>
      <c r="O70" s="68"/>
      <c r="P70" s="428"/>
      <c r="Q70" s="65"/>
      <c r="R70" s="65"/>
      <c r="S70" s="68"/>
      <c r="T70" s="68"/>
      <c r="U70" s="65"/>
      <c r="V70" s="65"/>
      <c r="W70" s="68"/>
      <c r="X70" s="68"/>
      <c r="Y70" s="65"/>
      <c r="Z70" s="65"/>
      <c r="AA70" s="68"/>
      <c r="AB70" s="68"/>
      <c r="AC70" s="65"/>
      <c r="AD70" s="65"/>
      <c r="AE70" s="68"/>
      <c r="AF70" s="75"/>
      <c r="AG70" s="75"/>
      <c r="AH70" s="75"/>
      <c r="AI70" s="75"/>
      <c r="AJ70" s="75"/>
      <c r="AK70" s="75"/>
      <c r="AL70" s="75"/>
    </row>
    <row r="71" spans="1:38" s="21" customFormat="1" x14ac:dyDescent="0.2">
      <c r="A71" s="53"/>
      <c r="B71" s="84"/>
      <c r="C71" s="193"/>
      <c r="D71" s="218" t="s">
        <v>122</v>
      </c>
      <c r="E71" s="50"/>
      <c r="F71" s="51"/>
      <c r="G71" s="401">
        <f>IFERROR(SUM(G72:G77)/COUNT(G72:G77),0)</f>
        <v>0.2</v>
      </c>
      <c r="H71" s="402">
        <f t="shared" ref="H71:S71" si="91">IFERROR(SUM(H72:H77)/COUNT(H72:H77),0)</f>
        <v>0.67</v>
      </c>
      <c r="I71" s="402">
        <f t="shared" si="91"/>
        <v>0.67</v>
      </c>
      <c r="J71" s="402">
        <f t="shared" si="91"/>
        <v>0.67</v>
      </c>
      <c r="K71" s="402">
        <f t="shared" si="91"/>
        <v>0.67</v>
      </c>
      <c r="L71" s="403">
        <f t="shared" si="91"/>
        <v>0.9</v>
      </c>
      <c r="M71" s="402">
        <f t="shared" si="91"/>
        <v>0.9</v>
      </c>
      <c r="N71" s="402">
        <f t="shared" si="91"/>
        <v>0.9</v>
      </c>
      <c r="O71" s="404">
        <f t="shared" si="91"/>
        <v>0.9</v>
      </c>
      <c r="P71" s="402">
        <f t="shared" si="91"/>
        <v>1</v>
      </c>
      <c r="Q71" s="402">
        <f t="shared" si="91"/>
        <v>1</v>
      </c>
      <c r="R71" s="402">
        <f t="shared" si="91"/>
        <v>1</v>
      </c>
      <c r="S71" s="404">
        <f t="shared" si="91"/>
        <v>1</v>
      </c>
      <c r="T71" s="402">
        <f t="shared" ref="T71:AE71" si="92">IFERROR(SUM(T72:T77)/COUNT(T72:T77),0)</f>
        <v>1</v>
      </c>
      <c r="U71" s="402">
        <f t="shared" si="92"/>
        <v>1</v>
      </c>
      <c r="V71" s="402">
        <f t="shared" si="92"/>
        <v>1</v>
      </c>
      <c r="W71" s="404">
        <f t="shared" si="92"/>
        <v>1</v>
      </c>
      <c r="X71" s="402">
        <f t="shared" si="92"/>
        <v>1</v>
      </c>
      <c r="Y71" s="402">
        <f t="shared" si="92"/>
        <v>1</v>
      </c>
      <c r="Z71" s="402">
        <f t="shared" si="92"/>
        <v>1</v>
      </c>
      <c r="AA71" s="404">
        <f t="shared" si="92"/>
        <v>1</v>
      </c>
      <c r="AB71" s="402">
        <f t="shared" si="92"/>
        <v>1</v>
      </c>
      <c r="AC71" s="402">
        <f t="shared" si="92"/>
        <v>1</v>
      </c>
      <c r="AD71" s="402">
        <f t="shared" si="92"/>
        <v>1</v>
      </c>
      <c r="AE71" s="404">
        <f t="shared" si="92"/>
        <v>1</v>
      </c>
      <c r="AF71" s="217"/>
      <c r="AG71" s="217"/>
      <c r="AH71" s="217"/>
      <c r="AI71" s="217"/>
      <c r="AJ71" s="217"/>
      <c r="AK71" s="217"/>
      <c r="AL71" s="217"/>
    </row>
    <row r="72" spans="1:38" s="21" customFormat="1" x14ac:dyDescent="0.2">
      <c r="A72" s="53"/>
      <c r="B72" s="84"/>
      <c r="C72" s="193"/>
      <c r="D72" s="325" t="s">
        <v>216</v>
      </c>
      <c r="E72" s="50"/>
      <c r="F72" s="51"/>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674"/>
      <c r="AG72" s="674"/>
      <c r="AH72" s="674"/>
      <c r="AI72" s="674"/>
      <c r="AJ72" s="674"/>
      <c r="AK72" s="674"/>
      <c r="AL72" s="674"/>
    </row>
    <row r="73" spans="1:38" s="21" customFormat="1" ht="22.5" x14ac:dyDescent="0.2">
      <c r="A73" s="53"/>
      <c r="B73" s="84"/>
      <c r="C73" s="193"/>
      <c r="D73" s="327" t="s">
        <v>211</v>
      </c>
      <c r="E73" s="19"/>
      <c r="F73" s="18"/>
      <c r="G73" s="378">
        <v>1</v>
      </c>
      <c r="H73" s="288">
        <f>G73</f>
        <v>1</v>
      </c>
      <c r="I73" s="288">
        <f t="shared" ref="I73:S77" si="93">H73</f>
        <v>1</v>
      </c>
      <c r="J73" s="288">
        <f t="shared" si="93"/>
        <v>1</v>
      </c>
      <c r="K73" s="293">
        <f t="shared" si="93"/>
        <v>1</v>
      </c>
      <c r="L73" s="292">
        <f t="shared" ref="L73:O74" si="94">K73</f>
        <v>1</v>
      </c>
      <c r="M73" s="292">
        <f t="shared" si="94"/>
        <v>1</v>
      </c>
      <c r="N73" s="292">
        <f t="shared" si="94"/>
        <v>1</v>
      </c>
      <c r="O73" s="295">
        <f t="shared" si="94"/>
        <v>1</v>
      </c>
      <c r="P73" s="292">
        <f t="shared" si="93"/>
        <v>1</v>
      </c>
      <c r="Q73" s="288">
        <f t="shared" si="93"/>
        <v>1</v>
      </c>
      <c r="R73" s="288">
        <f t="shared" si="93"/>
        <v>1</v>
      </c>
      <c r="S73" s="295">
        <f t="shared" si="93"/>
        <v>1</v>
      </c>
      <c r="T73" s="292">
        <f t="shared" ref="T73:AE73" si="95">S73</f>
        <v>1</v>
      </c>
      <c r="U73" s="288">
        <f t="shared" si="95"/>
        <v>1</v>
      </c>
      <c r="V73" s="288">
        <f t="shared" si="95"/>
        <v>1</v>
      </c>
      <c r="W73" s="295">
        <f t="shared" si="95"/>
        <v>1</v>
      </c>
      <c r="X73" s="292">
        <f t="shared" si="95"/>
        <v>1</v>
      </c>
      <c r="Y73" s="288">
        <f t="shared" si="95"/>
        <v>1</v>
      </c>
      <c r="Z73" s="288">
        <f t="shared" si="95"/>
        <v>1</v>
      </c>
      <c r="AA73" s="295">
        <f t="shared" si="95"/>
        <v>1</v>
      </c>
      <c r="AB73" s="292">
        <f t="shared" si="95"/>
        <v>1</v>
      </c>
      <c r="AC73" s="288">
        <f t="shared" si="95"/>
        <v>1</v>
      </c>
      <c r="AD73" s="288">
        <f t="shared" si="95"/>
        <v>1</v>
      </c>
      <c r="AE73" s="295">
        <f t="shared" si="95"/>
        <v>1</v>
      </c>
      <c r="AF73" s="505" t="s">
        <v>741</v>
      </c>
      <c r="AG73" s="506" t="s">
        <v>431</v>
      </c>
      <c r="AH73" s="505"/>
      <c r="AI73" s="505"/>
      <c r="AJ73" s="505"/>
      <c r="AK73" s="505"/>
      <c r="AL73" s="505"/>
    </row>
    <row r="74" spans="1:38" s="21" customFormat="1" ht="12" x14ac:dyDescent="0.2">
      <c r="A74" s="53"/>
      <c r="B74" s="84"/>
      <c r="C74" s="192"/>
      <c r="D74" s="326" t="s">
        <v>212</v>
      </c>
      <c r="E74" s="19"/>
      <c r="F74" s="18"/>
      <c r="G74" s="378">
        <v>0</v>
      </c>
      <c r="H74" s="288">
        <v>1</v>
      </c>
      <c r="I74" s="288">
        <f t="shared" si="93"/>
        <v>1</v>
      </c>
      <c r="J74" s="288">
        <f t="shared" si="93"/>
        <v>1</v>
      </c>
      <c r="K74" s="293">
        <f t="shared" si="93"/>
        <v>1</v>
      </c>
      <c r="L74" s="292">
        <f t="shared" si="94"/>
        <v>1</v>
      </c>
      <c r="M74" s="292">
        <f t="shared" si="94"/>
        <v>1</v>
      </c>
      <c r="N74" s="292">
        <f t="shared" si="94"/>
        <v>1</v>
      </c>
      <c r="O74" s="295">
        <f t="shared" si="94"/>
        <v>1</v>
      </c>
      <c r="P74" s="292">
        <f t="shared" si="93"/>
        <v>1</v>
      </c>
      <c r="Q74" s="288">
        <f t="shared" si="93"/>
        <v>1</v>
      </c>
      <c r="R74" s="288">
        <f t="shared" si="93"/>
        <v>1</v>
      </c>
      <c r="S74" s="295">
        <f t="shared" si="93"/>
        <v>1</v>
      </c>
      <c r="T74" s="292">
        <f t="shared" ref="T74:AE74" si="96">S74</f>
        <v>1</v>
      </c>
      <c r="U74" s="288">
        <f t="shared" si="96"/>
        <v>1</v>
      </c>
      <c r="V74" s="288">
        <f t="shared" si="96"/>
        <v>1</v>
      </c>
      <c r="W74" s="295">
        <f t="shared" si="96"/>
        <v>1</v>
      </c>
      <c r="X74" s="292">
        <f t="shared" si="96"/>
        <v>1</v>
      </c>
      <c r="Y74" s="288">
        <f t="shared" si="96"/>
        <v>1</v>
      </c>
      <c r="Z74" s="288">
        <f t="shared" si="96"/>
        <v>1</v>
      </c>
      <c r="AA74" s="295">
        <f t="shared" si="96"/>
        <v>1</v>
      </c>
      <c r="AB74" s="292">
        <f t="shared" si="96"/>
        <v>1</v>
      </c>
      <c r="AC74" s="288">
        <f t="shared" si="96"/>
        <v>1</v>
      </c>
      <c r="AD74" s="288">
        <f t="shared" si="96"/>
        <v>1</v>
      </c>
      <c r="AE74" s="295">
        <f t="shared" si="96"/>
        <v>1</v>
      </c>
      <c r="AF74" s="505"/>
      <c r="AG74" s="506" t="s">
        <v>431</v>
      </c>
      <c r="AH74" s="505"/>
      <c r="AI74" s="505"/>
      <c r="AJ74" s="505"/>
      <c r="AK74" s="505"/>
      <c r="AL74" s="505"/>
    </row>
    <row r="75" spans="1:38" s="21" customFormat="1" ht="12" x14ac:dyDescent="0.2">
      <c r="A75" s="53"/>
      <c r="B75" s="84"/>
      <c r="C75" s="192"/>
      <c r="D75" s="326" t="s">
        <v>213</v>
      </c>
      <c r="E75" s="19"/>
      <c r="F75" s="18"/>
      <c r="G75" s="378">
        <v>0</v>
      </c>
      <c r="H75" s="288">
        <v>0.1</v>
      </c>
      <c r="I75" s="288">
        <v>0.1</v>
      </c>
      <c r="J75" s="288">
        <f t="shared" si="93"/>
        <v>0.1</v>
      </c>
      <c r="K75" s="293">
        <f t="shared" si="93"/>
        <v>0.1</v>
      </c>
      <c r="L75" s="292">
        <v>0.5</v>
      </c>
      <c r="M75" s="288">
        <f t="shared" si="93"/>
        <v>0.5</v>
      </c>
      <c r="N75" s="288">
        <f t="shared" si="93"/>
        <v>0.5</v>
      </c>
      <c r="O75" s="295">
        <f t="shared" si="93"/>
        <v>0.5</v>
      </c>
      <c r="P75" s="292">
        <v>1</v>
      </c>
      <c r="Q75" s="288">
        <f t="shared" si="93"/>
        <v>1</v>
      </c>
      <c r="R75" s="288">
        <f t="shared" si="93"/>
        <v>1</v>
      </c>
      <c r="S75" s="295">
        <f t="shared" si="93"/>
        <v>1</v>
      </c>
      <c r="T75" s="292">
        <v>1</v>
      </c>
      <c r="U75" s="288">
        <f t="shared" ref="U75:W77" si="97">T75</f>
        <v>1</v>
      </c>
      <c r="V75" s="288">
        <f t="shared" si="97"/>
        <v>1</v>
      </c>
      <c r="W75" s="295">
        <f t="shared" si="97"/>
        <v>1</v>
      </c>
      <c r="X75" s="292">
        <v>1</v>
      </c>
      <c r="Y75" s="288">
        <f t="shared" ref="Y75:AA77" si="98">X75</f>
        <v>1</v>
      </c>
      <c r="Z75" s="288">
        <f t="shared" si="98"/>
        <v>1</v>
      </c>
      <c r="AA75" s="295">
        <f t="shared" si="98"/>
        <v>1</v>
      </c>
      <c r="AB75" s="292">
        <v>1</v>
      </c>
      <c r="AC75" s="288">
        <f t="shared" ref="AC75:AE77" si="99">AB75</f>
        <v>1</v>
      </c>
      <c r="AD75" s="288">
        <f t="shared" si="99"/>
        <v>1</v>
      </c>
      <c r="AE75" s="295">
        <f t="shared" si="99"/>
        <v>1</v>
      </c>
      <c r="AF75" s="505"/>
      <c r="AG75" s="506" t="s">
        <v>431</v>
      </c>
      <c r="AH75" s="505"/>
      <c r="AI75" s="505"/>
      <c r="AJ75" s="505"/>
      <c r="AK75" s="505"/>
      <c r="AL75" s="505"/>
    </row>
    <row r="76" spans="1:38" s="21" customFormat="1" ht="22.5" x14ac:dyDescent="0.2">
      <c r="A76" s="53"/>
      <c r="B76" s="84"/>
      <c r="C76" s="193"/>
      <c r="D76" s="326" t="s">
        <v>214</v>
      </c>
      <c r="E76" s="19"/>
      <c r="F76" s="18"/>
      <c r="G76" s="378">
        <v>0</v>
      </c>
      <c r="H76" s="288">
        <v>1</v>
      </c>
      <c r="I76" s="288">
        <f t="shared" si="93"/>
        <v>1</v>
      </c>
      <c r="J76" s="288">
        <f t="shared" si="93"/>
        <v>1</v>
      </c>
      <c r="K76" s="293">
        <f t="shared" si="93"/>
        <v>1</v>
      </c>
      <c r="L76" s="292">
        <f>K76</f>
        <v>1</v>
      </c>
      <c r="M76" s="292">
        <f t="shared" si="93"/>
        <v>1</v>
      </c>
      <c r="N76" s="292">
        <f t="shared" si="93"/>
        <v>1</v>
      </c>
      <c r="O76" s="295">
        <f t="shared" si="93"/>
        <v>1</v>
      </c>
      <c r="P76" s="292">
        <f t="shared" si="93"/>
        <v>1</v>
      </c>
      <c r="Q76" s="288">
        <f t="shared" si="93"/>
        <v>1</v>
      </c>
      <c r="R76" s="288">
        <f t="shared" si="93"/>
        <v>1</v>
      </c>
      <c r="S76" s="295">
        <f t="shared" si="93"/>
        <v>1</v>
      </c>
      <c r="T76" s="292">
        <f>S76</f>
        <v>1</v>
      </c>
      <c r="U76" s="288">
        <f t="shared" si="97"/>
        <v>1</v>
      </c>
      <c r="V76" s="288">
        <f t="shared" si="97"/>
        <v>1</v>
      </c>
      <c r="W76" s="295">
        <f t="shared" si="97"/>
        <v>1</v>
      </c>
      <c r="X76" s="292">
        <f>W76</f>
        <v>1</v>
      </c>
      <c r="Y76" s="288">
        <f t="shared" si="98"/>
        <v>1</v>
      </c>
      <c r="Z76" s="288">
        <f t="shared" si="98"/>
        <v>1</v>
      </c>
      <c r="AA76" s="295">
        <f t="shared" si="98"/>
        <v>1</v>
      </c>
      <c r="AB76" s="292">
        <f>AA76</f>
        <v>1</v>
      </c>
      <c r="AC76" s="288">
        <f t="shared" si="99"/>
        <v>1</v>
      </c>
      <c r="AD76" s="288">
        <f t="shared" si="99"/>
        <v>1</v>
      </c>
      <c r="AE76" s="295">
        <f t="shared" si="99"/>
        <v>1</v>
      </c>
      <c r="AF76" s="505" t="s">
        <v>742</v>
      </c>
      <c r="AG76" s="506" t="s">
        <v>431</v>
      </c>
      <c r="AH76" s="505" t="s">
        <v>743</v>
      </c>
      <c r="AI76" s="505" t="s">
        <v>152</v>
      </c>
      <c r="AJ76" s="505" t="s">
        <v>434</v>
      </c>
      <c r="AK76" s="505"/>
      <c r="AL76" s="505"/>
    </row>
    <row r="77" spans="1:38" s="21" customFormat="1" ht="12" x14ac:dyDescent="0.2">
      <c r="A77" s="53"/>
      <c r="B77" s="84"/>
      <c r="C77" s="193"/>
      <c r="D77" s="326" t="s">
        <v>215</v>
      </c>
      <c r="E77" s="19"/>
      <c r="F77" s="18"/>
      <c r="G77" s="378">
        <v>0</v>
      </c>
      <c r="H77" s="288">
        <v>0.25</v>
      </c>
      <c r="I77" s="288">
        <f t="shared" si="93"/>
        <v>0.25</v>
      </c>
      <c r="J77" s="288">
        <f t="shared" si="93"/>
        <v>0.25</v>
      </c>
      <c r="K77" s="293">
        <f t="shared" si="93"/>
        <v>0.25</v>
      </c>
      <c r="L77" s="292">
        <v>1</v>
      </c>
      <c r="M77" s="288">
        <f t="shared" si="93"/>
        <v>1</v>
      </c>
      <c r="N77" s="288">
        <f t="shared" si="93"/>
        <v>1</v>
      </c>
      <c r="O77" s="295">
        <f t="shared" si="93"/>
        <v>1</v>
      </c>
      <c r="P77" s="292">
        <f t="shared" si="93"/>
        <v>1</v>
      </c>
      <c r="Q77" s="288">
        <f t="shared" si="93"/>
        <v>1</v>
      </c>
      <c r="R77" s="288">
        <f t="shared" si="93"/>
        <v>1</v>
      </c>
      <c r="S77" s="295">
        <f t="shared" si="93"/>
        <v>1</v>
      </c>
      <c r="T77" s="292">
        <f>S77</f>
        <v>1</v>
      </c>
      <c r="U77" s="288">
        <f t="shared" si="97"/>
        <v>1</v>
      </c>
      <c r="V77" s="288">
        <f t="shared" si="97"/>
        <v>1</v>
      </c>
      <c r="W77" s="295">
        <f t="shared" si="97"/>
        <v>1</v>
      </c>
      <c r="X77" s="292">
        <f>W77</f>
        <v>1</v>
      </c>
      <c r="Y77" s="288">
        <f t="shared" si="98"/>
        <v>1</v>
      </c>
      <c r="Z77" s="288">
        <f t="shared" si="98"/>
        <v>1</v>
      </c>
      <c r="AA77" s="295">
        <f t="shared" si="98"/>
        <v>1</v>
      </c>
      <c r="AB77" s="292">
        <f>AA77</f>
        <v>1</v>
      </c>
      <c r="AC77" s="288">
        <f t="shared" si="99"/>
        <v>1</v>
      </c>
      <c r="AD77" s="288">
        <f t="shared" si="99"/>
        <v>1</v>
      </c>
      <c r="AE77" s="295">
        <f t="shared" si="99"/>
        <v>1</v>
      </c>
      <c r="AF77" s="21" t="s">
        <v>744</v>
      </c>
      <c r="AG77" s="506" t="s">
        <v>431</v>
      </c>
    </row>
    <row r="78" spans="1:38" ht="34.5" thickBot="1" x14ac:dyDescent="0.25">
      <c r="A78" s="10"/>
      <c r="B78" s="84"/>
      <c r="C78" s="211"/>
      <c r="D78" s="386" t="s">
        <v>318</v>
      </c>
      <c r="E78" s="157"/>
      <c r="F78" s="158"/>
      <c r="G78" s="159"/>
      <c r="H78" s="159"/>
      <c r="I78" s="160"/>
      <c r="J78" s="160"/>
      <c r="K78" s="161"/>
      <c r="L78" s="142"/>
      <c r="M78" s="143"/>
      <c r="N78" s="143"/>
      <c r="O78" s="144"/>
      <c r="P78" s="143"/>
      <c r="Q78" s="145"/>
      <c r="R78" s="145"/>
      <c r="S78" s="146"/>
      <c r="T78" s="143"/>
      <c r="U78" s="145"/>
      <c r="V78" s="145"/>
      <c r="W78" s="146"/>
      <c r="X78" s="143"/>
      <c r="Y78" s="145"/>
      <c r="Z78" s="145"/>
      <c r="AA78" s="146"/>
      <c r="AB78" s="143"/>
      <c r="AC78" s="145"/>
      <c r="AD78" s="145"/>
      <c r="AE78" s="146"/>
      <c r="AF78" s="146"/>
      <c r="AG78" s="146"/>
      <c r="AH78" s="146"/>
      <c r="AI78" s="146"/>
      <c r="AJ78" s="146"/>
      <c r="AK78" s="146"/>
      <c r="AL78" s="146"/>
    </row>
    <row r="79" spans="1:38" s="21" customFormat="1" ht="12" thickBot="1" x14ac:dyDescent="0.25">
      <c r="A79" s="53"/>
      <c r="B79" s="189" t="s">
        <v>38</v>
      </c>
      <c r="C79" s="197"/>
      <c r="D79" s="148" t="s">
        <v>37</v>
      </c>
      <c r="E79" s="62"/>
      <c r="F79" s="63"/>
      <c r="G79" s="63"/>
      <c r="H79" s="65"/>
      <c r="I79" s="429"/>
      <c r="J79" s="65"/>
      <c r="K79" s="66"/>
      <c r="L79" s="67"/>
      <c r="M79" s="65"/>
      <c r="N79" s="65"/>
      <c r="O79" s="428"/>
      <c r="P79" s="65"/>
      <c r="Q79" s="65"/>
      <c r="R79" s="65"/>
      <c r="S79" s="68"/>
      <c r="T79" s="65"/>
      <c r="U79" s="65"/>
      <c r="V79" s="65"/>
      <c r="W79" s="68"/>
      <c r="X79" s="65"/>
      <c r="Y79" s="65"/>
      <c r="Z79" s="65"/>
      <c r="AA79" s="68"/>
      <c r="AB79" s="65"/>
      <c r="AC79" s="65"/>
      <c r="AD79" s="65"/>
      <c r="AE79" s="68"/>
      <c r="AF79" s="75"/>
      <c r="AG79" s="75"/>
      <c r="AH79" s="75"/>
      <c r="AI79" s="75"/>
      <c r="AJ79" s="75"/>
      <c r="AK79" s="75"/>
      <c r="AL79" s="75"/>
    </row>
    <row r="80" spans="1:38" s="21" customFormat="1" x14ac:dyDescent="0.2">
      <c r="A80" s="53"/>
      <c r="B80" s="84"/>
      <c r="C80" s="193"/>
      <c r="D80" s="147" t="s">
        <v>122</v>
      </c>
      <c r="E80" s="47"/>
      <c r="F80" s="48"/>
      <c r="G80" s="401">
        <f t="shared" ref="G80:S80" si="100">IFERROR(SUM(G81:G84)/COUNT(G81:G84),0)</f>
        <v>0.33333333333333331</v>
      </c>
      <c r="H80" s="402">
        <f t="shared" si="100"/>
        <v>0.5</v>
      </c>
      <c r="I80" s="402">
        <f t="shared" si="100"/>
        <v>0.75</v>
      </c>
      <c r="J80" s="402">
        <f t="shared" si="100"/>
        <v>0.75</v>
      </c>
      <c r="K80" s="402">
        <f t="shared" si="100"/>
        <v>0.75</v>
      </c>
      <c r="L80" s="403">
        <f t="shared" si="100"/>
        <v>0.75</v>
      </c>
      <c r="M80" s="402">
        <f t="shared" si="100"/>
        <v>0.75</v>
      </c>
      <c r="N80" s="402">
        <f t="shared" si="100"/>
        <v>0.75</v>
      </c>
      <c r="O80" s="404">
        <f t="shared" si="100"/>
        <v>1</v>
      </c>
      <c r="P80" s="402">
        <f t="shared" si="100"/>
        <v>1</v>
      </c>
      <c r="Q80" s="402">
        <f t="shared" si="100"/>
        <v>1</v>
      </c>
      <c r="R80" s="402">
        <f t="shared" si="100"/>
        <v>1</v>
      </c>
      <c r="S80" s="404">
        <f t="shared" si="100"/>
        <v>1</v>
      </c>
      <c r="T80" s="402">
        <f t="shared" ref="T80:AE80" si="101">IFERROR(SUM(T81:T84)/COUNT(T81:T84),0)</f>
        <v>1</v>
      </c>
      <c r="U80" s="402">
        <f t="shared" si="101"/>
        <v>1</v>
      </c>
      <c r="V80" s="402">
        <f t="shared" si="101"/>
        <v>1</v>
      </c>
      <c r="W80" s="404">
        <f t="shared" si="101"/>
        <v>1</v>
      </c>
      <c r="X80" s="402">
        <f t="shared" si="101"/>
        <v>1</v>
      </c>
      <c r="Y80" s="402">
        <f t="shared" si="101"/>
        <v>1</v>
      </c>
      <c r="Z80" s="402">
        <f t="shared" si="101"/>
        <v>1</v>
      </c>
      <c r="AA80" s="404">
        <f t="shared" si="101"/>
        <v>1</v>
      </c>
      <c r="AB80" s="402">
        <f t="shared" si="101"/>
        <v>1</v>
      </c>
      <c r="AC80" s="402">
        <f t="shared" si="101"/>
        <v>1</v>
      </c>
      <c r="AD80" s="402">
        <f t="shared" si="101"/>
        <v>1</v>
      </c>
      <c r="AE80" s="404">
        <f t="shared" si="101"/>
        <v>1</v>
      </c>
      <c r="AF80" s="217"/>
      <c r="AG80" s="217"/>
      <c r="AH80" s="217"/>
      <c r="AI80" s="217"/>
      <c r="AJ80" s="217"/>
      <c r="AK80" s="217"/>
      <c r="AL80" s="217"/>
    </row>
    <row r="81" spans="1:38" s="21" customFormat="1" ht="12" x14ac:dyDescent="0.2">
      <c r="A81" s="53"/>
      <c r="B81" s="84"/>
      <c r="C81" s="193"/>
      <c r="D81" s="326" t="s">
        <v>107</v>
      </c>
      <c r="E81" s="19"/>
      <c r="F81" s="18"/>
      <c r="G81" s="378">
        <v>0</v>
      </c>
      <c r="H81" s="288">
        <f t="shared" ref="H81:S84" si="102">G81</f>
        <v>0</v>
      </c>
      <c r="I81" s="288">
        <v>0.5</v>
      </c>
      <c r="J81" s="288">
        <f t="shared" si="102"/>
        <v>0.5</v>
      </c>
      <c r="K81" s="293">
        <f t="shared" si="102"/>
        <v>0.5</v>
      </c>
      <c r="L81" s="292">
        <f t="shared" si="102"/>
        <v>0.5</v>
      </c>
      <c r="M81" s="288">
        <f t="shared" si="102"/>
        <v>0.5</v>
      </c>
      <c r="N81" s="288">
        <f t="shared" si="102"/>
        <v>0.5</v>
      </c>
      <c r="O81" s="295">
        <v>1</v>
      </c>
      <c r="P81" s="292">
        <f t="shared" si="102"/>
        <v>1</v>
      </c>
      <c r="Q81" s="288">
        <f t="shared" si="102"/>
        <v>1</v>
      </c>
      <c r="R81" s="288">
        <f t="shared" si="102"/>
        <v>1</v>
      </c>
      <c r="S81" s="295">
        <f t="shared" si="102"/>
        <v>1</v>
      </c>
      <c r="T81" s="292">
        <f t="shared" ref="T81:AE81" si="103">S81</f>
        <v>1</v>
      </c>
      <c r="U81" s="288">
        <f t="shared" si="103"/>
        <v>1</v>
      </c>
      <c r="V81" s="288">
        <f t="shared" si="103"/>
        <v>1</v>
      </c>
      <c r="W81" s="295">
        <f t="shared" si="103"/>
        <v>1</v>
      </c>
      <c r="X81" s="292">
        <f t="shared" si="103"/>
        <v>1</v>
      </c>
      <c r="Y81" s="288">
        <f t="shared" si="103"/>
        <v>1</v>
      </c>
      <c r="Z81" s="288">
        <f t="shared" si="103"/>
        <v>1</v>
      </c>
      <c r="AA81" s="295">
        <f t="shared" si="103"/>
        <v>1</v>
      </c>
      <c r="AB81" s="292">
        <f t="shared" si="103"/>
        <v>1</v>
      </c>
      <c r="AC81" s="288">
        <f t="shared" si="103"/>
        <v>1</v>
      </c>
      <c r="AD81" s="288">
        <f t="shared" si="103"/>
        <v>1</v>
      </c>
      <c r="AE81" s="295">
        <f t="shared" si="103"/>
        <v>1</v>
      </c>
      <c r="AF81" s="505"/>
      <c r="AG81" s="508" t="s">
        <v>431</v>
      </c>
      <c r="AH81" s="505"/>
      <c r="AI81" s="505"/>
      <c r="AJ81" s="505"/>
      <c r="AK81" s="505"/>
      <c r="AL81" s="505"/>
    </row>
    <row r="82" spans="1:38" s="21" customFormat="1" ht="12" x14ac:dyDescent="0.2">
      <c r="A82" s="53"/>
      <c r="B82" s="84"/>
      <c r="C82" s="193"/>
      <c r="D82" s="326" t="s">
        <v>217</v>
      </c>
      <c r="E82" s="19"/>
      <c r="F82" s="18"/>
      <c r="G82" s="378">
        <v>0</v>
      </c>
      <c r="H82" s="288">
        <f t="shared" si="102"/>
        <v>0</v>
      </c>
      <c r="I82" s="288">
        <v>0.5</v>
      </c>
      <c r="J82" s="288">
        <f t="shared" si="102"/>
        <v>0.5</v>
      </c>
      <c r="K82" s="293">
        <f t="shared" si="102"/>
        <v>0.5</v>
      </c>
      <c r="L82" s="292">
        <f t="shared" si="102"/>
        <v>0.5</v>
      </c>
      <c r="M82" s="288">
        <f t="shared" si="102"/>
        <v>0.5</v>
      </c>
      <c r="N82" s="288">
        <f t="shared" si="102"/>
        <v>0.5</v>
      </c>
      <c r="O82" s="295">
        <v>1</v>
      </c>
      <c r="P82" s="292">
        <f t="shared" si="102"/>
        <v>1</v>
      </c>
      <c r="Q82" s="288">
        <f t="shared" si="102"/>
        <v>1</v>
      </c>
      <c r="R82" s="288">
        <f t="shared" si="102"/>
        <v>1</v>
      </c>
      <c r="S82" s="295">
        <f t="shared" si="102"/>
        <v>1</v>
      </c>
      <c r="T82" s="292">
        <f t="shared" ref="T82:AE82" si="104">S82</f>
        <v>1</v>
      </c>
      <c r="U82" s="288">
        <f t="shared" si="104"/>
        <v>1</v>
      </c>
      <c r="V82" s="288">
        <f t="shared" si="104"/>
        <v>1</v>
      </c>
      <c r="W82" s="295">
        <f t="shared" si="104"/>
        <v>1</v>
      </c>
      <c r="X82" s="292">
        <f t="shared" si="104"/>
        <v>1</v>
      </c>
      <c r="Y82" s="288">
        <f t="shared" si="104"/>
        <v>1</v>
      </c>
      <c r="Z82" s="288">
        <f t="shared" si="104"/>
        <v>1</v>
      </c>
      <c r="AA82" s="295">
        <f t="shared" si="104"/>
        <v>1</v>
      </c>
      <c r="AB82" s="292">
        <f t="shared" si="104"/>
        <v>1</v>
      </c>
      <c r="AC82" s="288">
        <f t="shared" si="104"/>
        <v>1</v>
      </c>
      <c r="AD82" s="288">
        <f t="shared" si="104"/>
        <v>1</v>
      </c>
      <c r="AE82" s="295">
        <f t="shared" si="104"/>
        <v>1</v>
      </c>
      <c r="AF82" s="505"/>
      <c r="AG82" s="508" t="s">
        <v>431</v>
      </c>
      <c r="AH82" s="505"/>
      <c r="AI82" s="505"/>
      <c r="AJ82" s="505"/>
      <c r="AK82" s="505"/>
      <c r="AL82" s="505"/>
    </row>
    <row r="83" spans="1:38" s="21" customFormat="1" ht="12" x14ac:dyDescent="0.2">
      <c r="A83" s="53"/>
      <c r="B83" s="85"/>
      <c r="C83" s="198"/>
      <c r="D83" s="328" t="s">
        <v>219</v>
      </c>
      <c r="E83" s="131"/>
      <c r="F83" s="132"/>
      <c r="G83" s="378">
        <f>+G73</f>
        <v>1</v>
      </c>
      <c r="H83" s="292">
        <f>G83</f>
        <v>1</v>
      </c>
      <c r="I83" s="292">
        <f>H83</f>
        <v>1</v>
      </c>
      <c r="J83" s="292">
        <f t="shared" si="102"/>
        <v>1</v>
      </c>
      <c r="K83" s="293">
        <f t="shared" si="102"/>
        <v>1</v>
      </c>
      <c r="L83" s="292">
        <f t="shared" si="102"/>
        <v>1</v>
      </c>
      <c r="M83" s="292">
        <f t="shared" si="102"/>
        <v>1</v>
      </c>
      <c r="N83" s="292">
        <f t="shared" si="102"/>
        <v>1</v>
      </c>
      <c r="O83" s="295">
        <f t="shared" si="102"/>
        <v>1</v>
      </c>
      <c r="P83" s="292">
        <f t="shared" si="102"/>
        <v>1</v>
      </c>
      <c r="Q83" s="292">
        <f t="shared" si="102"/>
        <v>1</v>
      </c>
      <c r="R83" s="292">
        <f t="shared" si="102"/>
        <v>1</v>
      </c>
      <c r="S83" s="295">
        <f t="shared" si="102"/>
        <v>1</v>
      </c>
      <c r="T83" s="292">
        <f t="shared" ref="T83:AE83" si="105">S83</f>
        <v>1</v>
      </c>
      <c r="U83" s="292">
        <f t="shared" si="105"/>
        <v>1</v>
      </c>
      <c r="V83" s="292">
        <f t="shared" si="105"/>
        <v>1</v>
      </c>
      <c r="W83" s="295">
        <f t="shared" si="105"/>
        <v>1</v>
      </c>
      <c r="X83" s="292">
        <f t="shared" si="105"/>
        <v>1</v>
      </c>
      <c r="Y83" s="292">
        <f t="shared" si="105"/>
        <v>1</v>
      </c>
      <c r="Z83" s="292">
        <f t="shared" si="105"/>
        <v>1</v>
      </c>
      <c r="AA83" s="295">
        <f t="shared" si="105"/>
        <v>1</v>
      </c>
      <c r="AB83" s="292">
        <f t="shared" si="105"/>
        <v>1</v>
      </c>
      <c r="AC83" s="292">
        <f t="shared" si="105"/>
        <v>1</v>
      </c>
      <c r="AD83" s="292">
        <f t="shared" si="105"/>
        <v>1</v>
      </c>
      <c r="AE83" s="295">
        <f t="shared" si="105"/>
        <v>1</v>
      </c>
      <c r="AF83" s="505"/>
      <c r="AG83" s="508" t="s">
        <v>431</v>
      </c>
      <c r="AH83" s="505"/>
      <c r="AI83" s="505"/>
      <c r="AJ83" s="505"/>
      <c r="AK83" s="505"/>
      <c r="AL83" s="505"/>
    </row>
    <row r="84" spans="1:38" s="21" customFormat="1" ht="22.5" x14ac:dyDescent="0.2">
      <c r="A84" s="53"/>
      <c r="B84" s="85"/>
      <c r="C84" s="198"/>
      <c r="D84" s="328" t="s">
        <v>220</v>
      </c>
      <c r="E84" s="131"/>
      <c r="F84" s="132"/>
      <c r="G84" s="378"/>
      <c r="H84" s="288">
        <f>+H76</f>
        <v>1</v>
      </c>
      <c r="I84" s="288">
        <f>H84</f>
        <v>1</v>
      </c>
      <c r="J84" s="288">
        <f t="shared" si="102"/>
        <v>1</v>
      </c>
      <c r="K84" s="293">
        <f t="shared" si="102"/>
        <v>1</v>
      </c>
      <c r="L84" s="288">
        <f t="shared" si="102"/>
        <v>1</v>
      </c>
      <c r="M84" s="288">
        <f t="shared" si="102"/>
        <v>1</v>
      </c>
      <c r="N84" s="288">
        <f t="shared" si="102"/>
        <v>1</v>
      </c>
      <c r="O84" s="295">
        <f t="shared" si="102"/>
        <v>1</v>
      </c>
      <c r="P84" s="288">
        <f t="shared" si="102"/>
        <v>1</v>
      </c>
      <c r="Q84" s="288">
        <f t="shared" si="102"/>
        <v>1</v>
      </c>
      <c r="R84" s="288">
        <f t="shared" si="102"/>
        <v>1</v>
      </c>
      <c r="S84" s="295">
        <f t="shared" si="102"/>
        <v>1</v>
      </c>
      <c r="T84" s="288">
        <f t="shared" ref="T84:AE84" si="106">S84</f>
        <v>1</v>
      </c>
      <c r="U84" s="288">
        <f t="shared" si="106"/>
        <v>1</v>
      </c>
      <c r="V84" s="288">
        <f t="shared" si="106"/>
        <v>1</v>
      </c>
      <c r="W84" s="295">
        <f t="shared" si="106"/>
        <v>1</v>
      </c>
      <c r="X84" s="288">
        <f t="shared" si="106"/>
        <v>1</v>
      </c>
      <c r="Y84" s="288">
        <f t="shared" si="106"/>
        <v>1</v>
      </c>
      <c r="Z84" s="288">
        <f t="shared" si="106"/>
        <v>1</v>
      </c>
      <c r="AA84" s="295">
        <f t="shared" si="106"/>
        <v>1</v>
      </c>
      <c r="AB84" s="288">
        <f t="shared" si="106"/>
        <v>1</v>
      </c>
      <c r="AC84" s="288">
        <f t="shared" si="106"/>
        <v>1</v>
      </c>
      <c r="AD84" s="288">
        <f t="shared" si="106"/>
        <v>1</v>
      </c>
      <c r="AE84" s="295">
        <f t="shared" si="106"/>
        <v>1</v>
      </c>
      <c r="AG84" s="508" t="s">
        <v>431</v>
      </c>
    </row>
    <row r="85" spans="1:38" ht="12" thickBot="1" x14ac:dyDescent="0.25">
      <c r="A85" s="10"/>
      <c r="B85" s="84"/>
      <c r="C85" s="211"/>
      <c r="D85" s="386" t="s">
        <v>218</v>
      </c>
      <c r="E85" s="157"/>
      <c r="F85" s="158"/>
      <c r="G85" s="159"/>
      <c r="H85" s="159"/>
      <c r="I85" s="160"/>
      <c r="J85" s="160"/>
      <c r="K85" s="161"/>
      <c r="L85" s="142"/>
      <c r="M85" s="143"/>
      <c r="N85" s="143"/>
      <c r="O85" s="144"/>
      <c r="P85" s="143"/>
      <c r="Q85" s="145"/>
      <c r="R85" s="145"/>
      <c r="S85" s="146"/>
      <c r="T85" s="143"/>
      <c r="U85" s="145"/>
      <c r="V85" s="145"/>
      <c r="W85" s="146"/>
      <c r="X85" s="143"/>
      <c r="Y85" s="145"/>
      <c r="Z85" s="145"/>
      <c r="AA85" s="146"/>
      <c r="AB85" s="143"/>
      <c r="AC85" s="145"/>
      <c r="AD85" s="145"/>
      <c r="AE85" s="146"/>
      <c r="AF85" s="146"/>
      <c r="AG85" s="146"/>
      <c r="AH85" s="146"/>
      <c r="AI85" s="146"/>
      <c r="AJ85" s="146"/>
      <c r="AK85" s="146"/>
      <c r="AL85" s="146"/>
    </row>
    <row r="86" spans="1:38" s="21" customFormat="1" ht="12" thickBot="1" x14ac:dyDescent="0.25">
      <c r="A86" s="53"/>
      <c r="B86" s="189" t="s">
        <v>40</v>
      </c>
      <c r="C86" s="197"/>
      <c r="D86" s="219" t="s">
        <v>31</v>
      </c>
      <c r="E86" s="62"/>
      <c r="F86" s="63"/>
      <c r="G86" s="429"/>
      <c r="H86" s="64"/>
      <c r="I86" s="65"/>
      <c r="J86" s="65"/>
      <c r="K86" s="66"/>
      <c r="L86" s="67"/>
      <c r="M86" s="65"/>
      <c r="N86" s="65"/>
      <c r="O86" s="68"/>
      <c r="P86" s="428"/>
      <c r="Q86" s="65"/>
      <c r="R86" s="65"/>
      <c r="S86" s="68"/>
      <c r="T86" s="68"/>
      <c r="U86" s="65"/>
      <c r="V86" s="65"/>
      <c r="W86" s="68"/>
      <c r="X86" s="68"/>
      <c r="Y86" s="65"/>
      <c r="Z86" s="65"/>
      <c r="AA86" s="68"/>
      <c r="AB86" s="68"/>
      <c r="AC86" s="65"/>
      <c r="AD86" s="65"/>
      <c r="AE86" s="68"/>
      <c r="AF86" s="75"/>
      <c r="AG86" s="75"/>
      <c r="AH86" s="75"/>
      <c r="AI86" s="75"/>
      <c r="AJ86" s="75"/>
      <c r="AK86" s="75"/>
      <c r="AL86" s="75"/>
    </row>
    <row r="87" spans="1:38" s="21" customFormat="1" x14ac:dyDescent="0.2">
      <c r="A87" s="53"/>
      <c r="B87" s="84"/>
      <c r="C87" s="193"/>
      <c r="D87" s="218" t="s">
        <v>122</v>
      </c>
      <c r="E87" s="47"/>
      <c r="F87" s="48"/>
      <c r="G87" s="401">
        <f>IFERROR(SUM(G88:G94)/COUNT(G88:G94),0)</f>
        <v>0.16428571428571428</v>
      </c>
      <c r="H87" s="402">
        <f t="shared" ref="H87:S87" si="107">IFERROR(SUM(H88:H94)/COUNT(H88:H94),0)</f>
        <v>0.6785714285714286</v>
      </c>
      <c r="I87" s="402">
        <f t="shared" si="107"/>
        <v>0.7142857142857143</v>
      </c>
      <c r="J87" s="402">
        <f t="shared" si="107"/>
        <v>0.75</v>
      </c>
      <c r="K87" s="402">
        <f t="shared" si="107"/>
        <v>0.7857142857142857</v>
      </c>
      <c r="L87" s="403">
        <f t="shared" si="107"/>
        <v>1</v>
      </c>
      <c r="M87" s="402">
        <f t="shared" si="107"/>
        <v>1</v>
      </c>
      <c r="N87" s="402">
        <f t="shared" si="107"/>
        <v>1</v>
      </c>
      <c r="O87" s="404">
        <f t="shared" si="107"/>
        <v>1</v>
      </c>
      <c r="P87" s="402">
        <f t="shared" si="107"/>
        <v>1</v>
      </c>
      <c r="Q87" s="402">
        <f t="shared" si="107"/>
        <v>1</v>
      </c>
      <c r="R87" s="402">
        <f t="shared" si="107"/>
        <v>1</v>
      </c>
      <c r="S87" s="404">
        <f t="shared" si="107"/>
        <v>1</v>
      </c>
      <c r="T87" s="402">
        <f t="shared" ref="T87:AE87" si="108">IFERROR(SUM(T88:T94)/COUNT(T88:T94),0)</f>
        <v>1</v>
      </c>
      <c r="U87" s="402">
        <f t="shared" si="108"/>
        <v>1</v>
      </c>
      <c r="V87" s="402">
        <f t="shared" si="108"/>
        <v>1</v>
      </c>
      <c r="W87" s="404">
        <f t="shared" si="108"/>
        <v>1</v>
      </c>
      <c r="X87" s="402">
        <f t="shared" si="108"/>
        <v>1</v>
      </c>
      <c r="Y87" s="402">
        <f t="shared" si="108"/>
        <v>1</v>
      </c>
      <c r="Z87" s="402">
        <f t="shared" si="108"/>
        <v>1</v>
      </c>
      <c r="AA87" s="404">
        <f t="shared" si="108"/>
        <v>1</v>
      </c>
      <c r="AB87" s="402">
        <f t="shared" si="108"/>
        <v>1</v>
      </c>
      <c r="AC87" s="402">
        <f t="shared" si="108"/>
        <v>1</v>
      </c>
      <c r="AD87" s="402">
        <f t="shared" si="108"/>
        <v>1</v>
      </c>
      <c r="AE87" s="404">
        <f t="shared" si="108"/>
        <v>1</v>
      </c>
      <c r="AF87" s="217"/>
      <c r="AG87" s="217"/>
      <c r="AH87" s="217"/>
      <c r="AI87" s="217"/>
      <c r="AJ87" s="217"/>
      <c r="AK87" s="217"/>
      <c r="AL87" s="217"/>
    </row>
    <row r="88" spans="1:38" s="21" customFormat="1" ht="22.5" x14ac:dyDescent="0.2">
      <c r="A88" s="53"/>
      <c r="B88" s="84"/>
      <c r="C88" s="193"/>
      <c r="D88" s="458" t="s">
        <v>221</v>
      </c>
      <c r="E88" s="44"/>
      <c r="F88" s="46"/>
      <c r="G88" s="378">
        <v>0.15</v>
      </c>
      <c r="H88" s="288">
        <v>0.5</v>
      </c>
      <c r="I88" s="288">
        <f t="shared" ref="I88:J91" si="109">H88</f>
        <v>0.5</v>
      </c>
      <c r="J88" s="288">
        <f t="shared" si="109"/>
        <v>0.5</v>
      </c>
      <c r="K88" s="293">
        <v>0.75</v>
      </c>
      <c r="L88" s="292">
        <v>1</v>
      </c>
      <c r="M88" s="288">
        <f t="shared" ref="M88:T88" si="110">L88</f>
        <v>1</v>
      </c>
      <c r="N88" s="288">
        <f t="shared" si="110"/>
        <v>1</v>
      </c>
      <c r="O88" s="295">
        <f t="shared" si="110"/>
        <v>1</v>
      </c>
      <c r="P88" s="292">
        <f t="shared" si="110"/>
        <v>1</v>
      </c>
      <c r="Q88" s="292">
        <f t="shared" si="110"/>
        <v>1</v>
      </c>
      <c r="R88" s="292">
        <f t="shared" si="110"/>
        <v>1</v>
      </c>
      <c r="S88" s="295">
        <f t="shared" si="110"/>
        <v>1</v>
      </c>
      <c r="T88" s="292">
        <f t="shared" si="110"/>
        <v>1</v>
      </c>
      <c r="U88" s="292">
        <f t="shared" ref="U88:U94" si="111">T88</f>
        <v>1</v>
      </c>
      <c r="V88" s="292">
        <f t="shared" ref="V88:V94" si="112">U88</f>
        <v>1</v>
      </c>
      <c r="W88" s="295">
        <f t="shared" ref="W88:W94" si="113">V88</f>
        <v>1</v>
      </c>
      <c r="X88" s="292">
        <f>W88</f>
        <v>1</v>
      </c>
      <c r="Y88" s="292">
        <f t="shared" ref="Y88:Y94" si="114">X88</f>
        <v>1</v>
      </c>
      <c r="Z88" s="292">
        <f t="shared" ref="Z88:Z94" si="115">Y88</f>
        <v>1</v>
      </c>
      <c r="AA88" s="295">
        <f t="shared" ref="AA88:AA94" si="116">Z88</f>
        <v>1</v>
      </c>
      <c r="AB88" s="292">
        <f>AA88</f>
        <v>1</v>
      </c>
      <c r="AC88" s="292">
        <f t="shared" ref="AC88:AC94" si="117">AB88</f>
        <v>1</v>
      </c>
      <c r="AD88" s="292">
        <f t="shared" ref="AD88:AD94" si="118">AC88</f>
        <v>1</v>
      </c>
      <c r="AE88" s="295">
        <f t="shared" ref="AE88:AE94" si="119">AD88</f>
        <v>1</v>
      </c>
      <c r="AF88" s="505" t="s">
        <v>728</v>
      </c>
      <c r="AG88" s="506" t="s">
        <v>431</v>
      </c>
      <c r="AH88" s="505"/>
      <c r="AI88" s="505"/>
      <c r="AJ88" s="505"/>
      <c r="AK88" s="505"/>
      <c r="AL88" s="505"/>
    </row>
    <row r="89" spans="1:38" s="21" customFormat="1" ht="22.5" x14ac:dyDescent="0.2">
      <c r="A89" s="53"/>
      <c r="B89" s="84"/>
      <c r="C89" s="193"/>
      <c r="D89" s="365" t="s">
        <v>222</v>
      </c>
      <c r="E89" s="44"/>
      <c r="F89" s="46"/>
      <c r="G89" s="378">
        <v>0</v>
      </c>
      <c r="H89" s="288">
        <v>1</v>
      </c>
      <c r="I89" s="288">
        <f t="shared" si="109"/>
        <v>1</v>
      </c>
      <c r="J89" s="288">
        <f t="shared" si="109"/>
        <v>1</v>
      </c>
      <c r="K89" s="457">
        <f>J89</f>
        <v>1</v>
      </c>
      <c r="L89" s="292">
        <f>K89</f>
        <v>1</v>
      </c>
      <c r="M89" s="288">
        <f>L89</f>
        <v>1</v>
      </c>
      <c r="N89" s="288">
        <f>M89</f>
        <v>1</v>
      </c>
      <c r="O89" s="295">
        <f>N89</f>
        <v>1</v>
      </c>
      <c r="P89" s="292">
        <f t="shared" ref="P89:R94" si="120">O89</f>
        <v>1</v>
      </c>
      <c r="Q89" s="292">
        <f t="shared" si="120"/>
        <v>1</v>
      </c>
      <c r="R89" s="292">
        <f t="shared" si="120"/>
        <v>1</v>
      </c>
      <c r="S89" s="295">
        <f t="shared" ref="S89:S94" si="121">R89</f>
        <v>1</v>
      </c>
      <c r="T89" s="292">
        <f t="shared" ref="T89:T94" si="122">S89</f>
        <v>1</v>
      </c>
      <c r="U89" s="292">
        <f t="shared" si="111"/>
        <v>1</v>
      </c>
      <c r="V89" s="292">
        <f t="shared" si="112"/>
        <v>1</v>
      </c>
      <c r="W89" s="295">
        <f t="shared" si="113"/>
        <v>1</v>
      </c>
      <c r="X89" s="292">
        <f t="shared" ref="X89:X94" si="123">W89</f>
        <v>1</v>
      </c>
      <c r="Y89" s="292">
        <f t="shared" si="114"/>
        <v>1</v>
      </c>
      <c r="Z89" s="292">
        <f t="shared" si="115"/>
        <v>1</v>
      </c>
      <c r="AA89" s="295">
        <f t="shared" si="116"/>
        <v>1</v>
      </c>
      <c r="AB89" s="292">
        <f t="shared" ref="AB89:AB94" si="124">AA89</f>
        <v>1</v>
      </c>
      <c r="AC89" s="292">
        <f t="shared" si="117"/>
        <v>1</v>
      </c>
      <c r="AD89" s="292">
        <f t="shared" si="118"/>
        <v>1</v>
      </c>
      <c r="AE89" s="295">
        <f t="shared" si="119"/>
        <v>1</v>
      </c>
      <c r="AF89" s="505" t="s">
        <v>728</v>
      </c>
      <c r="AG89" s="506" t="s">
        <v>431</v>
      </c>
      <c r="AH89" s="505"/>
      <c r="AI89" s="505"/>
      <c r="AJ89" s="505"/>
      <c r="AK89" s="505"/>
      <c r="AL89" s="505"/>
    </row>
    <row r="90" spans="1:38" s="21" customFormat="1" ht="12" x14ac:dyDescent="0.2">
      <c r="A90" s="53"/>
      <c r="B90" s="84"/>
      <c r="C90" s="193"/>
      <c r="D90" s="365" t="s">
        <v>223</v>
      </c>
      <c r="E90" s="44"/>
      <c r="F90" s="46"/>
      <c r="G90" s="378">
        <v>0</v>
      </c>
      <c r="H90" s="288">
        <v>0.5</v>
      </c>
      <c r="I90" s="288">
        <f t="shared" si="109"/>
        <v>0.5</v>
      </c>
      <c r="J90" s="288">
        <f t="shared" si="109"/>
        <v>0.5</v>
      </c>
      <c r="K90" s="293">
        <f>J90</f>
        <v>0.5</v>
      </c>
      <c r="L90" s="292">
        <v>1</v>
      </c>
      <c r="M90" s="288">
        <f t="shared" ref="M90:O94" si="125">L90</f>
        <v>1</v>
      </c>
      <c r="N90" s="288">
        <f t="shared" si="125"/>
        <v>1</v>
      </c>
      <c r="O90" s="295">
        <f t="shared" si="125"/>
        <v>1</v>
      </c>
      <c r="P90" s="292">
        <f t="shared" si="120"/>
        <v>1</v>
      </c>
      <c r="Q90" s="292">
        <f t="shared" si="120"/>
        <v>1</v>
      </c>
      <c r="R90" s="292">
        <f t="shared" si="120"/>
        <v>1</v>
      </c>
      <c r="S90" s="295">
        <f t="shared" si="121"/>
        <v>1</v>
      </c>
      <c r="T90" s="292">
        <f t="shared" si="122"/>
        <v>1</v>
      </c>
      <c r="U90" s="292">
        <f t="shared" si="111"/>
        <v>1</v>
      </c>
      <c r="V90" s="292">
        <f t="shared" si="112"/>
        <v>1</v>
      </c>
      <c r="W90" s="295">
        <f t="shared" si="113"/>
        <v>1</v>
      </c>
      <c r="X90" s="292">
        <f t="shared" si="123"/>
        <v>1</v>
      </c>
      <c r="Y90" s="292">
        <f t="shared" si="114"/>
        <v>1</v>
      </c>
      <c r="Z90" s="292">
        <f t="shared" si="115"/>
        <v>1</v>
      </c>
      <c r="AA90" s="295">
        <f t="shared" si="116"/>
        <v>1</v>
      </c>
      <c r="AB90" s="292">
        <f t="shared" si="124"/>
        <v>1</v>
      </c>
      <c r="AC90" s="292">
        <f t="shared" si="117"/>
        <v>1</v>
      </c>
      <c r="AD90" s="292">
        <f t="shared" si="118"/>
        <v>1</v>
      </c>
      <c r="AE90" s="295">
        <f t="shared" si="119"/>
        <v>1</v>
      </c>
      <c r="AF90" s="505" t="s">
        <v>745</v>
      </c>
      <c r="AG90" s="506" t="s">
        <v>431</v>
      </c>
      <c r="AH90" s="505"/>
      <c r="AI90" s="505"/>
      <c r="AJ90" s="505"/>
      <c r="AK90" s="505"/>
      <c r="AL90" s="505"/>
    </row>
    <row r="91" spans="1:38" s="21" customFormat="1" ht="12" x14ac:dyDescent="0.2">
      <c r="A91" s="53"/>
      <c r="B91" s="84"/>
      <c r="C91" s="193"/>
      <c r="D91" s="365" t="s">
        <v>391</v>
      </c>
      <c r="E91" s="44"/>
      <c r="F91" s="46"/>
      <c r="G91" s="378">
        <v>0</v>
      </c>
      <c r="H91" s="288">
        <v>0.5</v>
      </c>
      <c r="I91" s="288">
        <f t="shared" si="109"/>
        <v>0.5</v>
      </c>
      <c r="J91" s="288">
        <f t="shared" si="109"/>
        <v>0.5</v>
      </c>
      <c r="K91" s="293">
        <f>J91</f>
        <v>0.5</v>
      </c>
      <c r="L91" s="292">
        <v>1</v>
      </c>
      <c r="M91" s="288">
        <f t="shared" si="125"/>
        <v>1</v>
      </c>
      <c r="N91" s="288">
        <f t="shared" si="125"/>
        <v>1</v>
      </c>
      <c r="O91" s="295">
        <f t="shared" si="125"/>
        <v>1</v>
      </c>
      <c r="P91" s="292">
        <f t="shared" si="120"/>
        <v>1</v>
      </c>
      <c r="Q91" s="292">
        <f t="shared" si="120"/>
        <v>1</v>
      </c>
      <c r="R91" s="292">
        <f t="shared" si="120"/>
        <v>1</v>
      </c>
      <c r="S91" s="295">
        <f t="shared" si="121"/>
        <v>1</v>
      </c>
      <c r="T91" s="292">
        <f t="shared" si="122"/>
        <v>1</v>
      </c>
      <c r="U91" s="292">
        <f t="shared" si="111"/>
        <v>1</v>
      </c>
      <c r="V91" s="292">
        <f t="shared" si="112"/>
        <v>1</v>
      </c>
      <c r="W91" s="295">
        <f t="shared" si="113"/>
        <v>1</v>
      </c>
      <c r="X91" s="292">
        <f t="shared" si="123"/>
        <v>1</v>
      </c>
      <c r="Y91" s="292">
        <f t="shared" si="114"/>
        <v>1</v>
      </c>
      <c r="Z91" s="292">
        <f t="shared" si="115"/>
        <v>1</v>
      </c>
      <c r="AA91" s="295">
        <f t="shared" si="116"/>
        <v>1</v>
      </c>
      <c r="AB91" s="292">
        <f t="shared" si="124"/>
        <v>1</v>
      </c>
      <c r="AC91" s="292">
        <f t="shared" si="117"/>
        <v>1</v>
      </c>
      <c r="AD91" s="292">
        <f t="shared" si="118"/>
        <v>1</v>
      </c>
      <c r="AE91" s="295">
        <f t="shared" si="119"/>
        <v>1</v>
      </c>
      <c r="AF91" s="505" t="s">
        <v>729</v>
      </c>
      <c r="AG91" s="506" t="s">
        <v>431</v>
      </c>
      <c r="AH91" s="505"/>
      <c r="AI91" s="505"/>
      <c r="AJ91" s="505"/>
      <c r="AK91" s="505"/>
      <c r="AL91" s="505"/>
    </row>
    <row r="92" spans="1:38" s="21" customFormat="1" ht="12" x14ac:dyDescent="0.2">
      <c r="A92" s="53"/>
      <c r="B92" s="84"/>
      <c r="C92" s="193"/>
      <c r="D92" s="363" t="s">
        <v>195</v>
      </c>
      <c r="E92" s="44"/>
      <c r="F92" s="46"/>
      <c r="G92" s="378">
        <v>0</v>
      </c>
      <c r="H92" s="288">
        <f>+H51</f>
        <v>0.25</v>
      </c>
      <c r="I92" s="288">
        <v>0.5</v>
      </c>
      <c r="J92" s="288">
        <v>0.75</v>
      </c>
      <c r="K92" s="293">
        <f>J92</f>
        <v>0.75</v>
      </c>
      <c r="L92" s="288">
        <v>1</v>
      </c>
      <c r="M92" s="288">
        <f t="shared" si="125"/>
        <v>1</v>
      </c>
      <c r="N92" s="288">
        <f t="shared" si="125"/>
        <v>1</v>
      </c>
      <c r="O92" s="295">
        <f t="shared" si="125"/>
        <v>1</v>
      </c>
      <c r="P92" s="292">
        <f t="shared" si="120"/>
        <v>1</v>
      </c>
      <c r="Q92" s="292">
        <f t="shared" si="120"/>
        <v>1</v>
      </c>
      <c r="R92" s="292">
        <f t="shared" si="120"/>
        <v>1</v>
      </c>
      <c r="S92" s="295">
        <f t="shared" si="121"/>
        <v>1</v>
      </c>
      <c r="T92" s="292">
        <f t="shared" si="122"/>
        <v>1</v>
      </c>
      <c r="U92" s="292">
        <f t="shared" si="111"/>
        <v>1</v>
      </c>
      <c r="V92" s="292">
        <f t="shared" si="112"/>
        <v>1</v>
      </c>
      <c r="W92" s="295">
        <f t="shared" si="113"/>
        <v>1</v>
      </c>
      <c r="X92" s="292">
        <f t="shared" si="123"/>
        <v>1</v>
      </c>
      <c r="Y92" s="292">
        <f t="shared" si="114"/>
        <v>1</v>
      </c>
      <c r="Z92" s="292">
        <f t="shared" si="115"/>
        <v>1</v>
      </c>
      <c r="AA92" s="295">
        <f t="shared" si="116"/>
        <v>1</v>
      </c>
      <c r="AB92" s="292">
        <f t="shared" si="124"/>
        <v>1</v>
      </c>
      <c r="AC92" s="292">
        <f t="shared" si="117"/>
        <v>1</v>
      </c>
      <c r="AD92" s="292">
        <f t="shared" si="118"/>
        <v>1</v>
      </c>
      <c r="AE92" s="295">
        <f t="shared" si="119"/>
        <v>1</v>
      </c>
      <c r="AF92" s="505" t="s">
        <v>729</v>
      </c>
      <c r="AG92" s="506" t="s">
        <v>431</v>
      </c>
      <c r="AH92" s="505"/>
      <c r="AI92" s="505"/>
      <c r="AJ92" s="505"/>
      <c r="AK92" s="505"/>
      <c r="AL92" s="505"/>
    </row>
    <row r="93" spans="1:38" s="21" customFormat="1" ht="12" x14ac:dyDescent="0.2">
      <c r="A93" s="53"/>
      <c r="B93" s="84"/>
      <c r="C93" s="193"/>
      <c r="D93" s="363" t="s">
        <v>224</v>
      </c>
      <c r="E93" s="44"/>
      <c r="F93" s="46"/>
      <c r="G93" s="378">
        <v>1</v>
      </c>
      <c r="H93" s="288">
        <f>G93</f>
        <v>1</v>
      </c>
      <c r="I93" s="288">
        <f>H93</f>
        <v>1</v>
      </c>
      <c r="J93" s="288">
        <f>I93</f>
        <v>1</v>
      </c>
      <c r="K93" s="457">
        <f>J93</f>
        <v>1</v>
      </c>
      <c r="L93" s="292">
        <f>K93</f>
        <v>1</v>
      </c>
      <c r="M93" s="288">
        <f t="shared" si="125"/>
        <v>1</v>
      </c>
      <c r="N93" s="288">
        <f t="shared" si="125"/>
        <v>1</v>
      </c>
      <c r="O93" s="295">
        <f t="shared" si="125"/>
        <v>1</v>
      </c>
      <c r="P93" s="292">
        <f t="shared" si="120"/>
        <v>1</v>
      </c>
      <c r="Q93" s="292">
        <f t="shared" si="120"/>
        <v>1</v>
      </c>
      <c r="R93" s="292">
        <f t="shared" si="120"/>
        <v>1</v>
      </c>
      <c r="S93" s="295">
        <f t="shared" si="121"/>
        <v>1</v>
      </c>
      <c r="T93" s="292">
        <f t="shared" si="122"/>
        <v>1</v>
      </c>
      <c r="U93" s="292">
        <f t="shared" si="111"/>
        <v>1</v>
      </c>
      <c r="V93" s="292">
        <f t="shared" si="112"/>
        <v>1</v>
      </c>
      <c r="W93" s="295">
        <f t="shared" si="113"/>
        <v>1</v>
      </c>
      <c r="X93" s="292">
        <f t="shared" si="123"/>
        <v>1</v>
      </c>
      <c r="Y93" s="292">
        <f t="shared" si="114"/>
        <v>1</v>
      </c>
      <c r="Z93" s="292">
        <f t="shared" si="115"/>
        <v>1</v>
      </c>
      <c r="AA93" s="295">
        <f t="shared" si="116"/>
        <v>1</v>
      </c>
      <c r="AB93" s="292">
        <f t="shared" si="124"/>
        <v>1</v>
      </c>
      <c r="AC93" s="292">
        <f t="shared" si="117"/>
        <v>1</v>
      </c>
      <c r="AD93" s="292">
        <f t="shared" si="118"/>
        <v>1</v>
      </c>
      <c r="AE93" s="295">
        <f t="shared" si="119"/>
        <v>1</v>
      </c>
      <c r="AF93" s="505" t="s">
        <v>746</v>
      </c>
      <c r="AG93" s="506" t="s">
        <v>431</v>
      </c>
      <c r="AH93" s="505"/>
      <c r="AI93" s="505"/>
      <c r="AJ93" s="505"/>
      <c r="AK93" s="505"/>
      <c r="AL93" s="505"/>
    </row>
    <row r="94" spans="1:38" s="21" customFormat="1" ht="12" x14ac:dyDescent="0.2">
      <c r="A94" s="53"/>
      <c r="B94" s="84"/>
      <c r="C94" s="193"/>
      <c r="D94" s="363" t="s">
        <v>225</v>
      </c>
      <c r="E94" s="44"/>
      <c r="F94" s="46"/>
      <c r="G94" s="378">
        <v>0</v>
      </c>
      <c r="H94" s="288">
        <v>1</v>
      </c>
      <c r="I94" s="288">
        <f>H94</f>
        <v>1</v>
      </c>
      <c r="J94" s="288">
        <f>I94</f>
        <v>1</v>
      </c>
      <c r="K94" s="457">
        <f>J94</f>
        <v>1</v>
      </c>
      <c r="L94" s="292">
        <f>K94</f>
        <v>1</v>
      </c>
      <c r="M94" s="288">
        <f t="shared" si="125"/>
        <v>1</v>
      </c>
      <c r="N94" s="288">
        <f t="shared" si="125"/>
        <v>1</v>
      </c>
      <c r="O94" s="295">
        <f t="shared" si="125"/>
        <v>1</v>
      </c>
      <c r="P94" s="292">
        <f t="shared" si="120"/>
        <v>1</v>
      </c>
      <c r="Q94" s="292">
        <f t="shared" si="120"/>
        <v>1</v>
      </c>
      <c r="R94" s="292">
        <f t="shared" si="120"/>
        <v>1</v>
      </c>
      <c r="S94" s="295">
        <f t="shared" si="121"/>
        <v>1</v>
      </c>
      <c r="T94" s="292">
        <f t="shared" si="122"/>
        <v>1</v>
      </c>
      <c r="U94" s="292">
        <f t="shared" si="111"/>
        <v>1</v>
      </c>
      <c r="V94" s="292">
        <f t="shared" si="112"/>
        <v>1</v>
      </c>
      <c r="W94" s="295">
        <f t="shared" si="113"/>
        <v>1</v>
      </c>
      <c r="X94" s="292">
        <f t="shared" si="123"/>
        <v>1</v>
      </c>
      <c r="Y94" s="292">
        <f t="shared" si="114"/>
        <v>1</v>
      </c>
      <c r="Z94" s="292">
        <f t="shared" si="115"/>
        <v>1</v>
      </c>
      <c r="AA94" s="295">
        <f t="shared" si="116"/>
        <v>1</v>
      </c>
      <c r="AB94" s="292">
        <f t="shared" si="124"/>
        <v>1</v>
      </c>
      <c r="AC94" s="292">
        <f t="shared" si="117"/>
        <v>1</v>
      </c>
      <c r="AD94" s="292">
        <f t="shared" si="118"/>
        <v>1</v>
      </c>
      <c r="AE94" s="295">
        <f t="shared" si="119"/>
        <v>1</v>
      </c>
      <c r="AG94" s="506" t="s">
        <v>431</v>
      </c>
    </row>
    <row r="95" spans="1:38" ht="23.25" thickBot="1" x14ac:dyDescent="0.25">
      <c r="A95" s="10"/>
      <c r="B95" s="84"/>
      <c r="C95" s="211"/>
      <c r="D95" s="386" t="s">
        <v>319</v>
      </c>
      <c r="E95" s="157"/>
      <c r="F95" s="158"/>
      <c r="G95" s="159"/>
      <c r="H95" s="159"/>
      <c r="I95" s="160"/>
      <c r="J95" s="160"/>
      <c r="K95" s="161"/>
      <c r="L95" s="142"/>
      <c r="M95" s="143"/>
      <c r="N95" s="143"/>
      <c r="O95" s="144"/>
      <c r="P95" s="143"/>
      <c r="Q95" s="145"/>
      <c r="R95" s="145"/>
      <c r="S95" s="146"/>
      <c r="T95" s="143"/>
      <c r="U95" s="145"/>
      <c r="V95" s="145"/>
      <c r="W95" s="146"/>
      <c r="X95" s="143"/>
      <c r="Y95" s="145"/>
      <c r="Z95" s="145"/>
      <c r="AA95" s="146"/>
      <c r="AB95" s="143"/>
      <c r="AC95" s="145"/>
      <c r="AD95" s="145"/>
      <c r="AE95" s="146"/>
      <c r="AF95" s="146"/>
      <c r="AG95" s="146"/>
      <c r="AH95" s="146"/>
      <c r="AI95" s="146"/>
      <c r="AJ95" s="146"/>
      <c r="AK95" s="146"/>
      <c r="AL95" s="146"/>
    </row>
    <row r="96" spans="1:38" ht="12" thickBot="1" x14ac:dyDescent="0.25">
      <c r="A96" s="40"/>
      <c r="B96" s="300" t="s">
        <v>118</v>
      </c>
      <c r="C96" s="273"/>
      <c r="D96" s="274"/>
      <c r="E96" s="133"/>
      <c r="F96" s="133"/>
      <c r="G96" s="133"/>
      <c r="H96" s="134"/>
      <c r="I96" s="134"/>
      <c r="J96" s="134"/>
      <c r="K96" s="135"/>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row>
    <row r="97" spans="1:38" ht="12" thickBot="1" x14ac:dyDescent="0.25">
      <c r="A97" s="10"/>
      <c r="B97" s="115" t="s">
        <v>42</v>
      </c>
      <c r="C97" s="199"/>
      <c r="D97" s="304" t="s">
        <v>43</v>
      </c>
      <c r="E97" s="305"/>
      <c r="F97" s="306"/>
      <c r="G97" s="306"/>
      <c r="H97" s="429"/>
      <c r="I97" s="308"/>
      <c r="J97" s="308"/>
      <c r="K97" s="309"/>
      <c r="L97" s="310"/>
      <c r="M97" s="308"/>
      <c r="N97" s="308"/>
      <c r="O97" s="311"/>
      <c r="P97" s="308"/>
      <c r="Q97" s="308"/>
      <c r="R97" s="308"/>
      <c r="S97" s="311"/>
      <c r="T97" s="308"/>
      <c r="U97" s="308"/>
      <c r="V97" s="308"/>
      <c r="W97" s="311"/>
      <c r="X97" s="308"/>
      <c r="Y97" s="308"/>
      <c r="Z97" s="308"/>
      <c r="AA97" s="311"/>
      <c r="AB97" s="308"/>
      <c r="AC97" s="308"/>
      <c r="AD97" s="308"/>
      <c r="AE97" s="311"/>
      <c r="AF97" s="311"/>
      <c r="AG97" s="311"/>
      <c r="AH97" s="311"/>
      <c r="AI97" s="311"/>
      <c r="AJ97" s="311"/>
      <c r="AK97" s="311"/>
      <c r="AL97" s="311"/>
    </row>
    <row r="98" spans="1:38" x14ac:dyDescent="0.2">
      <c r="A98" s="10"/>
      <c r="B98" s="102"/>
      <c r="C98" s="200"/>
      <c r="D98" s="156" t="s">
        <v>122</v>
      </c>
      <c r="E98" s="38"/>
      <c r="F98" s="39"/>
      <c r="G98" s="411">
        <f>IFERROR(SUM(G99:G104)/COUNT(G99:G104),0)</f>
        <v>0</v>
      </c>
      <c r="H98" s="412">
        <f t="shared" ref="H98:S98" si="126">IFERROR(SUM(H99:H104)/COUNT(H99:H104),0)</f>
        <v>0.70833333333333337</v>
      </c>
      <c r="I98" s="412">
        <f t="shared" si="126"/>
        <v>0.70833333333333337</v>
      </c>
      <c r="J98" s="412">
        <f t="shared" si="126"/>
        <v>0.70833333333333337</v>
      </c>
      <c r="K98" s="412">
        <f t="shared" si="126"/>
        <v>0.70833333333333337</v>
      </c>
      <c r="L98" s="413">
        <f t="shared" si="126"/>
        <v>0.95833333333333337</v>
      </c>
      <c r="M98" s="412">
        <f t="shared" si="126"/>
        <v>0.95833333333333337</v>
      </c>
      <c r="N98" s="412">
        <f t="shared" si="126"/>
        <v>0.95833333333333337</v>
      </c>
      <c r="O98" s="414">
        <f t="shared" si="126"/>
        <v>0.95833333333333337</v>
      </c>
      <c r="P98" s="412">
        <f t="shared" si="126"/>
        <v>0.95833333333333337</v>
      </c>
      <c r="Q98" s="412">
        <f t="shared" si="126"/>
        <v>0.95833333333333337</v>
      </c>
      <c r="R98" s="412">
        <f t="shared" si="126"/>
        <v>0.95833333333333337</v>
      </c>
      <c r="S98" s="414">
        <f t="shared" si="126"/>
        <v>0.95833333333333337</v>
      </c>
      <c r="T98" s="412">
        <f t="shared" ref="T98:AE98" si="127">IFERROR(SUM(T99:T104)/COUNT(T99:T104),0)</f>
        <v>1</v>
      </c>
      <c r="U98" s="412">
        <f t="shared" si="127"/>
        <v>1</v>
      </c>
      <c r="V98" s="412">
        <f t="shared" si="127"/>
        <v>1</v>
      </c>
      <c r="W98" s="414">
        <f t="shared" si="127"/>
        <v>1</v>
      </c>
      <c r="X98" s="412">
        <f t="shared" si="127"/>
        <v>1</v>
      </c>
      <c r="Y98" s="412">
        <f t="shared" si="127"/>
        <v>1</v>
      </c>
      <c r="Z98" s="412">
        <f t="shared" si="127"/>
        <v>1</v>
      </c>
      <c r="AA98" s="414">
        <f t="shared" si="127"/>
        <v>1</v>
      </c>
      <c r="AB98" s="412">
        <f t="shared" si="127"/>
        <v>1</v>
      </c>
      <c r="AC98" s="412">
        <f t="shared" si="127"/>
        <v>1</v>
      </c>
      <c r="AD98" s="412">
        <f t="shared" si="127"/>
        <v>1</v>
      </c>
      <c r="AE98" s="414">
        <f t="shared" si="127"/>
        <v>1</v>
      </c>
      <c r="AF98" s="668"/>
      <c r="AG98" s="668"/>
      <c r="AH98" s="668"/>
      <c r="AI98" s="668"/>
      <c r="AJ98" s="668"/>
      <c r="AK98" s="668"/>
      <c r="AL98" s="668"/>
    </row>
    <row r="99" spans="1:38" ht="22.5" x14ac:dyDescent="0.2">
      <c r="A99" s="10"/>
      <c r="B99" s="102"/>
      <c r="C99" s="200"/>
      <c r="D99" s="367" t="s">
        <v>226</v>
      </c>
      <c r="E99" s="44"/>
      <c r="F99" s="46"/>
      <c r="G99" s="378">
        <v>0</v>
      </c>
      <c r="H99" s="288">
        <v>1</v>
      </c>
      <c r="I99" s="288">
        <f t="shared" ref="I99:S104" si="128">H99</f>
        <v>1</v>
      </c>
      <c r="J99" s="288">
        <f t="shared" si="128"/>
        <v>1</v>
      </c>
      <c r="K99" s="293">
        <f t="shared" si="128"/>
        <v>1</v>
      </c>
      <c r="L99" s="292">
        <f t="shared" si="128"/>
        <v>1</v>
      </c>
      <c r="M99" s="288">
        <f t="shared" si="128"/>
        <v>1</v>
      </c>
      <c r="N99" s="288">
        <f t="shared" si="128"/>
        <v>1</v>
      </c>
      <c r="O99" s="295">
        <f t="shared" si="128"/>
        <v>1</v>
      </c>
      <c r="P99" s="292">
        <f t="shared" si="128"/>
        <v>1</v>
      </c>
      <c r="Q99" s="288">
        <f t="shared" si="128"/>
        <v>1</v>
      </c>
      <c r="R99" s="288">
        <f t="shared" si="128"/>
        <v>1</v>
      </c>
      <c r="S99" s="295">
        <f t="shared" si="128"/>
        <v>1</v>
      </c>
      <c r="T99" s="292">
        <f t="shared" ref="T99:T104" si="129">S99</f>
        <v>1</v>
      </c>
      <c r="U99" s="288">
        <f t="shared" ref="U99:U104" si="130">T99</f>
        <v>1</v>
      </c>
      <c r="V99" s="288">
        <f t="shared" ref="V99:V104" si="131">U99</f>
        <v>1</v>
      </c>
      <c r="W99" s="295">
        <f t="shared" ref="W99:W104" si="132">V99</f>
        <v>1</v>
      </c>
      <c r="X99" s="292">
        <f>W99</f>
        <v>1</v>
      </c>
      <c r="Y99" s="288">
        <f t="shared" ref="Y99:Y104" si="133">X99</f>
        <v>1</v>
      </c>
      <c r="Z99" s="288">
        <f t="shared" ref="Z99:Z104" si="134">Y99</f>
        <v>1</v>
      </c>
      <c r="AA99" s="295">
        <f t="shared" ref="AA99:AA104" si="135">Z99</f>
        <v>1</v>
      </c>
      <c r="AB99" s="292">
        <f>AA99</f>
        <v>1</v>
      </c>
      <c r="AC99" s="288">
        <f t="shared" ref="AC99:AC104" si="136">AB99</f>
        <v>1</v>
      </c>
      <c r="AD99" s="288">
        <f t="shared" ref="AD99:AD104" si="137">AC99</f>
        <v>1</v>
      </c>
      <c r="AE99" s="295">
        <f t="shared" ref="AE99:AE104" si="138">AD99</f>
        <v>1</v>
      </c>
      <c r="AF99" s="505"/>
      <c r="AG99" s="506" t="s">
        <v>431</v>
      </c>
      <c r="AH99" s="505"/>
      <c r="AI99" s="505"/>
      <c r="AJ99" s="505"/>
      <c r="AK99" s="505"/>
      <c r="AL99" s="505"/>
    </row>
    <row r="100" spans="1:38" ht="22.5" x14ac:dyDescent="0.2">
      <c r="A100" s="10"/>
      <c r="B100" s="102"/>
      <c r="C100" s="200"/>
      <c r="D100" s="366" t="s">
        <v>227</v>
      </c>
      <c r="E100" s="44"/>
      <c r="F100" s="46"/>
      <c r="G100" s="378">
        <v>0</v>
      </c>
      <c r="H100" s="288">
        <v>1</v>
      </c>
      <c r="I100" s="288">
        <f t="shared" si="128"/>
        <v>1</v>
      </c>
      <c r="J100" s="288">
        <f t="shared" si="128"/>
        <v>1</v>
      </c>
      <c r="K100" s="293">
        <f t="shared" si="128"/>
        <v>1</v>
      </c>
      <c r="L100" s="292">
        <f t="shared" si="128"/>
        <v>1</v>
      </c>
      <c r="M100" s="288">
        <f t="shared" si="128"/>
        <v>1</v>
      </c>
      <c r="N100" s="288">
        <f t="shared" si="128"/>
        <v>1</v>
      </c>
      <c r="O100" s="295">
        <f t="shared" si="128"/>
        <v>1</v>
      </c>
      <c r="P100" s="292">
        <f t="shared" si="128"/>
        <v>1</v>
      </c>
      <c r="Q100" s="288">
        <f t="shared" si="128"/>
        <v>1</v>
      </c>
      <c r="R100" s="288">
        <f t="shared" si="128"/>
        <v>1</v>
      </c>
      <c r="S100" s="295">
        <f t="shared" si="128"/>
        <v>1</v>
      </c>
      <c r="T100" s="292">
        <f t="shared" si="129"/>
        <v>1</v>
      </c>
      <c r="U100" s="288">
        <f t="shared" si="130"/>
        <v>1</v>
      </c>
      <c r="V100" s="288">
        <f t="shared" si="131"/>
        <v>1</v>
      </c>
      <c r="W100" s="295">
        <f t="shared" si="132"/>
        <v>1</v>
      </c>
      <c r="X100" s="292">
        <f>W100</f>
        <v>1</v>
      </c>
      <c r="Y100" s="288">
        <f t="shared" si="133"/>
        <v>1</v>
      </c>
      <c r="Z100" s="288">
        <f t="shared" si="134"/>
        <v>1</v>
      </c>
      <c r="AA100" s="295">
        <f t="shared" si="135"/>
        <v>1</v>
      </c>
      <c r="AB100" s="292">
        <f>AA100</f>
        <v>1</v>
      </c>
      <c r="AC100" s="288">
        <f t="shared" si="136"/>
        <v>1</v>
      </c>
      <c r="AD100" s="288">
        <f t="shared" si="137"/>
        <v>1</v>
      </c>
      <c r="AE100" s="295">
        <f t="shared" si="138"/>
        <v>1</v>
      </c>
      <c r="AF100" s="505"/>
      <c r="AG100" s="506" t="s">
        <v>431</v>
      </c>
      <c r="AH100" s="505"/>
      <c r="AI100" s="505"/>
      <c r="AJ100" s="505"/>
      <c r="AK100" s="505"/>
      <c r="AL100" s="505"/>
    </row>
    <row r="101" spans="1:38" ht="12" x14ac:dyDescent="0.2">
      <c r="A101" s="10"/>
      <c r="B101" s="102"/>
      <c r="C101" s="200"/>
      <c r="D101" s="366" t="s">
        <v>228</v>
      </c>
      <c r="E101" s="44"/>
      <c r="F101" s="46"/>
      <c r="G101" s="378">
        <v>0</v>
      </c>
      <c r="H101" s="288">
        <v>0.5</v>
      </c>
      <c r="I101" s="288">
        <f t="shared" si="128"/>
        <v>0.5</v>
      </c>
      <c r="J101" s="288">
        <f t="shared" si="128"/>
        <v>0.5</v>
      </c>
      <c r="K101" s="293">
        <f t="shared" si="128"/>
        <v>0.5</v>
      </c>
      <c r="L101" s="292">
        <v>1</v>
      </c>
      <c r="M101" s="288">
        <f t="shared" si="128"/>
        <v>1</v>
      </c>
      <c r="N101" s="288">
        <f t="shared" si="128"/>
        <v>1</v>
      </c>
      <c r="O101" s="295">
        <f t="shared" si="128"/>
        <v>1</v>
      </c>
      <c r="P101" s="292">
        <f t="shared" si="128"/>
        <v>1</v>
      </c>
      <c r="Q101" s="288">
        <f t="shared" si="128"/>
        <v>1</v>
      </c>
      <c r="R101" s="288">
        <f t="shared" si="128"/>
        <v>1</v>
      </c>
      <c r="S101" s="295">
        <f t="shared" si="128"/>
        <v>1</v>
      </c>
      <c r="T101" s="292">
        <f t="shared" si="129"/>
        <v>1</v>
      </c>
      <c r="U101" s="288">
        <f t="shared" si="130"/>
        <v>1</v>
      </c>
      <c r="V101" s="288">
        <f t="shared" si="131"/>
        <v>1</v>
      </c>
      <c r="W101" s="295">
        <f t="shared" si="132"/>
        <v>1</v>
      </c>
      <c r="X101" s="292">
        <f>W101</f>
        <v>1</v>
      </c>
      <c r="Y101" s="288">
        <f t="shared" si="133"/>
        <v>1</v>
      </c>
      <c r="Z101" s="288">
        <f t="shared" si="134"/>
        <v>1</v>
      </c>
      <c r="AA101" s="295">
        <f t="shared" si="135"/>
        <v>1</v>
      </c>
      <c r="AB101" s="292">
        <f>AA101</f>
        <v>1</v>
      </c>
      <c r="AC101" s="288">
        <f t="shared" si="136"/>
        <v>1</v>
      </c>
      <c r="AD101" s="288">
        <f t="shared" si="137"/>
        <v>1</v>
      </c>
      <c r="AE101" s="295">
        <f t="shared" si="138"/>
        <v>1</v>
      </c>
      <c r="AF101" s="505"/>
      <c r="AG101" s="506" t="s">
        <v>431</v>
      </c>
      <c r="AH101" s="505"/>
      <c r="AI101" s="505"/>
      <c r="AJ101" s="505"/>
      <c r="AK101" s="505"/>
      <c r="AL101" s="505"/>
    </row>
    <row r="102" spans="1:38" ht="22.5" x14ac:dyDescent="0.2">
      <c r="A102" s="10"/>
      <c r="B102" s="102"/>
      <c r="C102" s="200"/>
      <c r="D102" s="366" t="s">
        <v>229</v>
      </c>
      <c r="E102" s="44"/>
      <c r="F102" s="46"/>
      <c r="G102" s="378">
        <v>0</v>
      </c>
      <c r="H102" s="288">
        <v>0.5</v>
      </c>
      <c r="I102" s="288">
        <f t="shared" si="128"/>
        <v>0.5</v>
      </c>
      <c r="J102" s="288">
        <f t="shared" si="128"/>
        <v>0.5</v>
      </c>
      <c r="K102" s="293">
        <f t="shared" si="128"/>
        <v>0.5</v>
      </c>
      <c r="L102" s="292">
        <v>1</v>
      </c>
      <c r="M102" s="288">
        <f t="shared" si="128"/>
        <v>1</v>
      </c>
      <c r="N102" s="288">
        <f t="shared" si="128"/>
        <v>1</v>
      </c>
      <c r="O102" s="295">
        <f t="shared" si="128"/>
        <v>1</v>
      </c>
      <c r="P102" s="292">
        <f t="shared" si="128"/>
        <v>1</v>
      </c>
      <c r="Q102" s="288">
        <f t="shared" si="128"/>
        <v>1</v>
      </c>
      <c r="R102" s="288">
        <f t="shared" si="128"/>
        <v>1</v>
      </c>
      <c r="S102" s="295">
        <f t="shared" si="128"/>
        <v>1</v>
      </c>
      <c r="T102" s="292">
        <f t="shared" si="129"/>
        <v>1</v>
      </c>
      <c r="U102" s="288">
        <f t="shared" si="130"/>
        <v>1</v>
      </c>
      <c r="V102" s="288">
        <f t="shared" si="131"/>
        <v>1</v>
      </c>
      <c r="W102" s="295">
        <f t="shared" si="132"/>
        <v>1</v>
      </c>
      <c r="X102" s="292">
        <f>W102</f>
        <v>1</v>
      </c>
      <c r="Y102" s="288">
        <f t="shared" si="133"/>
        <v>1</v>
      </c>
      <c r="Z102" s="288">
        <f t="shared" si="134"/>
        <v>1</v>
      </c>
      <c r="AA102" s="295">
        <f t="shared" si="135"/>
        <v>1</v>
      </c>
      <c r="AB102" s="292">
        <f>AA102</f>
        <v>1</v>
      </c>
      <c r="AC102" s="288">
        <f t="shared" si="136"/>
        <v>1</v>
      </c>
      <c r="AD102" s="288">
        <f t="shared" si="137"/>
        <v>1</v>
      </c>
      <c r="AE102" s="295">
        <f t="shared" si="138"/>
        <v>1</v>
      </c>
      <c r="AF102" s="505" t="s">
        <v>747</v>
      </c>
      <c r="AG102" s="506" t="s">
        <v>431</v>
      </c>
      <c r="AH102" s="505"/>
      <c r="AI102" s="505"/>
      <c r="AJ102" s="505"/>
      <c r="AK102" s="505"/>
      <c r="AL102" s="505"/>
    </row>
    <row r="103" spans="1:38" ht="22.5" x14ac:dyDescent="0.2">
      <c r="A103" s="10"/>
      <c r="B103" s="102"/>
      <c r="C103" s="200"/>
      <c r="D103" s="366" t="s">
        <v>230</v>
      </c>
      <c r="E103" s="44"/>
      <c r="F103" s="46"/>
      <c r="G103" s="378">
        <v>0</v>
      </c>
      <c r="H103" s="288">
        <v>0.5</v>
      </c>
      <c r="I103" s="288">
        <v>0.5</v>
      </c>
      <c r="J103" s="288">
        <v>0.5</v>
      </c>
      <c r="K103" s="293">
        <v>0.5</v>
      </c>
      <c r="L103" s="292">
        <v>0.75</v>
      </c>
      <c r="M103" s="288">
        <f t="shared" si="128"/>
        <v>0.75</v>
      </c>
      <c r="N103" s="288">
        <f t="shared" si="128"/>
        <v>0.75</v>
      </c>
      <c r="O103" s="295">
        <f t="shared" si="128"/>
        <v>0.75</v>
      </c>
      <c r="P103" s="292">
        <f t="shared" si="128"/>
        <v>0.75</v>
      </c>
      <c r="Q103" s="288">
        <f t="shared" si="128"/>
        <v>0.75</v>
      </c>
      <c r="R103" s="288">
        <f t="shared" si="128"/>
        <v>0.75</v>
      </c>
      <c r="S103" s="295">
        <f t="shared" si="128"/>
        <v>0.75</v>
      </c>
      <c r="T103" s="292">
        <v>1</v>
      </c>
      <c r="U103" s="288">
        <f t="shared" si="130"/>
        <v>1</v>
      </c>
      <c r="V103" s="288">
        <f t="shared" si="131"/>
        <v>1</v>
      </c>
      <c r="W103" s="295">
        <f t="shared" si="132"/>
        <v>1</v>
      </c>
      <c r="X103" s="292">
        <v>1</v>
      </c>
      <c r="Y103" s="288">
        <f t="shared" si="133"/>
        <v>1</v>
      </c>
      <c r="Z103" s="288">
        <f t="shared" si="134"/>
        <v>1</v>
      </c>
      <c r="AA103" s="295">
        <f t="shared" si="135"/>
        <v>1</v>
      </c>
      <c r="AB103" s="292">
        <v>1</v>
      </c>
      <c r="AC103" s="288">
        <f t="shared" si="136"/>
        <v>1</v>
      </c>
      <c r="AD103" s="288">
        <f t="shared" si="137"/>
        <v>1</v>
      </c>
      <c r="AE103" s="295">
        <f t="shared" si="138"/>
        <v>1</v>
      </c>
      <c r="AF103" s="505"/>
      <c r="AG103" s="506" t="s">
        <v>431</v>
      </c>
      <c r="AH103" s="505"/>
      <c r="AI103" s="505"/>
      <c r="AJ103" s="505"/>
      <c r="AK103" s="505"/>
      <c r="AL103" s="505"/>
    </row>
    <row r="104" spans="1:38" ht="22.5" x14ac:dyDescent="0.2">
      <c r="A104" s="10"/>
      <c r="B104" s="102"/>
      <c r="C104" s="200"/>
      <c r="D104" s="366" t="s">
        <v>231</v>
      </c>
      <c r="E104" s="44"/>
      <c r="F104" s="46"/>
      <c r="G104" s="378">
        <v>0</v>
      </c>
      <c r="H104" s="288">
        <v>0.75</v>
      </c>
      <c r="I104" s="288">
        <v>0.75</v>
      </c>
      <c r="J104" s="288">
        <v>0.75</v>
      </c>
      <c r="K104" s="293">
        <v>0.75</v>
      </c>
      <c r="L104" s="292">
        <v>1</v>
      </c>
      <c r="M104" s="288">
        <f t="shared" si="128"/>
        <v>1</v>
      </c>
      <c r="N104" s="288">
        <f t="shared" si="128"/>
        <v>1</v>
      </c>
      <c r="O104" s="295">
        <f t="shared" si="128"/>
        <v>1</v>
      </c>
      <c r="P104" s="292">
        <f t="shared" si="128"/>
        <v>1</v>
      </c>
      <c r="Q104" s="288">
        <f t="shared" si="128"/>
        <v>1</v>
      </c>
      <c r="R104" s="288">
        <f t="shared" si="128"/>
        <v>1</v>
      </c>
      <c r="S104" s="295">
        <f t="shared" si="128"/>
        <v>1</v>
      </c>
      <c r="T104" s="292">
        <f t="shared" si="129"/>
        <v>1</v>
      </c>
      <c r="U104" s="288">
        <f t="shared" si="130"/>
        <v>1</v>
      </c>
      <c r="V104" s="288">
        <f t="shared" si="131"/>
        <v>1</v>
      </c>
      <c r="W104" s="295">
        <f t="shared" si="132"/>
        <v>1</v>
      </c>
      <c r="X104" s="292">
        <f>W104</f>
        <v>1</v>
      </c>
      <c r="Y104" s="288">
        <f t="shared" si="133"/>
        <v>1</v>
      </c>
      <c r="Z104" s="288">
        <f t="shared" si="134"/>
        <v>1</v>
      </c>
      <c r="AA104" s="295">
        <f t="shared" si="135"/>
        <v>1</v>
      </c>
      <c r="AB104" s="292">
        <f>AA104</f>
        <v>1</v>
      </c>
      <c r="AC104" s="288">
        <f t="shared" si="136"/>
        <v>1</v>
      </c>
      <c r="AD104" s="288">
        <f t="shared" si="137"/>
        <v>1</v>
      </c>
      <c r="AE104" s="295">
        <f t="shared" si="138"/>
        <v>1</v>
      </c>
      <c r="AG104" s="506" t="s">
        <v>431</v>
      </c>
    </row>
    <row r="105" spans="1:38" ht="23.25" thickBot="1" x14ac:dyDescent="0.25">
      <c r="A105" s="10"/>
      <c r="B105" s="102"/>
      <c r="C105" s="211"/>
      <c r="D105" s="386" t="s">
        <v>395</v>
      </c>
      <c r="E105" s="157"/>
      <c r="F105" s="158"/>
      <c r="G105" s="159"/>
      <c r="H105" s="159"/>
      <c r="I105" s="160"/>
      <c r="J105" s="160"/>
      <c r="K105" s="161"/>
      <c r="L105" s="142"/>
      <c r="M105" s="143"/>
      <c r="N105" s="143"/>
      <c r="O105" s="144"/>
      <c r="P105" s="143"/>
      <c r="Q105" s="145"/>
      <c r="R105" s="145"/>
      <c r="S105" s="146"/>
      <c r="T105" s="143"/>
      <c r="U105" s="145"/>
      <c r="V105" s="145"/>
      <c r="W105" s="146"/>
      <c r="X105" s="143"/>
      <c r="Y105" s="145"/>
      <c r="Z105" s="145"/>
      <c r="AA105" s="146"/>
      <c r="AB105" s="143"/>
      <c r="AC105" s="145"/>
      <c r="AD105" s="145"/>
      <c r="AE105" s="146"/>
      <c r="AF105" s="146"/>
      <c r="AG105" s="146"/>
      <c r="AH105" s="146"/>
      <c r="AI105" s="146"/>
      <c r="AJ105" s="146"/>
      <c r="AK105" s="146"/>
      <c r="AL105" s="146"/>
    </row>
    <row r="106" spans="1:38" ht="12" thickBot="1" x14ac:dyDescent="0.25">
      <c r="A106" s="10"/>
      <c r="B106" s="115" t="s">
        <v>44</v>
      </c>
      <c r="C106" s="201"/>
      <c r="D106" s="304" t="s">
        <v>60</v>
      </c>
      <c r="E106" s="305"/>
      <c r="F106" s="306"/>
      <c r="G106" s="306"/>
      <c r="H106" s="429"/>
      <c r="I106" s="308"/>
      <c r="J106" s="308"/>
      <c r="K106" s="309"/>
      <c r="L106" s="310"/>
      <c r="M106" s="308"/>
      <c r="N106" s="308"/>
      <c r="O106" s="311"/>
      <c r="P106" s="428"/>
      <c r="Q106" s="308"/>
      <c r="R106" s="308"/>
      <c r="S106" s="311"/>
      <c r="T106" s="311"/>
      <c r="U106" s="308"/>
      <c r="V106" s="308"/>
      <c r="W106" s="311"/>
      <c r="X106" s="311"/>
      <c r="Y106" s="308"/>
      <c r="Z106" s="308"/>
      <c r="AA106" s="311"/>
      <c r="AB106" s="311"/>
      <c r="AC106" s="308"/>
      <c r="AD106" s="308"/>
      <c r="AE106" s="311"/>
      <c r="AF106" s="311"/>
      <c r="AG106" s="311"/>
      <c r="AH106" s="311"/>
      <c r="AI106" s="311"/>
      <c r="AJ106" s="311"/>
      <c r="AK106" s="311"/>
      <c r="AL106" s="311"/>
    </row>
    <row r="107" spans="1:38" x14ac:dyDescent="0.2">
      <c r="A107" s="10"/>
      <c r="B107" s="102"/>
      <c r="C107" s="202"/>
      <c r="D107" s="220" t="s">
        <v>122</v>
      </c>
      <c r="E107" s="38"/>
      <c r="F107" s="39"/>
      <c r="G107" s="411">
        <f>IFERROR(SUM(G108:G115)/COUNT(G108:G115),0)</f>
        <v>0</v>
      </c>
      <c r="H107" s="412">
        <f t="shared" ref="H107:S107" si="139">IFERROR(SUM(H108:H115)/COUNT(H108:H115),0)</f>
        <v>0.34375</v>
      </c>
      <c r="I107" s="412">
        <f t="shared" si="139"/>
        <v>0.34375</v>
      </c>
      <c r="J107" s="412">
        <f t="shared" si="139"/>
        <v>0.34375</v>
      </c>
      <c r="K107" s="412">
        <f t="shared" si="139"/>
        <v>0.34375</v>
      </c>
      <c r="L107" s="413">
        <f t="shared" si="139"/>
        <v>0.6875</v>
      </c>
      <c r="M107" s="412">
        <f t="shared" si="139"/>
        <v>0.6875</v>
      </c>
      <c r="N107" s="412">
        <f t="shared" si="139"/>
        <v>0.6875</v>
      </c>
      <c r="O107" s="414">
        <f t="shared" si="139"/>
        <v>0.6875</v>
      </c>
      <c r="P107" s="412">
        <f t="shared" si="139"/>
        <v>0.90625</v>
      </c>
      <c r="Q107" s="412">
        <f t="shared" si="139"/>
        <v>0.90625</v>
      </c>
      <c r="R107" s="412">
        <f t="shared" si="139"/>
        <v>0.90625</v>
      </c>
      <c r="S107" s="414">
        <f t="shared" si="139"/>
        <v>0.90625</v>
      </c>
      <c r="T107" s="412">
        <f t="shared" ref="T107:AE107" si="140">IFERROR(SUM(T108:T115)/COUNT(T108:T115),0)</f>
        <v>1</v>
      </c>
      <c r="U107" s="412">
        <f t="shared" si="140"/>
        <v>1</v>
      </c>
      <c r="V107" s="412">
        <f t="shared" si="140"/>
        <v>1</v>
      </c>
      <c r="W107" s="414">
        <f t="shared" si="140"/>
        <v>1</v>
      </c>
      <c r="X107" s="412">
        <f t="shared" si="140"/>
        <v>1</v>
      </c>
      <c r="Y107" s="412">
        <f t="shared" si="140"/>
        <v>1</v>
      </c>
      <c r="Z107" s="412">
        <f t="shared" si="140"/>
        <v>1</v>
      </c>
      <c r="AA107" s="414">
        <f t="shared" si="140"/>
        <v>1</v>
      </c>
      <c r="AB107" s="412">
        <f t="shared" si="140"/>
        <v>1</v>
      </c>
      <c r="AC107" s="412">
        <f t="shared" si="140"/>
        <v>1</v>
      </c>
      <c r="AD107" s="412">
        <f t="shared" si="140"/>
        <v>1</v>
      </c>
      <c r="AE107" s="414">
        <f t="shared" si="140"/>
        <v>1</v>
      </c>
      <c r="AF107" s="668"/>
      <c r="AG107" s="668"/>
      <c r="AH107" s="668"/>
      <c r="AI107" s="668"/>
      <c r="AJ107" s="668"/>
      <c r="AK107" s="668"/>
      <c r="AL107" s="668"/>
    </row>
    <row r="108" spans="1:38" ht="22.5" x14ac:dyDescent="0.2">
      <c r="A108" s="10"/>
      <c r="B108" s="101"/>
      <c r="C108" s="203"/>
      <c r="D108" s="368" t="s">
        <v>312</v>
      </c>
      <c r="E108" s="82"/>
      <c r="F108" s="83"/>
      <c r="G108" s="378">
        <v>0</v>
      </c>
      <c r="H108" s="288">
        <f>G108</f>
        <v>0</v>
      </c>
      <c r="I108" s="288">
        <f>H108</f>
        <v>0</v>
      </c>
      <c r="J108" s="288">
        <f>I108</f>
        <v>0</v>
      </c>
      <c r="K108" s="293">
        <f>J108</f>
        <v>0</v>
      </c>
      <c r="L108" s="292">
        <v>1</v>
      </c>
      <c r="M108" s="288">
        <f t="shared" ref="M108:AE108" si="141">L108</f>
        <v>1</v>
      </c>
      <c r="N108" s="288">
        <f t="shared" si="141"/>
        <v>1</v>
      </c>
      <c r="O108" s="295">
        <f t="shared" si="141"/>
        <v>1</v>
      </c>
      <c r="P108" s="292">
        <f t="shared" si="141"/>
        <v>1</v>
      </c>
      <c r="Q108" s="288">
        <f t="shared" si="141"/>
        <v>1</v>
      </c>
      <c r="R108" s="288">
        <f t="shared" si="141"/>
        <v>1</v>
      </c>
      <c r="S108" s="295">
        <f t="shared" si="141"/>
        <v>1</v>
      </c>
      <c r="T108" s="292">
        <f t="shared" si="141"/>
        <v>1</v>
      </c>
      <c r="U108" s="288">
        <f t="shared" si="141"/>
        <v>1</v>
      </c>
      <c r="V108" s="288">
        <f t="shared" si="141"/>
        <v>1</v>
      </c>
      <c r="W108" s="295">
        <f t="shared" si="141"/>
        <v>1</v>
      </c>
      <c r="X108" s="292">
        <f t="shared" si="141"/>
        <v>1</v>
      </c>
      <c r="Y108" s="288">
        <f t="shared" si="141"/>
        <v>1</v>
      </c>
      <c r="Z108" s="288">
        <f t="shared" si="141"/>
        <v>1</v>
      </c>
      <c r="AA108" s="295">
        <f t="shared" si="141"/>
        <v>1</v>
      </c>
      <c r="AB108" s="292">
        <f t="shared" si="141"/>
        <v>1</v>
      </c>
      <c r="AC108" s="288">
        <f t="shared" si="141"/>
        <v>1</v>
      </c>
      <c r="AD108" s="288">
        <f t="shared" si="141"/>
        <v>1</v>
      </c>
      <c r="AE108" s="295">
        <f t="shared" si="141"/>
        <v>1</v>
      </c>
      <c r="AF108" s="507"/>
      <c r="AG108" s="508" t="s">
        <v>431</v>
      </c>
      <c r="AH108" s="507"/>
      <c r="AI108" s="507"/>
      <c r="AJ108" s="507"/>
      <c r="AK108" s="507"/>
      <c r="AL108" s="507"/>
    </row>
    <row r="109" spans="1:38" ht="22.5" x14ac:dyDescent="0.2">
      <c r="A109" s="10"/>
      <c r="B109" s="102"/>
      <c r="C109" s="203"/>
      <c r="D109" s="364" t="s">
        <v>232</v>
      </c>
      <c r="E109" s="82"/>
      <c r="F109" s="83"/>
      <c r="G109" s="378">
        <v>0</v>
      </c>
      <c r="H109" s="288">
        <v>1</v>
      </c>
      <c r="I109" s="288">
        <f>H109</f>
        <v>1</v>
      </c>
      <c r="J109" s="288">
        <f>I109</f>
        <v>1</v>
      </c>
      <c r="K109" s="293">
        <f>J109</f>
        <v>1</v>
      </c>
      <c r="L109" s="292">
        <f>K109</f>
        <v>1</v>
      </c>
      <c r="M109" s="288">
        <f t="shared" ref="M109:AE109" si="142">L109</f>
        <v>1</v>
      </c>
      <c r="N109" s="288">
        <f t="shared" si="142"/>
        <v>1</v>
      </c>
      <c r="O109" s="295">
        <f t="shared" si="142"/>
        <v>1</v>
      </c>
      <c r="P109" s="292">
        <f t="shared" si="142"/>
        <v>1</v>
      </c>
      <c r="Q109" s="288">
        <f t="shared" si="142"/>
        <v>1</v>
      </c>
      <c r="R109" s="288">
        <f t="shared" si="142"/>
        <v>1</v>
      </c>
      <c r="S109" s="295">
        <f t="shared" si="142"/>
        <v>1</v>
      </c>
      <c r="T109" s="292">
        <f t="shared" si="142"/>
        <v>1</v>
      </c>
      <c r="U109" s="288">
        <f t="shared" si="142"/>
        <v>1</v>
      </c>
      <c r="V109" s="288">
        <f t="shared" si="142"/>
        <v>1</v>
      </c>
      <c r="W109" s="295">
        <f t="shared" si="142"/>
        <v>1</v>
      </c>
      <c r="X109" s="292">
        <f t="shared" si="142"/>
        <v>1</v>
      </c>
      <c r="Y109" s="288">
        <f t="shared" si="142"/>
        <v>1</v>
      </c>
      <c r="Z109" s="288">
        <f t="shared" si="142"/>
        <v>1</v>
      </c>
      <c r="AA109" s="295">
        <f t="shared" si="142"/>
        <v>1</v>
      </c>
      <c r="AB109" s="292">
        <f t="shared" si="142"/>
        <v>1</v>
      </c>
      <c r="AC109" s="288">
        <f t="shared" si="142"/>
        <v>1</v>
      </c>
      <c r="AD109" s="288">
        <f t="shared" si="142"/>
        <v>1</v>
      </c>
      <c r="AE109" s="295">
        <f t="shared" si="142"/>
        <v>1</v>
      </c>
      <c r="AF109" s="507"/>
      <c r="AG109" s="508" t="s">
        <v>431</v>
      </c>
      <c r="AH109" s="507"/>
      <c r="AI109" s="507"/>
      <c r="AJ109" s="507"/>
      <c r="AK109" s="507"/>
      <c r="AL109" s="507"/>
    </row>
    <row r="110" spans="1:38" ht="12" x14ac:dyDescent="0.2">
      <c r="A110" s="10"/>
      <c r="B110" s="102"/>
      <c r="C110" s="203"/>
      <c r="D110" s="364" t="s">
        <v>233</v>
      </c>
      <c r="E110" s="82"/>
      <c r="F110" s="83"/>
      <c r="G110" s="378">
        <v>0</v>
      </c>
      <c r="H110" s="288">
        <v>0.5</v>
      </c>
      <c r="I110" s="288">
        <f>H110</f>
        <v>0.5</v>
      </c>
      <c r="J110" s="288">
        <f>I110</f>
        <v>0.5</v>
      </c>
      <c r="K110" s="293">
        <f>J110</f>
        <v>0.5</v>
      </c>
      <c r="L110" s="292">
        <v>1</v>
      </c>
      <c r="M110" s="288">
        <f t="shared" ref="M110:AE110" si="143">L110</f>
        <v>1</v>
      </c>
      <c r="N110" s="288">
        <f t="shared" si="143"/>
        <v>1</v>
      </c>
      <c r="O110" s="295">
        <f t="shared" si="143"/>
        <v>1</v>
      </c>
      <c r="P110" s="292">
        <f t="shared" si="143"/>
        <v>1</v>
      </c>
      <c r="Q110" s="288">
        <f t="shared" si="143"/>
        <v>1</v>
      </c>
      <c r="R110" s="288">
        <f t="shared" si="143"/>
        <v>1</v>
      </c>
      <c r="S110" s="295">
        <f t="shared" si="143"/>
        <v>1</v>
      </c>
      <c r="T110" s="292">
        <f t="shared" si="143"/>
        <v>1</v>
      </c>
      <c r="U110" s="288">
        <f t="shared" si="143"/>
        <v>1</v>
      </c>
      <c r="V110" s="288">
        <f t="shared" si="143"/>
        <v>1</v>
      </c>
      <c r="W110" s="295">
        <f t="shared" si="143"/>
        <v>1</v>
      </c>
      <c r="X110" s="292">
        <f t="shared" si="143"/>
        <v>1</v>
      </c>
      <c r="Y110" s="288">
        <f t="shared" si="143"/>
        <v>1</v>
      </c>
      <c r="Z110" s="288">
        <f t="shared" si="143"/>
        <v>1</v>
      </c>
      <c r="AA110" s="295">
        <f t="shared" si="143"/>
        <v>1</v>
      </c>
      <c r="AB110" s="292">
        <f t="shared" si="143"/>
        <v>1</v>
      </c>
      <c r="AC110" s="288">
        <f t="shared" si="143"/>
        <v>1</v>
      </c>
      <c r="AD110" s="288">
        <f t="shared" si="143"/>
        <v>1</v>
      </c>
      <c r="AE110" s="295">
        <f t="shared" si="143"/>
        <v>1</v>
      </c>
      <c r="AF110" s="507"/>
      <c r="AG110" s="508" t="s">
        <v>431</v>
      </c>
      <c r="AH110" s="507"/>
      <c r="AI110" s="507"/>
      <c r="AJ110" s="507"/>
      <c r="AK110" s="507"/>
      <c r="AL110" s="507"/>
    </row>
    <row r="111" spans="1:38" ht="22.5" x14ac:dyDescent="0.2">
      <c r="A111" s="10"/>
      <c r="B111" s="102"/>
      <c r="C111" s="203"/>
      <c r="D111" s="364" t="s">
        <v>234</v>
      </c>
      <c r="E111" s="82"/>
      <c r="F111" s="83"/>
      <c r="G111" s="378">
        <v>0</v>
      </c>
      <c r="H111" s="288">
        <v>0.25</v>
      </c>
      <c r="I111" s="288">
        <v>0.25</v>
      </c>
      <c r="J111" s="288">
        <v>0.25</v>
      </c>
      <c r="K111" s="293">
        <v>0.25</v>
      </c>
      <c r="L111" s="292">
        <v>0.5</v>
      </c>
      <c r="M111" s="288">
        <v>0.5</v>
      </c>
      <c r="N111" s="288">
        <v>0.5</v>
      </c>
      <c r="O111" s="295">
        <v>0.5</v>
      </c>
      <c r="P111" s="292">
        <v>0.75</v>
      </c>
      <c r="Q111" s="288">
        <v>0.75</v>
      </c>
      <c r="R111" s="288">
        <v>0.75</v>
      </c>
      <c r="S111" s="295">
        <v>0.75</v>
      </c>
      <c r="T111" s="292">
        <v>1</v>
      </c>
      <c r="U111" s="292">
        <v>1</v>
      </c>
      <c r="V111" s="292">
        <v>1</v>
      </c>
      <c r="W111" s="292">
        <v>1</v>
      </c>
      <c r="X111" s="292">
        <v>1</v>
      </c>
      <c r="Y111" s="292">
        <v>1</v>
      </c>
      <c r="Z111" s="292">
        <v>1</v>
      </c>
      <c r="AA111" s="292">
        <v>1</v>
      </c>
      <c r="AB111" s="292">
        <v>1</v>
      </c>
      <c r="AC111" s="292">
        <v>1</v>
      </c>
      <c r="AD111" s="292">
        <v>1</v>
      </c>
      <c r="AE111" s="292">
        <v>1</v>
      </c>
      <c r="AF111" s="507"/>
      <c r="AG111" s="508" t="s">
        <v>431</v>
      </c>
      <c r="AH111" s="507"/>
      <c r="AI111" s="507"/>
      <c r="AJ111" s="507"/>
      <c r="AK111" s="507"/>
      <c r="AL111" s="507"/>
    </row>
    <row r="112" spans="1:38" ht="12" x14ac:dyDescent="0.2">
      <c r="A112" s="10"/>
      <c r="B112" s="102"/>
      <c r="C112" s="203"/>
      <c r="D112" s="364" t="s">
        <v>235</v>
      </c>
      <c r="E112" s="82"/>
      <c r="F112" s="83"/>
      <c r="G112" s="378">
        <v>0</v>
      </c>
      <c r="H112" s="288">
        <f t="shared" ref="H112:O112" si="144">G112</f>
        <v>0</v>
      </c>
      <c r="I112" s="288">
        <f t="shared" si="144"/>
        <v>0</v>
      </c>
      <c r="J112" s="288">
        <f t="shared" si="144"/>
        <v>0</v>
      </c>
      <c r="K112" s="293">
        <f t="shared" si="144"/>
        <v>0</v>
      </c>
      <c r="L112" s="292">
        <f t="shared" si="144"/>
        <v>0</v>
      </c>
      <c r="M112" s="288">
        <f t="shared" si="144"/>
        <v>0</v>
      </c>
      <c r="N112" s="288">
        <f t="shared" si="144"/>
        <v>0</v>
      </c>
      <c r="O112" s="295">
        <f t="shared" si="144"/>
        <v>0</v>
      </c>
      <c r="P112" s="292">
        <v>1</v>
      </c>
      <c r="Q112" s="288">
        <f t="shared" ref="Q112:S115" si="145">P112</f>
        <v>1</v>
      </c>
      <c r="R112" s="288">
        <f t="shared" si="145"/>
        <v>1</v>
      </c>
      <c r="S112" s="288">
        <f t="shared" si="145"/>
        <v>1</v>
      </c>
      <c r="T112" s="292">
        <v>1</v>
      </c>
      <c r="U112" s="288">
        <f t="shared" ref="U112:W115" si="146">T112</f>
        <v>1</v>
      </c>
      <c r="V112" s="288">
        <f t="shared" si="146"/>
        <v>1</v>
      </c>
      <c r="W112" s="288">
        <f t="shared" si="146"/>
        <v>1</v>
      </c>
      <c r="X112" s="292">
        <v>1</v>
      </c>
      <c r="Y112" s="288">
        <f t="shared" ref="Y112:AA115" si="147">X112</f>
        <v>1</v>
      </c>
      <c r="Z112" s="288">
        <f t="shared" si="147"/>
        <v>1</v>
      </c>
      <c r="AA112" s="288">
        <f t="shared" si="147"/>
        <v>1</v>
      </c>
      <c r="AB112" s="292">
        <v>1</v>
      </c>
      <c r="AC112" s="288">
        <f t="shared" ref="AC112:AE115" si="148">AB112</f>
        <v>1</v>
      </c>
      <c r="AD112" s="288">
        <f t="shared" si="148"/>
        <v>1</v>
      </c>
      <c r="AE112" s="288">
        <f t="shared" si="148"/>
        <v>1</v>
      </c>
      <c r="AF112" s="507"/>
      <c r="AG112" s="508" t="s">
        <v>431</v>
      </c>
      <c r="AH112" s="507"/>
      <c r="AI112" s="507"/>
      <c r="AJ112" s="507"/>
      <c r="AK112" s="507"/>
      <c r="AL112" s="507"/>
    </row>
    <row r="113" spans="1:38" ht="12" x14ac:dyDescent="0.2">
      <c r="A113" s="10"/>
      <c r="B113" s="102"/>
      <c r="C113" s="203"/>
      <c r="D113" s="364" t="s">
        <v>236</v>
      </c>
      <c r="E113" s="82"/>
      <c r="F113" s="83"/>
      <c r="G113" s="378">
        <v>0</v>
      </c>
      <c r="H113" s="288">
        <v>0.5</v>
      </c>
      <c r="I113" s="288">
        <f>H113</f>
        <v>0.5</v>
      </c>
      <c r="J113" s="288">
        <f>I113</f>
        <v>0.5</v>
      </c>
      <c r="K113" s="293">
        <f>J113</f>
        <v>0.5</v>
      </c>
      <c r="L113" s="292">
        <v>0.75</v>
      </c>
      <c r="M113" s="288">
        <v>0.75</v>
      </c>
      <c r="N113" s="288">
        <v>0.75</v>
      </c>
      <c r="O113" s="295">
        <v>0.75</v>
      </c>
      <c r="P113" s="292">
        <v>1</v>
      </c>
      <c r="Q113" s="288">
        <f t="shared" si="145"/>
        <v>1</v>
      </c>
      <c r="R113" s="288">
        <f t="shared" si="145"/>
        <v>1</v>
      </c>
      <c r="S113" s="288">
        <f t="shared" si="145"/>
        <v>1</v>
      </c>
      <c r="T113" s="292">
        <v>1</v>
      </c>
      <c r="U113" s="288">
        <f t="shared" si="146"/>
        <v>1</v>
      </c>
      <c r="V113" s="288">
        <f t="shared" si="146"/>
        <v>1</v>
      </c>
      <c r="W113" s="288">
        <f t="shared" si="146"/>
        <v>1</v>
      </c>
      <c r="X113" s="292">
        <v>1</v>
      </c>
      <c r="Y113" s="288">
        <f t="shared" si="147"/>
        <v>1</v>
      </c>
      <c r="Z113" s="288">
        <f t="shared" si="147"/>
        <v>1</v>
      </c>
      <c r="AA113" s="288">
        <f t="shared" si="147"/>
        <v>1</v>
      </c>
      <c r="AB113" s="292">
        <v>1</v>
      </c>
      <c r="AC113" s="288">
        <f t="shared" si="148"/>
        <v>1</v>
      </c>
      <c r="AD113" s="288">
        <f t="shared" si="148"/>
        <v>1</v>
      </c>
      <c r="AE113" s="288">
        <f t="shared" si="148"/>
        <v>1</v>
      </c>
      <c r="AF113" s="507"/>
      <c r="AG113" s="508" t="s">
        <v>431</v>
      </c>
      <c r="AH113" s="507"/>
      <c r="AI113" s="507"/>
      <c r="AJ113" s="507"/>
      <c r="AK113" s="507"/>
      <c r="AL113" s="507"/>
    </row>
    <row r="114" spans="1:38" ht="22.5" x14ac:dyDescent="0.2">
      <c r="A114" s="10"/>
      <c r="B114" s="102"/>
      <c r="C114" s="203"/>
      <c r="D114" s="364" t="s">
        <v>237</v>
      </c>
      <c r="E114" s="82"/>
      <c r="F114" s="83"/>
      <c r="G114" s="378">
        <v>0</v>
      </c>
      <c r="H114" s="288">
        <v>0.5</v>
      </c>
      <c r="I114" s="288">
        <v>0.5</v>
      </c>
      <c r="J114" s="288">
        <v>0.5</v>
      </c>
      <c r="K114" s="293">
        <v>0.5</v>
      </c>
      <c r="L114" s="292">
        <v>0.75</v>
      </c>
      <c r="M114" s="288">
        <v>0.75</v>
      </c>
      <c r="N114" s="288">
        <v>0.75</v>
      </c>
      <c r="O114" s="295">
        <v>0.75</v>
      </c>
      <c r="P114" s="292">
        <v>0.75</v>
      </c>
      <c r="Q114" s="288">
        <f t="shared" si="145"/>
        <v>0.75</v>
      </c>
      <c r="R114" s="288">
        <f t="shared" si="145"/>
        <v>0.75</v>
      </c>
      <c r="S114" s="288">
        <f t="shared" si="145"/>
        <v>0.75</v>
      </c>
      <c r="T114" s="292">
        <v>1</v>
      </c>
      <c r="U114" s="288">
        <f t="shared" si="146"/>
        <v>1</v>
      </c>
      <c r="V114" s="288">
        <f t="shared" si="146"/>
        <v>1</v>
      </c>
      <c r="W114" s="288">
        <f t="shared" si="146"/>
        <v>1</v>
      </c>
      <c r="X114" s="292">
        <v>1</v>
      </c>
      <c r="Y114" s="288">
        <f t="shared" si="147"/>
        <v>1</v>
      </c>
      <c r="Z114" s="288">
        <f t="shared" si="147"/>
        <v>1</v>
      </c>
      <c r="AA114" s="288">
        <f t="shared" si="147"/>
        <v>1</v>
      </c>
      <c r="AB114" s="292">
        <v>1</v>
      </c>
      <c r="AC114" s="288">
        <f t="shared" si="148"/>
        <v>1</v>
      </c>
      <c r="AD114" s="288">
        <f t="shared" si="148"/>
        <v>1</v>
      </c>
      <c r="AE114" s="288">
        <f t="shared" si="148"/>
        <v>1</v>
      </c>
      <c r="AF114" s="515"/>
      <c r="AG114" s="508" t="s">
        <v>431</v>
      </c>
      <c r="AH114" s="45"/>
      <c r="AI114" s="509"/>
      <c r="AJ114" s="45"/>
      <c r="AK114" s="45"/>
      <c r="AL114" s="45"/>
    </row>
    <row r="115" spans="1:38" ht="22.5" x14ac:dyDescent="0.2">
      <c r="A115" s="10"/>
      <c r="B115" s="102"/>
      <c r="C115" s="203"/>
      <c r="D115" s="364" t="s">
        <v>238</v>
      </c>
      <c r="E115" s="82"/>
      <c r="F115" s="83"/>
      <c r="G115" s="378">
        <v>0</v>
      </c>
      <c r="H115" s="288">
        <f>G115</f>
        <v>0</v>
      </c>
      <c r="I115" s="288">
        <f>H115</f>
        <v>0</v>
      </c>
      <c r="J115" s="288">
        <f>I115</f>
        <v>0</v>
      </c>
      <c r="K115" s="293">
        <f>J115</f>
        <v>0</v>
      </c>
      <c r="L115" s="292">
        <v>0.5</v>
      </c>
      <c r="M115" s="288">
        <f>L115</f>
        <v>0.5</v>
      </c>
      <c r="N115" s="288">
        <f>M115</f>
        <v>0.5</v>
      </c>
      <c r="O115" s="295">
        <f>N115</f>
        <v>0.5</v>
      </c>
      <c r="P115" s="292">
        <v>0.75</v>
      </c>
      <c r="Q115" s="288">
        <f t="shared" si="145"/>
        <v>0.75</v>
      </c>
      <c r="R115" s="288">
        <f t="shared" si="145"/>
        <v>0.75</v>
      </c>
      <c r="S115" s="288">
        <f t="shared" si="145"/>
        <v>0.75</v>
      </c>
      <c r="T115" s="292">
        <v>1</v>
      </c>
      <c r="U115" s="288">
        <f t="shared" si="146"/>
        <v>1</v>
      </c>
      <c r="V115" s="288">
        <f t="shared" si="146"/>
        <v>1</v>
      </c>
      <c r="W115" s="288">
        <f t="shared" si="146"/>
        <v>1</v>
      </c>
      <c r="X115" s="292">
        <v>1</v>
      </c>
      <c r="Y115" s="288">
        <f t="shared" si="147"/>
        <v>1</v>
      </c>
      <c r="Z115" s="288">
        <f t="shared" si="147"/>
        <v>1</v>
      </c>
      <c r="AA115" s="288">
        <f t="shared" si="147"/>
        <v>1</v>
      </c>
      <c r="AB115" s="292">
        <v>1</v>
      </c>
      <c r="AC115" s="288">
        <f t="shared" si="148"/>
        <v>1</v>
      </c>
      <c r="AD115" s="288">
        <f t="shared" si="148"/>
        <v>1</v>
      </c>
      <c r="AE115" s="288">
        <f t="shared" si="148"/>
        <v>1</v>
      </c>
      <c r="AG115" s="508" t="s">
        <v>431</v>
      </c>
    </row>
    <row r="116" spans="1:38" ht="34.5" thickBot="1" x14ac:dyDescent="0.25">
      <c r="A116" s="10"/>
      <c r="B116" s="102"/>
      <c r="C116" s="211"/>
      <c r="D116" s="386" t="s">
        <v>320</v>
      </c>
      <c r="E116" s="157"/>
      <c r="F116" s="158"/>
      <c r="G116" s="159"/>
      <c r="H116" s="159"/>
      <c r="I116" s="160"/>
      <c r="J116" s="160"/>
      <c r="K116" s="161"/>
      <c r="L116" s="142"/>
      <c r="M116" s="143"/>
      <c r="N116" s="143"/>
      <c r="O116" s="144"/>
      <c r="P116" s="143"/>
      <c r="Q116" s="145"/>
      <c r="R116" s="145"/>
      <c r="S116" s="146"/>
      <c r="T116" s="143"/>
      <c r="U116" s="145"/>
      <c r="V116" s="145"/>
      <c r="W116" s="146"/>
      <c r="X116" s="143"/>
      <c r="Y116" s="145"/>
      <c r="Z116" s="145"/>
      <c r="AA116" s="146"/>
      <c r="AB116" s="143"/>
      <c r="AC116" s="145"/>
      <c r="AD116" s="145"/>
      <c r="AE116" s="146"/>
      <c r="AF116" s="151"/>
      <c r="AG116" s="145"/>
      <c r="AH116" s="145"/>
      <c r="AI116" s="146"/>
      <c r="AJ116" s="145"/>
      <c r="AK116" s="145"/>
      <c r="AL116" s="145"/>
    </row>
    <row r="117" spans="1:38" ht="12" thickBot="1" x14ac:dyDescent="0.25">
      <c r="A117" s="10"/>
      <c r="B117" s="115" t="s">
        <v>45</v>
      </c>
      <c r="C117" s="201"/>
      <c r="D117" s="304" t="s">
        <v>47</v>
      </c>
      <c r="E117" s="305"/>
      <c r="F117" s="306"/>
      <c r="G117" s="429"/>
      <c r="H117" s="308"/>
      <c r="I117" s="308"/>
      <c r="J117" s="308"/>
      <c r="K117" s="309"/>
      <c r="L117" s="310"/>
      <c r="M117" s="308"/>
      <c r="N117" s="308"/>
      <c r="O117" s="311"/>
      <c r="P117" s="308"/>
      <c r="Q117" s="308"/>
      <c r="R117" s="308"/>
      <c r="S117" s="428"/>
      <c r="T117" s="308"/>
      <c r="U117" s="308"/>
      <c r="V117" s="308"/>
      <c r="W117" s="308"/>
      <c r="X117" s="308"/>
      <c r="Y117" s="308"/>
      <c r="Z117" s="308"/>
      <c r="AA117" s="308"/>
      <c r="AB117" s="308"/>
      <c r="AC117" s="308"/>
      <c r="AD117" s="308"/>
      <c r="AE117" s="308"/>
      <c r="AF117" s="308"/>
      <c r="AG117" s="308"/>
      <c r="AH117" s="308"/>
      <c r="AI117" s="308"/>
      <c r="AJ117" s="308"/>
      <c r="AK117" s="308"/>
      <c r="AL117" s="308"/>
    </row>
    <row r="118" spans="1:38" x14ac:dyDescent="0.2">
      <c r="A118" s="10"/>
      <c r="B118" s="113"/>
      <c r="C118" s="204"/>
      <c r="D118" s="149" t="s">
        <v>122</v>
      </c>
      <c r="E118" s="38"/>
      <c r="F118" s="39"/>
      <c r="G118" s="411">
        <f t="shared" ref="G118:S118" si="149">IFERROR(SUM(G119:G121)/COUNT(G119:G121),0)</f>
        <v>0.33333333333333331</v>
      </c>
      <c r="H118" s="412">
        <f t="shared" si="149"/>
        <v>0.58333333333333337</v>
      </c>
      <c r="I118" s="412">
        <f t="shared" si="149"/>
        <v>0.58333333333333337</v>
      </c>
      <c r="J118" s="412">
        <f t="shared" si="149"/>
        <v>0.58333333333333337</v>
      </c>
      <c r="K118" s="412">
        <f t="shared" si="149"/>
        <v>0.58333333333333337</v>
      </c>
      <c r="L118" s="413">
        <f t="shared" si="149"/>
        <v>0.83333333333333337</v>
      </c>
      <c r="M118" s="412">
        <f t="shared" si="149"/>
        <v>0.83333333333333337</v>
      </c>
      <c r="N118" s="412">
        <f t="shared" si="149"/>
        <v>0.83333333333333337</v>
      </c>
      <c r="O118" s="414">
        <f t="shared" si="149"/>
        <v>0.83333333333333337</v>
      </c>
      <c r="P118" s="412">
        <f t="shared" si="149"/>
        <v>0.91666666666666663</v>
      </c>
      <c r="Q118" s="412">
        <f t="shared" si="149"/>
        <v>0.91666666666666663</v>
      </c>
      <c r="R118" s="412">
        <f t="shared" si="149"/>
        <v>0.91666666666666663</v>
      </c>
      <c r="S118" s="414">
        <f t="shared" si="149"/>
        <v>1</v>
      </c>
      <c r="T118" s="412">
        <f t="shared" ref="T118:AE118" si="150">IFERROR(SUM(T119:T121)/COUNT(T119:T121),0)</f>
        <v>1</v>
      </c>
      <c r="U118" s="412">
        <f t="shared" si="150"/>
        <v>1</v>
      </c>
      <c r="V118" s="412">
        <f t="shared" si="150"/>
        <v>1</v>
      </c>
      <c r="W118" s="414">
        <f t="shared" si="150"/>
        <v>1</v>
      </c>
      <c r="X118" s="412">
        <f t="shared" si="150"/>
        <v>1</v>
      </c>
      <c r="Y118" s="412">
        <f t="shared" si="150"/>
        <v>1</v>
      </c>
      <c r="Z118" s="412">
        <f t="shared" si="150"/>
        <v>1</v>
      </c>
      <c r="AA118" s="414">
        <f t="shared" si="150"/>
        <v>1</v>
      </c>
      <c r="AB118" s="412">
        <f t="shared" si="150"/>
        <v>1</v>
      </c>
      <c r="AC118" s="412">
        <f t="shared" si="150"/>
        <v>1</v>
      </c>
      <c r="AD118" s="412">
        <f t="shared" si="150"/>
        <v>1</v>
      </c>
      <c r="AE118" s="414">
        <f t="shared" si="150"/>
        <v>1</v>
      </c>
      <c r="AF118" s="668"/>
      <c r="AG118" s="668"/>
      <c r="AH118" s="668"/>
      <c r="AI118" s="668"/>
      <c r="AJ118" s="668"/>
      <c r="AK118" s="668"/>
      <c r="AL118" s="668"/>
    </row>
    <row r="119" spans="1:38" ht="22.5" x14ac:dyDescent="0.2">
      <c r="A119" s="10"/>
      <c r="B119" s="102"/>
      <c r="C119" s="200"/>
      <c r="D119" s="364" t="s">
        <v>239</v>
      </c>
      <c r="E119" s="82"/>
      <c r="F119" s="83"/>
      <c r="G119" s="378">
        <v>1</v>
      </c>
      <c r="H119" s="288">
        <f t="shared" ref="H119:AE119" si="151">G119</f>
        <v>1</v>
      </c>
      <c r="I119" s="288">
        <f t="shared" si="151"/>
        <v>1</v>
      </c>
      <c r="J119" s="288">
        <f t="shared" si="151"/>
        <v>1</v>
      </c>
      <c r="K119" s="293">
        <f t="shared" si="151"/>
        <v>1</v>
      </c>
      <c r="L119" s="288">
        <f t="shared" si="151"/>
        <v>1</v>
      </c>
      <c r="M119" s="288">
        <f t="shared" si="151"/>
        <v>1</v>
      </c>
      <c r="N119" s="288">
        <f t="shared" si="151"/>
        <v>1</v>
      </c>
      <c r="O119" s="295">
        <f t="shared" si="151"/>
        <v>1</v>
      </c>
      <c r="P119" s="288">
        <f t="shared" si="151"/>
        <v>1</v>
      </c>
      <c r="Q119" s="288">
        <f t="shared" si="151"/>
        <v>1</v>
      </c>
      <c r="R119" s="288">
        <f t="shared" si="151"/>
        <v>1</v>
      </c>
      <c r="S119" s="295">
        <f t="shared" si="151"/>
        <v>1</v>
      </c>
      <c r="T119" s="288">
        <f t="shared" si="151"/>
        <v>1</v>
      </c>
      <c r="U119" s="288">
        <f t="shared" si="151"/>
        <v>1</v>
      </c>
      <c r="V119" s="288">
        <f t="shared" si="151"/>
        <v>1</v>
      </c>
      <c r="W119" s="295">
        <f t="shared" si="151"/>
        <v>1</v>
      </c>
      <c r="X119" s="288">
        <f t="shared" si="151"/>
        <v>1</v>
      </c>
      <c r="Y119" s="288">
        <f t="shared" si="151"/>
        <v>1</v>
      </c>
      <c r="Z119" s="288">
        <f t="shared" si="151"/>
        <v>1</v>
      </c>
      <c r="AA119" s="295">
        <f t="shared" si="151"/>
        <v>1</v>
      </c>
      <c r="AB119" s="288">
        <f t="shared" si="151"/>
        <v>1</v>
      </c>
      <c r="AC119" s="288">
        <f t="shared" si="151"/>
        <v>1</v>
      </c>
      <c r="AD119" s="288">
        <f t="shared" si="151"/>
        <v>1</v>
      </c>
      <c r="AE119" s="295">
        <f t="shared" si="151"/>
        <v>1</v>
      </c>
      <c r="AF119" s="507" t="s">
        <v>728</v>
      </c>
      <c r="AG119" s="508" t="s">
        <v>431</v>
      </c>
      <c r="AH119" s="507"/>
      <c r="AI119" s="507"/>
      <c r="AJ119" s="507"/>
      <c r="AK119" s="507"/>
      <c r="AL119" s="507"/>
    </row>
    <row r="120" spans="1:38" ht="12" x14ac:dyDescent="0.2">
      <c r="A120" s="10"/>
      <c r="B120" s="102"/>
      <c r="C120" s="200"/>
      <c r="D120" s="364" t="s">
        <v>240</v>
      </c>
      <c r="E120" s="82"/>
      <c r="F120" s="83"/>
      <c r="G120" s="378">
        <v>0</v>
      </c>
      <c r="H120" s="288">
        <v>0.75</v>
      </c>
      <c r="I120" s="288">
        <v>0.75</v>
      </c>
      <c r="J120" s="288">
        <v>0.75</v>
      </c>
      <c r="K120" s="293">
        <f>J120</f>
        <v>0.75</v>
      </c>
      <c r="L120" s="288">
        <v>1</v>
      </c>
      <c r="M120" s="288">
        <f t="shared" ref="I120:R121" si="152">L120</f>
        <v>1</v>
      </c>
      <c r="N120" s="288">
        <f t="shared" si="152"/>
        <v>1</v>
      </c>
      <c r="O120" s="295">
        <f>N120</f>
        <v>1</v>
      </c>
      <c r="P120" s="288">
        <f t="shared" si="152"/>
        <v>1</v>
      </c>
      <c r="Q120" s="288">
        <f t="shared" si="152"/>
        <v>1</v>
      </c>
      <c r="R120" s="288">
        <f t="shared" si="152"/>
        <v>1</v>
      </c>
      <c r="S120" s="295">
        <f t="shared" ref="S120:AE120" si="153">R120</f>
        <v>1</v>
      </c>
      <c r="T120" s="288">
        <f t="shared" si="153"/>
        <v>1</v>
      </c>
      <c r="U120" s="288">
        <f t="shared" si="153"/>
        <v>1</v>
      </c>
      <c r="V120" s="288">
        <f t="shared" si="153"/>
        <v>1</v>
      </c>
      <c r="W120" s="295">
        <f t="shared" si="153"/>
        <v>1</v>
      </c>
      <c r="X120" s="288">
        <f t="shared" si="153"/>
        <v>1</v>
      </c>
      <c r="Y120" s="288">
        <f t="shared" si="153"/>
        <v>1</v>
      </c>
      <c r="Z120" s="288">
        <f t="shared" si="153"/>
        <v>1</v>
      </c>
      <c r="AA120" s="295">
        <f t="shared" si="153"/>
        <v>1</v>
      </c>
      <c r="AB120" s="288">
        <f t="shared" si="153"/>
        <v>1</v>
      </c>
      <c r="AC120" s="288">
        <f t="shared" si="153"/>
        <v>1</v>
      </c>
      <c r="AD120" s="288">
        <f t="shared" si="153"/>
        <v>1</v>
      </c>
      <c r="AE120" s="295">
        <f t="shared" si="153"/>
        <v>1</v>
      </c>
      <c r="AF120" s="515"/>
      <c r="AG120" s="508" t="s">
        <v>431</v>
      </c>
      <c r="AH120" s="45"/>
      <c r="AI120" s="509"/>
      <c r="AJ120" s="45"/>
      <c r="AK120" s="45"/>
      <c r="AL120" s="45"/>
    </row>
    <row r="121" spans="1:38" ht="22.5" x14ac:dyDescent="0.2">
      <c r="A121" s="10"/>
      <c r="B121" s="102"/>
      <c r="C121" s="200"/>
      <c r="D121" s="364" t="s">
        <v>241</v>
      </c>
      <c r="E121" s="82"/>
      <c r="F121" s="83"/>
      <c r="G121" s="378">
        <v>0</v>
      </c>
      <c r="H121" s="288">
        <f>G121</f>
        <v>0</v>
      </c>
      <c r="I121" s="288">
        <f t="shared" si="152"/>
        <v>0</v>
      </c>
      <c r="J121" s="288">
        <f t="shared" si="152"/>
        <v>0</v>
      </c>
      <c r="K121" s="293">
        <f>J121</f>
        <v>0</v>
      </c>
      <c r="L121" s="288">
        <v>0.5</v>
      </c>
      <c r="M121" s="288">
        <f t="shared" si="152"/>
        <v>0.5</v>
      </c>
      <c r="N121" s="288">
        <f t="shared" si="152"/>
        <v>0.5</v>
      </c>
      <c r="O121" s="295">
        <f>N121</f>
        <v>0.5</v>
      </c>
      <c r="P121" s="288">
        <v>0.75</v>
      </c>
      <c r="Q121" s="288">
        <f t="shared" si="152"/>
        <v>0.75</v>
      </c>
      <c r="R121" s="288">
        <f t="shared" si="152"/>
        <v>0.75</v>
      </c>
      <c r="S121" s="295">
        <v>1</v>
      </c>
      <c r="T121" s="288">
        <f t="shared" ref="T121:AE121" si="154">S121</f>
        <v>1</v>
      </c>
      <c r="U121" s="288">
        <f t="shared" si="154"/>
        <v>1</v>
      </c>
      <c r="V121" s="288">
        <f t="shared" si="154"/>
        <v>1</v>
      </c>
      <c r="W121" s="295">
        <f t="shared" si="154"/>
        <v>1</v>
      </c>
      <c r="X121" s="288">
        <f t="shared" si="154"/>
        <v>1</v>
      </c>
      <c r="Y121" s="288">
        <f t="shared" si="154"/>
        <v>1</v>
      </c>
      <c r="Z121" s="288">
        <f t="shared" si="154"/>
        <v>1</v>
      </c>
      <c r="AA121" s="295">
        <f t="shared" si="154"/>
        <v>1</v>
      </c>
      <c r="AB121" s="288">
        <f t="shared" si="154"/>
        <v>1</v>
      </c>
      <c r="AC121" s="288">
        <f t="shared" si="154"/>
        <v>1</v>
      </c>
      <c r="AD121" s="288">
        <f t="shared" si="154"/>
        <v>1</v>
      </c>
      <c r="AE121" s="295">
        <f t="shared" si="154"/>
        <v>1</v>
      </c>
      <c r="AG121" s="508" t="s">
        <v>431</v>
      </c>
    </row>
    <row r="122" spans="1:38" ht="23.25" thickBot="1" x14ac:dyDescent="0.25">
      <c r="A122" s="10"/>
      <c r="B122" s="102"/>
      <c r="C122" s="211"/>
      <c r="D122" s="386" t="s">
        <v>321</v>
      </c>
      <c r="E122" s="157"/>
      <c r="F122" s="158"/>
      <c r="G122" s="159"/>
      <c r="H122" s="159"/>
      <c r="I122" s="160"/>
      <c r="J122" s="160"/>
      <c r="K122" s="161"/>
      <c r="L122" s="142"/>
      <c r="M122" s="143"/>
      <c r="N122" s="143"/>
      <c r="O122" s="144"/>
      <c r="P122" s="143"/>
      <c r="Q122" s="145"/>
      <c r="R122" s="145"/>
      <c r="S122" s="146"/>
      <c r="T122" s="143"/>
      <c r="U122" s="145"/>
      <c r="V122" s="145"/>
      <c r="W122" s="146"/>
      <c r="X122" s="143"/>
      <c r="Y122" s="145"/>
      <c r="Z122" s="145"/>
      <c r="AA122" s="146"/>
      <c r="AB122" s="143"/>
      <c r="AC122" s="145"/>
      <c r="AD122" s="145"/>
      <c r="AE122" s="146"/>
      <c r="AF122" s="151"/>
      <c r="AG122" s="151"/>
      <c r="AH122" s="151"/>
      <c r="AI122" s="151"/>
      <c r="AJ122" s="151"/>
      <c r="AK122" s="151"/>
      <c r="AL122" s="151"/>
    </row>
    <row r="123" spans="1:38" ht="12" thickBot="1" x14ac:dyDescent="0.25">
      <c r="A123" s="10"/>
      <c r="B123" s="115" t="s">
        <v>46</v>
      </c>
      <c r="C123" s="201"/>
      <c r="D123" s="304" t="s">
        <v>120</v>
      </c>
      <c r="E123" s="305"/>
      <c r="F123" s="306"/>
      <c r="G123" s="306"/>
      <c r="H123" s="429"/>
      <c r="I123" s="308"/>
      <c r="J123" s="308"/>
      <c r="K123" s="309"/>
      <c r="L123" s="310"/>
      <c r="M123" s="308"/>
      <c r="N123" s="308"/>
      <c r="O123" s="311"/>
      <c r="P123" s="308"/>
      <c r="Q123" s="308"/>
      <c r="R123" s="308"/>
      <c r="S123" s="311"/>
      <c r="T123" s="308"/>
      <c r="U123" s="308"/>
      <c r="V123" s="308"/>
      <c r="W123" s="311"/>
      <c r="X123" s="308"/>
      <c r="Y123" s="308"/>
      <c r="Z123" s="308"/>
      <c r="AA123" s="311"/>
      <c r="AB123" s="308"/>
      <c r="AC123" s="308"/>
      <c r="AD123" s="308"/>
      <c r="AE123" s="311"/>
      <c r="AF123" s="310"/>
      <c r="AG123" s="308"/>
      <c r="AH123" s="308"/>
      <c r="AI123" s="311"/>
      <c r="AJ123" s="308"/>
      <c r="AK123" s="308"/>
      <c r="AL123" s="308"/>
    </row>
    <row r="124" spans="1:38" x14ac:dyDescent="0.2">
      <c r="A124" s="10"/>
      <c r="B124" s="113"/>
      <c r="C124" s="204"/>
      <c r="D124" s="149" t="s">
        <v>122</v>
      </c>
      <c r="E124" s="38"/>
      <c r="F124" s="39"/>
      <c r="G124" s="411">
        <f t="shared" ref="G124:S124" si="155">IFERROR(SUM(G125:G128)/COUNT(G125:G128),0)</f>
        <v>0</v>
      </c>
      <c r="H124" s="412">
        <f t="shared" si="155"/>
        <v>0.25</v>
      </c>
      <c r="I124" s="412">
        <f t="shared" si="155"/>
        <v>0.25</v>
      </c>
      <c r="J124" s="412">
        <f t="shared" si="155"/>
        <v>0.3125</v>
      </c>
      <c r="K124" s="412">
        <f t="shared" si="155"/>
        <v>0.5</v>
      </c>
      <c r="L124" s="413">
        <f t="shared" si="155"/>
        <v>0.625</v>
      </c>
      <c r="M124" s="412">
        <f t="shared" si="155"/>
        <v>0.625</v>
      </c>
      <c r="N124" s="412">
        <f t="shared" si="155"/>
        <v>0.625</v>
      </c>
      <c r="O124" s="414">
        <f t="shared" si="155"/>
        <v>0.625</v>
      </c>
      <c r="P124" s="412">
        <f t="shared" si="155"/>
        <v>0.75</v>
      </c>
      <c r="Q124" s="412">
        <f t="shared" si="155"/>
        <v>0.75</v>
      </c>
      <c r="R124" s="412">
        <f t="shared" si="155"/>
        <v>0.8125</v>
      </c>
      <c r="S124" s="414">
        <f t="shared" si="155"/>
        <v>0.9375</v>
      </c>
      <c r="T124" s="412">
        <f t="shared" ref="T124:AE124" si="156">IFERROR(SUM(T125:T128)/COUNT(T125:T128),0)</f>
        <v>1</v>
      </c>
      <c r="U124" s="412">
        <f t="shared" si="156"/>
        <v>1</v>
      </c>
      <c r="V124" s="412">
        <f t="shared" si="156"/>
        <v>1</v>
      </c>
      <c r="W124" s="414">
        <f t="shared" si="156"/>
        <v>1</v>
      </c>
      <c r="X124" s="412">
        <f t="shared" si="156"/>
        <v>1</v>
      </c>
      <c r="Y124" s="412">
        <f t="shared" si="156"/>
        <v>1</v>
      </c>
      <c r="Z124" s="412">
        <f t="shared" si="156"/>
        <v>1</v>
      </c>
      <c r="AA124" s="414">
        <f t="shared" si="156"/>
        <v>1</v>
      </c>
      <c r="AB124" s="412">
        <f t="shared" si="156"/>
        <v>1</v>
      </c>
      <c r="AC124" s="412">
        <f t="shared" si="156"/>
        <v>1</v>
      </c>
      <c r="AD124" s="412">
        <f t="shared" si="156"/>
        <v>1</v>
      </c>
      <c r="AE124" s="414">
        <f t="shared" si="156"/>
        <v>1</v>
      </c>
      <c r="AF124" s="649"/>
      <c r="AG124" s="649"/>
      <c r="AH124" s="649"/>
      <c r="AI124" s="649"/>
      <c r="AJ124" s="649"/>
      <c r="AK124" s="649"/>
      <c r="AL124" s="649"/>
    </row>
    <row r="125" spans="1:38" ht="12" x14ac:dyDescent="0.2">
      <c r="A125" s="10"/>
      <c r="B125" s="102"/>
      <c r="C125" s="200"/>
      <c r="D125" s="364" t="s">
        <v>242</v>
      </c>
      <c r="E125" s="82"/>
      <c r="F125" s="83"/>
      <c r="G125" s="378">
        <v>0</v>
      </c>
      <c r="H125" s="288">
        <v>0.5</v>
      </c>
      <c r="I125" s="288">
        <f>H125</f>
        <v>0.5</v>
      </c>
      <c r="J125" s="288">
        <f>I125</f>
        <v>0.5</v>
      </c>
      <c r="K125" s="293">
        <v>1</v>
      </c>
      <c r="L125" s="292">
        <f t="shared" ref="L125:AE125" si="157">K125</f>
        <v>1</v>
      </c>
      <c r="M125" s="292">
        <f t="shared" si="157"/>
        <v>1</v>
      </c>
      <c r="N125" s="292">
        <f t="shared" si="157"/>
        <v>1</v>
      </c>
      <c r="O125" s="295">
        <f t="shared" si="157"/>
        <v>1</v>
      </c>
      <c r="P125" s="288">
        <f t="shared" si="157"/>
        <v>1</v>
      </c>
      <c r="Q125" s="288">
        <f t="shared" si="157"/>
        <v>1</v>
      </c>
      <c r="R125" s="288">
        <f t="shared" si="157"/>
        <v>1</v>
      </c>
      <c r="S125" s="295">
        <f t="shared" si="157"/>
        <v>1</v>
      </c>
      <c r="T125" s="288">
        <f t="shared" si="157"/>
        <v>1</v>
      </c>
      <c r="U125" s="288">
        <f t="shared" si="157"/>
        <v>1</v>
      </c>
      <c r="V125" s="288">
        <f t="shared" si="157"/>
        <v>1</v>
      </c>
      <c r="W125" s="295">
        <f t="shared" si="157"/>
        <v>1</v>
      </c>
      <c r="X125" s="288">
        <f t="shared" si="157"/>
        <v>1</v>
      </c>
      <c r="Y125" s="288">
        <f t="shared" si="157"/>
        <v>1</v>
      </c>
      <c r="Z125" s="288">
        <f t="shared" si="157"/>
        <v>1</v>
      </c>
      <c r="AA125" s="295">
        <f t="shared" si="157"/>
        <v>1</v>
      </c>
      <c r="AB125" s="288">
        <f t="shared" si="157"/>
        <v>1</v>
      </c>
      <c r="AC125" s="288">
        <f t="shared" si="157"/>
        <v>1</v>
      </c>
      <c r="AD125" s="288">
        <f t="shared" si="157"/>
        <v>1</v>
      </c>
      <c r="AE125" s="295">
        <f t="shared" si="157"/>
        <v>1</v>
      </c>
      <c r="AF125" s="507" t="s">
        <v>748</v>
      </c>
      <c r="AG125" s="508" t="s">
        <v>431</v>
      </c>
      <c r="AH125" s="507"/>
      <c r="AI125" s="507"/>
      <c r="AJ125" s="507"/>
      <c r="AK125" s="507"/>
      <c r="AL125" s="507"/>
    </row>
    <row r="126" spans="1:38" ht="22.5" x14ac:dyDescent="0.2">
      <c r="A126" s="10"/>
      <c r="B126" s="102"/>
      <c r="C126" s="200"/>
      <c r="D126" s="370" t="s">
        <v>243</v>
      </c>
      <c r="E126" s="82"/>
      <c r="F126" s="83"/>
      <c r="G126" s="378">
        <v>0</v>
      </c>
      <c r="H126" s="288">
        <v>0.25</v>
      </c>
      <c r="I126" s="288">
        <v>0.25</v>
      </c>
      <c r="J126" s="288">
        <v>0.25</v>
      </c>
      <c r="K126" s="293">
        <v>0.25</v>
      </c>
      <c r="L126" s="292">
        <v>0.5</v>
      </c>
      <c r="M126" s="292">
        <v>0.5</v>
      </c>
      <c r="N126" s="292">
        <v>0.5</v>
      </c>
      <c r="O126" s="295">
        <f>N126</f>
        <v>0.5</v>
      </c>
      <c r="P126" s="288">
        <v>0.75</v>
      </c>
      <c r="Q126" s="288">
        <v>0.75</v>
      </c>
      <c r="R126" s="288">
        <v>0.75</v>
      </c>
      <c r="S126" s="295">
        <v>1</v>
      </c>
      <c r="T126" s="288">
        <f t="shared" ref="T126:AE126" si="158">S126</f>
        <v>1</v>
      </c>
      <c r="U126" s="288">
        <f t="shared" si="158"/>
        <v>1</v>
      </c>
      <c r="V126" s="288">
        <f t="shared" si="158"/>
        <v>1</v>
      </c>
      <c r="W126" s="295">
        <f t="shared" si="158"/>
        <v>1</v>
      </c>
      <c r="X126" s="288">
        <f t="shared" si="158"/>
        <v>1</v>
      </c>
      <c r="Y126" s="288">
        <f t="shared" si="158"/>
        <v>1</v>
      </c>
      <c r="Z126" s="288">
        <f t="shared" si="158"/>
        <v>1</v>
      </c>
      <c r="AA126" s="295">
        <f t="shared" si="158"/>
        <v>1</v>
      </c>
      <c r="AB126" s="288">
        <f t="shared" si="158"/>
        <v>1</v>
      </c>
      <c r="AC126" s="288">
        <f t="shared" si="158"/>
        <v>1</v>
      </c>
      <c r="AD126" s="288">
        <f t="shared" si="158"/>
        <v>1</v>
      </c>
      <c r="AE126" s="295">
        <f t="shared" si="158"/>
        <v>1</v>
      </c>
      <c r="AF126" s="507"/>
      <c r="AG126" s="508" t="s">
        <v>431</v>
      </c>
      <c r="AH126" s="507"/>
      <c r="AI126" s="507"/>
      <c r="AJ126" s="507"/>
      <c r="AK126" s="507"/>
      <c r="AL126" s="507"/>
    </row>
    <row r="127" spans="1:38" ht="12.75" thickBot="1" x14ac:dyDescent="0.25">
      <c r="A127" s="10"/>
      <c r="B127" s="102"/>
      <c r="C127" s="200"/>
      <c r="D127" s="370" t="s">
        <v>244</v>
      </c>
      <c r="E127" s="82"/>
      <c r="F127" s="83"/>
      <c r="G127" s="378">
        <v>0</v>
      </c>
      <c r="H127" s="288">
        <v>0.25</v>
      </c>
      <c r="I127" s="288">
        <v>0.25</v>
      </c>
      <c r="J127" s="288">
        <v>0.5</v>
      </c>
      <c r="K127" s="293">
        <v>0.75</v>
      </c>
      <c r="L127" s="292">
        <v>1</v>
      </c>
      <c r="M127" s="292">
        <f>L127</f>
        <v>1</v>
      </c>
      <c r="N127" s="292">
        <f>M127</f>
        <v>1</v>
      </c>
      <c r="O127" s="295">
        <f>N127</f>
        <v>1</v>
      </c>
      <c r="P127" s="288">
        <f>O127</f>
        <v>1</v>
      </c>
      <c r="Q127" s="288">
        <f>P127</f>
        <v>1</v>
      </c>
      <c r="R127" s="288">
        <f>Q127</f>
        <v>1</v>
      </c>
      <c r="S127" s="295">
        <f>R127</f>
        <v>1</v>
      </c>
      <c r="T127" s="288">
        <f t="shared" ref="T127:AE127" si="159">S127</f>
        <v>1</v>
      </c>
      <c r="U127" s="288">
        <f t="shared" si="159"/>
        <v>1</v>
      </c>
      <c r="V127" s="288">
        <f t="shared" si="159"/>
        <v>1</v>
      </c>
      <c r="W127" s="295">
        <f t="shared" si="159"/>
        <v>1</v>
      </c>
      <c r="X127" s="288">
        <f t="shared" si="159"/>
        <v>1</v>
      </c>
      <c r="Y127" s="288">
        <f t="shared" si="159"/>
        <v>1</v>
      </c>
      <c r="Z127" s="288">
        <f t="shared" si="159"/>
        <v>1</v>
      </c>
      <c r="AA127" s="295">
        <f t="shared" si="159"/>
        <v>1</v>
      </c>
      <c r="AB127" s="288">
        <f t="shared" si="159"/>
        <v>1</v>
      </c>
      <c r="AC127" s="288">
        <f t="shared" si="159"/>
        <v>1</v>
      </c>
      <c r="AD127" s="288">
        <f t="shared" si="159"/>
        <v>1</v>
      </c>
      <c r="AE127" s="295">
        <f t="shared" si="159"/>
        <v>1</v>
      </c>
      <c r="AF127" s="515"/>
      <c r="AG127" s="508" t="s">
        <v>431</v>
      </c>
      <c r="AH127" s="45"/>
      <c r="AI127" s="509"/>
      <c r="AJ127" s="45"/>
      <c r="AK127" s="45"/>
      <c r="AL127" s="45"/>
    </row>
    <row r="128" spans="1:38" ht="12.75" thickBot="1" x14ac:dyDescent="0.25">
      <c r="A128" s="10"/>
      <c r="B128" s="102"/>
      <c r="C128" s="200"/>
      <c r="D128" s="364" t="s">
        <v>245</v>
      </c>
      <c r="E128" s="82"/>
      <c r="F128" s="83"/>
      <c r="G128" s="378">
        <v>0</v>
      </c>
      <c r="H128" s="591">
        <v>0</v>
      </c>
      <c r="I128" s="591">
        <v>0</v>
      </c>
      <c r="J128" s="591">
        <v>0</v>
      </c>
      <c r="K128" s="592">
        <v>0</v>
      </c>
      <c r="L128" s="292">
        <v>0</v>
      </c>
      <c r="M128" s="292">
        <v>0</v>
      </c>
      <c r="N128" s="292">
        <v>0</v>
      </c>
      <c r="O128" s="295">
        <v>0</v>
      </c>
      <c r="P128" s="288">
        <v>0.25</v>
      </c>
      <c r="Q128" s="288">
        <v>0.25</v>
      </c>
      <c r="R128" s="288">
        <v>0.5</v>
      </c>
      <c r="S128" s="295">
        <v>0.75</v>
      </c>
      <c r="T128" s="288">
        <v>1</v>
      </c>
      <c r="U128" s="288">
        <f t="shared" ref="U128:AE128" si="160">T128</f>
        <v>1</v>
      </c>
      <c r="V128" s="288">
        <f t="shared" si="160"/>
        <v>1</v>
      </c>
      <c r="W128" s="295">
        <f t="shared" si="160"/>
        <v>1</v>
      </c>
      <c r="X128" s="288">
        <f t="shared" si="160"/>
        <v>1</v>
      </c>
      <c r="Y128" s="288">
        <f t="shared" si="160"/>
        <v>1</v>
      </c>
      <c r="Z128" s="288">
        <f t="shared" si="160"/>
        <v>1</v>
      </c>
      <c r="AA128" s="295">
        <f t="shared" si="160"/>
        <v>1</v>
      </c>
      <c r="AB128" s="288">
        <f t="shared" si="160"/>
        <v>1</v>
      </c>
      <c r="AC128" s="288">
        <f t="shared" si="160"/>
        <v>1</v>
      </c>
      <c r="AD128" s="288">
        <f t="shared" si="160"/>
        <v>1</v>
      </c>
      <c r="AE128" s="295">
        <f t="shared" si="160"/>
        <v>1</v>
      </c>
      <c r="AF128" s="516"/>
      <c r="AG128" s="508" t="s">
        <v>451</v>
      </c>
      <c r="AH128" s="517"/>
      <c r="AI128" s="518"/>
      <c r="AJ128" s="517"/>
      <c r="AK128" s="517"/>
      <c r="AL128" s="517"/>
    </row>
    <row r="129" spans="1:38" ht="23.25" thickBot="1" x14ac:dyDescent="0.25">
      <c r="A129" s="10"/>
      <c r="B129" s="102"/>
      <c r="C129" s="211"/>
      <c r="D129" s="386" t="s">
        <v>322</v>
      </c>
      <c r="E129" s="157"/>
      <c r="F129" s="158"/>
      <c r="G129" s="159"/>
      <c r="H129" s="159"/>
      <c r="I129" s="160"/>
      <c r="J129" s="160"/>
      <c r="K129" s="161"/>
      <c r="L129" s="142"/>
      <c r="M129" s="143"/>
      <c r="N129" s="143"/>
      <c r="O129" s="144"/>
      <c r="P129" s="143"/>
      <c r="Q129" s="145"/>
      <c r="R129" s="145"/>
      <c r="S129" s="146"/>
      <c r="T129" s="143"/>
      <c r="U129" s="145"/>
      <c r="V129" s="145"/>
      <c r="W129" s="146"/>
      <c r="X129" s="143"/>
      <c r="Y129" s="145"/>
      <c r="Z129" s="145"/>
      <c r="AA129" s="146"/>
      <c r="AB129" s="143"/>
      <c r="AC129" s="145"/>
      <c r="AD129" s="145"/>
      <c r="AE129" s="146"/>
      <c r="AF129" s="151"/>
      <c r="AG129" s="151"/>
      <c r="AH129" s="151"/>
      <c r="AI129" s="151"/>
      <c r="AJ129" s="151"/>
      <c r="AK129" s="151"/>
      <c r="AL129" s="151"/>
    </row>
    <row r="130" spans="1:38" ht="12" thickBot="1" x14ac:dyDescent="0.25">
      <c r="A130" s="10"/>
      <c r="B130" s="115" t="s">
        <v>48</v>
      </c>
      <c r="C130" s="201"/>
      <c r="D130" s="304" t="s">
        <v>49</v>
      </c>
      <c r="E130" s="305"/>
      <c r="F130" s="306"/>
      <c r="G130" s="306"/>
      <c r="H130" s="429"/>
      <c r="I130" s="308"/>
      <c r="J130" s="308"/>
      <c r="K130" s="308"/>
      <c r="L130" s="307"/>
      <c r="M130" s="308"/>
      <c r="N130" s="308"/>
      <c r="O130" s="311"/>
      <c r="P130" s="308"/>
      <c r="Q130" s="308"/>
      <c r="R130" s="308"/>
      <c r="S130" s="311"/>
      <c r="T130" s="308"/>
      <c r="U130" s="308"/>
      <c r="V130" s="308"/>
      <c r="W130" s="311"/>
      <c r="X130" s="308"/>
      <c r="Y130" s="308"/>
      <c r="Z130" s="308"/>
      <c r="AA130" s="311"/>
      <c r="AB130" s="308"/>
      <c r="AC130" s="308"/>
      <c r="AD130" s="308"/>
      <c r="AE130" s="311"/>
      <c r="AF130" s="310"/>
      <c r="AG130" s="308"/>
      <c r="AH130" s="308"/>
      <c r="AI130" s="311"/>
      <c r="AJ130" s="308"/>
      <c r="AK130" s="308"/>
      <c r="AL130" s="308"/>
    </row>
    <row r="131" spans="1:38" x14ac:dyDescent="0.2">
      <c r="A131" s="10"/>
      <c r="B131" s="102"/>
      <c r="C131" s="204"/>
      <c r="D131" s="149" t="s">
        <v>122</v>
      </c>
      <c r="E131" s="38"/>
      <c r="F131" s="39"/>
      <c r="G131" s="411">
        <f t="shared" ref="G131:S131" si="161">IFERROR(SUM(G132:G135)/COUNT(G132:G135),0)</f>
        <v>0</v>
      </c>
      <c r="H131" s="412">
        <f t="shared" si="161"/>
        <v>0.4375</v>
      </c>
      <c r="I131" s="412">
        <f t="shared" si="161"/>
        <v>0.4375</v>
      </c>
      <c r="J131" s="412">
        <f t="shared" si="161"/>
        <v>0.4375</v>
      </c>
      <c r="K131" s="412">
        <f t="shared" si="161"/>
        <v>0.5625</v>
      </c>
      <c r="L131" s="413">
        <f t="shared" si="161"/>
        <v>0.8125</v>
      </c>
      <c r="M131" s="412">
        <f t="shared" si="161"/>
        <v>0.8125</v>
      </c>
      <c r="N131" s="412">
        <f t="shared" si="161"/>
        <v>0.8125</v>
      </c>
      <c r="O131" s="414">
        <f t="shared" si="161"/>
        <v>0.8125</v>
      </c>
      <c r="P131" s="412">
        <f t="shared" si="161"/>
        <v>0.875</v>
      </c>
      <c r="Q131" s="412">
        <f t="shared" si="161"/>
        <v>0.875</v>
      </c>
      <c r="R131" s="412">
        <f t="shared" si="161"/>
        <v>0.875</v>
      </c>
      <c r="S131" s="414">
        <f t="shared" si="161"/>
        <v>0.875</v>
      </c>
      <c r="T131" s="412">
        <f t="shared" ref="T131:AE131" si="162">IFERROR(SUM(T132:T135)/COUNT(T132:T135),0)</f>
        <v>0.9375</v>
      </c>
      <c r="U131" s="412">
        <f t="shared" si="162"/>
        <v>0.9375</v>
      </c>
      <c r="V131" s="412">
        <f t="shared" si="162"/>
        <v>0.9375</v>
      </c>
      <c r="W131" s="414">
        <f t="shared" si="162"/>
        <v>0.9375</v>
      </c>
      <c r="X131" s="412">
        <f t="shared" si="162"/>
        <v>1</v>
      </c>
      <c r="Y131" s="412">
        <f t="shared" si="162"/>
        <v>1</v>
      </c>
      <c r="Z131" s="412">
        <f t="shared" si="162"/>
        <v>1</v>
      </c>
      <c r="AA131" s="414">
        <f t="shared" si="162"/>
        <v>1</v>
      </c>
      <c r="AB131" s="412">
        <f t="shared" si="162"/>
        <v>1</v>
      </c>
      <c r="AC131" s="412">
        <f t="shared" si="162"/>
        <v>1</v>
      </c>
      <c r="AD131" s="412">
        <f t="shared" si="162"/>
        <v>1</v>
      </c>
      <c r="AE131" s="414">
        <f t="shared" si="162"/>
        <v>1</v>
      </c>
      <c r="AF131" s="668"/>
      <c r="AG131" s="668"/>
      <c r="AH131" s="668"/>
      <c r="AI131" s="668"/>
      <c r="AJ131" s="668"/>
      <c r="AK131" s="668"/>
      <c r="AL131" s="668"/>
    </row>
    <row r="132" spans="1:38" ht="33.75" x14ac:dyDescent="0.2">
      <c r="A132" s="10"/>
      <c r="B132" s="102"/>
      <c r="C132" s="200"/>
      <c r="D132" s="364" t="s">
        <v>248</v>
      </c>
      <c r="E132" s="82"/>
      <c r="F132" s="83"/>
      <c r="G132" s="378">
        <v>0</v>
      </c>
      <c r="H132" s="288">
        <v>0.5</v>
      </c>
      <c r="I132" s="288">
        <f>H132</f>
        <v>0.5</v>
      </c>
      <c r="J132" s="288">
        <v>0.5</v>
      </c>
      <c r="K132" s="293">
        <f>J132</f>
        <v>0.5</v>
      </c>
      <c r="L132" s="292">
        <v>0.75</v>
      </c>
      <c r="M132" s="288">
        <v>0.75</v>
      </c>
      <c r="N132" s="288">
        <v>0.75</v>
      </c>
      <c r="O132" s="295">
        <v>0.75</v>
      </c>
      <c r="P132" s="292">
        <v>1</v>
      </c>
      <c r="Q132" s="288">
        <f t="shared" ref="Q132:S135" si="163">P132</f>
        <v>1</v>
      </c>
      <c r="R132" s="288">
        <f t="shared" si="163"/>
        <v>1</v>
      </c>
      <c r="S132" s="295">
        <f t="shared" si="163"/>
        <v>1</v>
      </c>
      <c r="T132" s="292">
        <v>1</v>
      </c>
      <c r="U132" s="288">
        <f t="shared" ref="U132:W135" si="164">T132</f>
        <v>1</v>
      </c>
      <c r="V132" s="288">
        <f t="shared" si="164"/>
        <v>1</v>
      </c>
      <c r="W132" s="295">
        <f t="shared" si="164"/>
        <v>1</v>
      </c>
      <c r="X132" s="292">
        <v>1</v>
      </c>
      <c r="Y132" s="288">
        <f t="shared" ref="Y132:AA135" si="165">X132</f>
        <v>1</v>
      </c>
      <c r="Z132" s="288">
        <f t="shared" si="165"/>
        <v>1</v>
      </c>
      <c r="AA132" s="295">
        <f t="shared" si="165"/>
        <v>1</v>
      </c>
      <c r="AB132" s="292">
        <v>1</v>
      </c>
      <c r="AC132" s="288">
        <f t="shared" ref="AC132:AE135" si="166">AB132</f>
        <v>1</v>
      </c>
      <c r="AD132" s="288">
        <f t="shared" si="166"/>
        <v>1</v>
      </c>
      <c r="AE132" s="295">
        <f t="shared" si="166"/>
        <v>1</v>
      </c>
      <c r="AF132" s="507"/>
      <c r="AG132" s="508" t="s">
        <v>431</v>
      </c>
      <c r="AH132" s="507"/>
      <c r="AI132" s="507"/>
      <c r="AJ132" s="507"/>
      <c r="AK132" s="507"/>
      <c r="AL132" s="507"/>
    </row>
    <row r="133" spans="1:38" ht="22.5" x14ac:dyDescent="0.2">
      <c r="A133" s="10"/>
      <c r="B133" s="102"/>
      <c r="C133" s="200"/>
      <c r="D133" s="364" t="s">
        <v>249</v>
      </c>
      <c r="E133" s="82"/>
      <c r="F133" s="83"/>
      <c r="G133" s="378">
        <v>0</v>
      </c>
      <c r="H133" s="288">
        <v>0.5</v>
      </c>
      <c r="I133" s="288">
        <f>H133</f>
        <v>0.5</v>
      </c>
      <c r="J133" s="288">
        <f>I133</f>
        <v>0.5</v>
      </c>
      <c r="K133" s="293">
        <v>1</v>
      </c>
      <c r="L133" s="292">
        <f>K133</f>
        <v>1</v>
      </c>
      <c r="M133" s="292">
        <f>L133</f>
        <v>1</v>
      </c>
      <c r="N133" s="292">
        <f>M133</f>
        <v>1</v>
      </c>
      <c r="O133" s="295">
        <f>N133</f>
        <v>1</v>
      </c>
      <c r="P133" s="288">
        <f>O133</f>
        <v>1</v>
      </c>
      <c r="Q133" s="288">
        <f t="shared" si="163"/>
        <v>1</v>
      </c>
      <c r="R133" s="288">
        <f t="shared" si="163"/>
        <v>1</v>
      </c>
      <c r="S133" s="295">
        <f t="shared" si="163"/>
        <v>1</v>
      </c>
      <c r="T133" s="288">
        <f>S133</f>
        <v>1</v>
      </c>
      <c r="U133" s="288">
        <f t="shared" si="164"/>
        <v>1</v>
      </c>
      <c r="V133" s="288">
        <f t="shared" si="164"/>
        <v>1</v>
      </c>
      <c r="W133" s="295">
        <f t="shared" si="164"/>
        <v>1</v>
      </c>
      <c r="X133" s="288">
        <f>W133</f>
        <v>1</v>
      </c>
      <c r="Y133" s="288">
        <f t="shared" si="165"/>
        <v>1</v>
      </c>
      <c r="Z133" s="288">
        <f t="shared" si="165"/>
        <v>1</v>
      </c>
      <c r="AA133" s="295">
        <f t="shared" si="165"/>
        <v>1</v>
      </c>
      <c r="AB133" s="288">
        <f>AA133</f>
        <v>1</v>
      </c>
      <c r="AC133" s="288">
        <f t="shared" si="166"/>
        <v>1</v>
      </c>
      <c r="AD133" s="288">
        <f t="shared" si="166"/>
        <v>1</v>
      </c>
      <c r="AE133" s="295">
        <f t="shared" si="166"/>
        <v>1</v>
      </c>
      <c r="AF133" s="507"/>
      <c r="AG133" s="508" t="s">
        <v>431</v>
      </c>
      <c r="AH133" s="507"/>
      <c r="AI133" s="507"/>
      <c r="AJ133" s="507"/>
      <c r="AK133" s="507"/>
      <c r="AL133" s="507"/>
    </row>
    <row r="134" spans="1:38" ht="33.75" x14ac:dyDescent="0.2">
      <c r="A134" s="10"/>
      <c r="B134" s="102"/>
      <c r="C134" s="200"/>
      <c r="D134" s="364" t="s">
        <v>250</v>
      </c>
      <c r="E134" s="82"/>
      <c r="F134" s="83"/>
      <c r="G134" s="378">
        <v>0</v>
      </c>
      <c r="H134" s="288">
        <v>0.5</v>
      </c>
      <c r="I134" s="288">
        <f>H134</f>
        <v>0.5</v>
      </c>
      <c r="J134" s="288">
        <f>I134</f>
        <v>0.5</v>
      </c>
      <c r="K134" s="293">
        <f>J134</f>
        <v>0.5</v>
      </c>
      <c r="L134" s="292">
        <v>1</v>
      </c>
      <c r="M134" s="288">
        <f>L134</f>
        <v>1</v>
      </c>
      <c r="N134" s="288">
        <f>M134</f>
        <v>1</v>
      </c>
      <c r="O134" s="295">
        <f>N134</f>
        <v>1</v>
      </c>
      <c r="P134" s="288">
        <f>O134</f>
        <v>1</v>
      </c>
      <c r="Q134" s="288">
        <f t="shared" si="163"/>
        <v>1</v>
      </c>
      <c r="R134" s="288">
        <f t="shared" si="163"/>
        <v>1</v>
      </c>
      <c r="S134" s="295">
        <f t="shared" si="163"/>
        <v>1</v>
      </c>
      <c r="T134" s="288">
        <f>S134</f>
        <v>1</v>
      </c>
      <c r="U134" s="288">
        <f t="shared" si="164"/>
        <v>1</v>
      </c>
      <c r="V134" s="288">
        <f t="shared" si="164"/>
        <v>1</v>
      </c>
      <c r="W134" s="295">
        <f t="shared" si="164"/>
        <v>1</v>
      </c>
      <c r="X134" s="288">
        <f>W134</f>
        <v>1</v>
      </c>
      <c r="Y134" s="288">
        <f t="shared" si="165"/>
        <v>1</v>
      </c>
      <c r="Z134" s="288">
        <f t="shared" si="165"/>
        <v>1</v>
      </c>
      <c r="AA134" s="295">
        <f t="shared" si="165"/>
        <v>1</v>
      </c>
      <c r="AB134" s="288">
        <f>AA134</f>
        <v>1</v>
      </c>
      <c r="AC134" s="288">
        <f t="shared" si="166"/>
        <v>1</v>
      </c>
      <c r="AD134" s="288">
        <f t="shared" si="166"/>
        <v>1</v>
      </c>
      <c r="AE134" s="295">
        <f t="shared" si="166"/>
        <v>1</v>
      </c>
      <c r="AF134" s="507"/>
      <c r="AG134" s="508" t="s">
        <v>431</v>
      </c>
      <c r="AH134" s="507"/>
      <c r="AI134" s="507"/>
      <c r="AJ134" s="507"/>
      <c r="AK134" s="507"/>
      <c r="AL134" s="507"/>
    </row>
    <row r="135" spans="1:38" ht="22.5" x14ac:dyDescent="0.2">
      <c r="A135" s="10"/>
      <c r="B135" s="102"/>
      <c r="C135" s="200"/>
      <c r="D135" s="364" t="s">
        <v>251</v>
      </c>
      <c r="E135" s="82"/>
      <c r="F135" s="83"/>
      <c r="G135" s="378">
        <v>0</v>
      </c>
      <c r="H135" s="288">
        <v>0.25</v>
      </c>
      <c r="I135" s="288">
        <f>H135</f>
        <v>0.25</v>
      </c>
      <c r="J135" s="288">
        <f>I135</f>
        <v>0.25</v>
      </c>
      <c r="K135" s="293">
        <f>J135</f>
        <v>0.25</v>
      </c>
      <c r="L135" s="292">
        <v>0.5</v>
      </c>
      <c r="M135" s="288">
        <v>0.5</v>
      </c>
      <c r="N135" s="288">
        <v>0.5</v>
      </c>
      <c r="O135" s="295">
        <v>0.5</v>
      </c>
      <c r="P135" s="292">
        <f>O135</f>
        <v>0.5</v>
      </c>
      <c r="Q135" s="288">
        <f t="shared" si="163"/>
        <v>0.5</v>
      </c>
      <c r="R135" s="288">
        <f t="shared" si="163"/>
        <v>0.5</v>
      </c>
      <c r="S135" s="295">
        <f t="shared" si="163"/>
        <v>0.5</v>
      </c>
      <c r="T135" s="292">
        <v>0.75</v>
      </c>
      <c r="U135" s="288">
        <f t="shared" si="164"/>
        <v>0.75</v>
      </c>
      <c r="V135" s="288">
        <f t="shared" si="164"/>
        <v>0.75</v>
      </c>
      <c r="W135" s="295">
        <f t="shared" si="164"/>
        <v>0.75</v>
      </c>
      <c r="X135" s="292">
        <v>1</v>
      </c>
      <c r="Y135" s="288">
        <f t="shared" si="165"/>
        <v>1</v>
      </c>
      <c r="Z135" s="288">
        <f t="shared" si="165"/>
        <v>1</v>
      </c>
      <c r="AA135" s="295">
        <f t="shared" si="165"/>
        <v>1</v>
      </c>
      <c r="AB135" s="288">
        <f>AA135</f>
        <v>1</v>
      </c>
      <c r="AC135" s="288">
        <f t="shared" si="166"/>
        <v>1</v>
      </c>
      <c r="AD135" s="288">
        <f t="shared" si="166"/>
        <v>1</v>
      </c>
      <c r="AE135" s="295">
        <f t="shared" si="166"/>
        <v>1</v>
      </c>
      <c r="AG135" s="508" t="s">
        <v>431</v>
      </c>
    </row>
    <row r="136" spans="1:38" ht="57" thickBot="1" x14ac:dyDescent="0.25">
      <c r="A136" s="10"/>
      <c r="B136" s="102"/>
      <c r="C136" s="211"/>
      <c r="D136" s="386" t="s">
        <v>396</v>
      </c>
      <c r="E136" s="157"/>
      <c r="F136" s="158"/>
      <c r="G136" s="159"/>
      <c r="H136" s="159"/>
      <c r="I136" s="160"/>
      <c r="J136" s="160"/>
      <c r="K136" s="161"/>
      <c r="L136" s="142"/>
      <c r="M136" s="143"/>
      <c r="N136" s="143"/>
      <c r="O136" s="144"/>
      <c r="P136" s="143"/>
      <c r="Q136" s="145"/>
      <c r="R136" s="145"/>
      <c r="S136" s="146"/>
      <c r="T136" s="143"/>
      <c r="U136" s="145"/>
      <c r="V136" s="145"/>
      <c r="W136" s="146"/>
      <c r="X136" s="143"/>
      <c r="Y136" s="145"/>
      <c r="Z136" s="145"/>
      <c r="AA136" s="146"/>
      <c r="AB136" s="143"/>
      <c r="AC136" s="145"/>
      <c r="AD136" s="145"/>
      <c r="AE136" s="146"/>
      <c r="AF136" s="146"/>
      <c r="AG136" s="146"/>
      <c r="AH136" s="146"/>
      <c r="AI136" s="146"/>
      <c r="AJ136" s="146"/>
      <c r="AK136" s="146"/>
      <c r="AL136" s="146"/>
    </row>
    <row r="137" spans="1:38" ht="12" thickBot="1" x14ac:dyDescent="0.25">
      <c r="A137" s="40"/>
      <c r="B137" s="301" t="s">
        <v>119</v>
      </c>
      <c r="C137" s="275"/>
      <c r="D137" s="276"/>
      <c r="E137" s="23"/>
      <c r="F137" s="23"/>
      <c r="G137" s="317"/>
      <c r="H137" s="318"/>
      <c r="I137" s="318"/>
      <c r="J137" s="318"/>
      <c r="K137" s="319"/>
      <c r="L137" s="318"/>
      <c r="M137" s="318"/>
      <c r="N137" s="318"/>
      <c r="O137" s="318"/>
      <c r="P137" s="318"/>
      <c r="Q137" s="318"/>
      <c r="R137" s="318"/>
      <c r="S137" s="320"/>
      <c r="T137" s="318"/>
      <c r="U137" s="318"/>
      <c r="V137" s="318"/>
      <c r="W137" s="320"/>
      <c r="X137" s="318"/>
      <c r="Y137" s="318"/>
      <c r="Z137" s="318"/>
      <c r="AA137" s="320"/>
      <c r="AB137" s="318"/>
      <c r="AC137" s="318"/>
      <c r="AD137" s="318"/>
      <c r="AE137" s="320"/>
      <c r="AF137" s="107"/>
      <c r="AG137" s="108"/>
      <c r="AH137" s="108"/>
      <c r="AI137" s="109"/>
      <c r="AJ137" s="108"/>
      <c r="AK137" s="108"/>
      <c r="AL137" s="108"/>
    </row>
    <row r="138" spans="1:38" ht="12" thickBot="1" x14ac:dyDescent="0.25">
      <c r="A138" s="10"/>
      <c r="B138" s="205" t="s">
        <v>41</v>
      </c>
      <c r="C138" s="209"/>
      <c r="D138" s="103" t="s">
        <v>50</v>
      </c>
      <c r="E138" s="99"/>
      <c r="F138" s="100"/>
      <c r="G138" s="429"/>
      <c r="H138" s="104"/>
      <c r="I138" s="105"/>
      <c r="J138" s="105"/>
      <c r="K138" s="106"/>
      <c r="L138" s="107"/>
      <c r="M138" s="108"/>
      <c r="N138" s="108"/>
      <c r="O138" s="109"/>
      <c r="P138" s="432"/>
      <c r="Q138" s="108"/>
      <c r="R138" s="357"/>
      <c r="S138" s="109"/>
      <c r="T138" s="109"/>
      <c r="U138" s="109"/>
      <c r="V138" s="109"/>
      <c r="W138" s="109"/>
      <c r="X138" s="109"/>
      <c r="Y138" s="109"/>
      <c r="Z138" s="109"/>
      <c r="AA138" s="109"/>
      <c r="AB138" s="109"/>
      <c r="AC138" s="109"/>
      <c r="AD138" s="109"/>
      <c r="AE138" s="109"/>
      <c r="AF138" s="109"/>
      <c r="AG138" s="109"/>
      <c r="AH138" s="109"/>
      <c r="AI138" s="109"/>
      <c r="AJ138" s="109"/>
      <c r="AK138" s="109"/>
      <c r="AL138" s="109"/>
    </row>
    <row r="139" spans="1:38" x14ac:dyDescent="0.2">
      <c r="A139" s="10"/>
      <c r="B139" s="206"/>
      <c r="C139" s="210"/>
      <c r="D139" s="221" t="s">
        <v>122</v>
      </c>
      <c r="E139" s="91"/>
      <c r="F139" s="92"/>
      <c r="G139" s="406">
        <f>IFERROR(SUM(G140:G145)/COUNT(G140:G145),0)</f>
        <v>0.375</v>
      </c>
      <c r="H139" s="407">
        <f>IFERROR(SUM(H140:H145)/COUNT(H140:H145),0)</f>
        <v>0.45833333333333331</v>
      </c>
      <c r="I139" s="407">
        <f t="shared" ref="I139:S139" si="167">IFERROR(SUM(I140:I145)/COUNT(I140:I145),0)</f>
        <v>0.45833333333333331</v>
      </c>
      <c r="J139" s="407">
        <f t="shared" si="167"/>
        <v>0.45833333333333331</v>
      </c>
      <c r="K139" s="407">
        <f t="shared" si="167"/>
        <v>0.70833333333333337</v>
      </c>
      <c r="L139" s="408">
        <f t="shared" si="167"/>
        <v>0.95</v>
      </c>
      <c r="M139" s="407">
        <f t="shared" si="167"/>
        <v>0.95</v>
      </c>
      <c r="N139" s="407">
        <f t="shared" si="167"/>
        <v>0.79166666666666663</v>
      </c>
      <c r="O139" s="409">
        <f t="shared" si="167"/>
        <v>0.95</v>
      </c>
      <c r="P139" s="407">
        <f t="shared" si="167"/>
        <v>0.91666666666666663</v>
      </c>
      <c r="Q139" s="407">
        <f t="shared" si="167"/>
        <v>0.91666666666666663</v>
      </c>
      <c r="R139" s="407">
        <f t="shared" si="167"/>
        <v>0.95833333333333337</v>
      </c>
      <c r="S139" s="409">
        <f t="shared" si="167"/>
        <v>0.95833333333333337</v>
      </c>
      <c r="T139" s="407">
        <f t="shared" ref="T139:AE139" si="168">IFERROR(SUM(T140:T145)/COUNT(T140:T145),0)</f>
        <v>1</v>
      </c>
      <c r="U139" s="407">
        <f t="shared" si="168"/>
        <v>1</v>
      </c>
      <c r="V139" s="407">
        <f t="shared" si="168"/>
        <v>1</v>
      </c>
      <c r="W139" s="409">
        <f t="shared" si="168"/>
        <v>1</v>
      </c>
      <c r="X139" s="407">
        <f t="shared" si="168"/>
        <v>1</v>
      </c>
      <c r="Y139" s="407">
        <f t="shared" si="168"/>
        <v>1</v>
      </c>
      <c r="Z139" s="407">
        <f t="shared" si="168"/>
        <v>1</v>
      </c>
      <c r="AA139" s="409">
        <f t="shared" si="168"/>
        <v>1</v>
      </c>
      <c r="AB139" s="407">
        <f t="shared" si="168"/>
        <v>1</v>
      </c>
      <c r="AC139" s="407">
        <f t="shared" si="168"/>
        <v>1</v>
      </c>
      <c r="AD139" s="407">
        <f t="shared" si="168"/>
        <v>1</v>
      </c>
      <c r="AE139" s="409">
        <f t="shared" si="168"/>
        <v>1</v>
      </c>
      <c r="AF139" s="664"/>
      <c r="AG139" s="664"/>
      <c r="AH139" s="664"/>
      <c r="AI139" s="664"/>
      <c r="AJ139" s="664"/>
      <c r="AK139" s="664"/>
      <c r="AL139" s="664"/>
    </row>
    <row r="140" spans="1:38" ht="12" x14ac:dyDescent="0.2">
      <c r="A140" s="10"/>
      <c r="B140" s="206"/>
      <c r="C140" s="210"/>
      <c r="D140" s="368" t="s">
        <v>252</v>
      </c>
      <c r="E140" s="82"/>
      <c r="F140" s="83"/>
      <c r="G140" s="378">
        <v>0.5</v>
      </c>
      <c r="H140" s="288">
        <f t="shared" ref="H140:S145" si="169">G140</f>
        <v>0.5</v>
      </c>
      <c r="I140" s="288">
        <f t="shared" si="169"/>
        <v>0.5</v>
      </c>
      <c r="J140" s="288">
        <f t="shared" si="169"/>
        <v>0.5</v>
      </c>
      <c r="K140" s="293">
        <v>1</v>
      </c>
      <c r="L140" s="292">
        <f t="shared" si="169"/>
        <v>1</v>
      </c>
      <c r="M140" s="288">
        <f t="shared" si="169"/>
        <v>1</v>
      </c>
      <c r="N140" s="288">
        <f t="shared" si="169"/>
        <v>1</v>
      </c>
      <c r="O140" s="295">
        <f t="shared" si="169"/>
        <v>1</v>
      </c>
      <c r="P140" s="292">
        <f t="shared" si="169"/>
        <v>1</v>
      </c>
      <c r="Q140" s="288">
        <f t="shared" si="169"/>
        <v>1</v>
      </c>
      <c r="R140" s="288">
        <f t="shared" si="169"/>
        <v>1</v>
      </c>
      <c r="S140" s="295">
        <f t="shared" si="169"/>
        <v>1</v>
      </c>
      <c r="T140" s="292">
        <f>S140</f>
        <v>1</v>
      </c>
      <c r="U140" s="288">
        <f t="shared" ref="U140:U145" si="170">T140</f>
        <v>1</v>
      </c>
      <c r="V140" s="288">
        <f t="shared" ref="V140:X143" si="171">U140</f>
        <v>1</v>
      </c>
      <c r="W140" s="295">
        <f t="shared" si="171"/>
        <v>1</v>
      </c>
      <c r="X140" s="292">
        <f t="shared" si="171"/>
        <v>1</v>
      </c>
      <c r="Y140" s="288">
        <f t="shared" ref="Y140:Y145" si="172">X140</f>
        <v>1</v>
      </c>
      <c r="Z140" s="288">
        <f t="shared" ref="Z140:AB143" si="173">Y140</f>
        <v>1</v>
      </c>
      <c r="AA140" s="295">
        <f t="shared" si="173"/>
        <v>1</v>
      </c>
      <c r="AB140" s="292">
        <f t="shared" si="173"/>
        <v>1</v>
      </c>
      <c r="AC140" s="288">
        <f t="shared" ref="AC140:AC145" si="174">AB140</f>
        <v>1</v>
      </c>
      <c r="AD140" s="288">
        <f t="shared" ref="AD140:AE145" si="175">AC140</f>
        <v>1</v>
      </c>
      <c r="AE140" s="295">
        <f t="shared" si="175"/>
        <v>1</v>
      </c>
      <c r="AF140" s="507" t="s">
        <v>729</v>
      </c>
      <c r="AG140" s="508" t="s">
        <v>431</v>
      </c>
      <c r="AH140" s="507"/>
      <c r="AI140" s="507"/>
      <c r="AJ140" s="507"/>
      <c r="AK140" s="507"/>
      <c r="AL140" s="507"/>
    </row>
    <row r="141" spans="1:38" ht="12" x14ac:dyDescent="0.2">
      <c r="A141" s="10"/>
      <c r="B141" s="206"/>
      <c r="C141" s="210"/>
      <c r="D141" s="368" t="s">
        <v>253</v>
      </c>
      <c r="E141" s="82"/>
      <c r="F141" s="83"/>
      <c r="G141" s="378">
        <v>0.5</v>
      </c>
      <c r="H141" s="288">
        <f t="shared" si="169"/>
        <v>0.5</v>
      </c>
      <c r="I141" s="288">
        <f t="shared" si="169"/>
        <v>0.5</v>
      </c>
      <c r="J141" s="288">
        <f t="shared" si="169"/>
        <v>0.5</v>
      </c>
      <c r="K141" s="293">
        <v>1</v>
      </c>
      <c r="L141" s="292">
        <f t="shared" si="169"/>
        <v>1</v>
      </c>
      <c r="M141" s="288">
        <f t="shared" si="169"/>
        <v>1</v>
      </c>
      <c r="N141" s="288">
        <f t="shared" si="169"/>
        <v>1</v>
      </c>
      <c r="O141" s="295">
        <f t="shared" si="169"/>
        <v>1</v>
      </c>
      <c r="P141" s="292">
        <f t="shared" si="169"/>
        <v>1</v>
      </c>
      <c r="Q141" s="288">
        <f t="shared" si="169"/>
        <v>1</v>
      </c>
      <c r="R141" s="288">
        <f t="shared" si="169"/>
        <v>1</v>
      </c>
      <c r="S141" s="295">
        <f t="shared" si="169"/>
        <v>1</v>
      </c>
      <c r="T141" s="292">
        <f>S141</f>
        <v>1</v>
      </c>
      <c r="U141" s="288">
        <f t="shared" si="170"/>
        <v>1</v>
      </c>
      <c r="V141" s="288">
        <f t="shared" si="171"/>
        <v>1</v>
      </c>
      <c r="W141" s="295">
        <f t="shared" si="171"/>
        <v>1</v>
      </c>
      <c r="X141" s="292">
        <f t="shared" si="171"/>
        <v>1</v>
      </c>
      <c r="Y141" s="288">
        <f t="shared" si="172"/>
        <v>1</v>
      </c>
      <c r="Z141" s="288">
        <f t="shared" si="173"/>
        <v>1</v>
      </c>
      <c r="AA141" s="295">
        <f t="shared" si="173"/>
        <v>1</v>
      </c>
      <c r="AB141" s="292">
        <f t="shared" si="173"/>
        <v>1</v>
      </c>
      <c r="AC141" s="288">
        <f t="shared" si="174"/>
        <v>1</v>
      </c>
      <c r="AD141" s="288">
        <f t="shared" si="175"/>
        <v>1</v>
      </c>
      <c r="AE141" s="295">
        <f t="shared" si="175"/>
        <v>1</v>
      </c>
      <c r="AF141" s="507"/>
      <c r="AG141" s="508" t="s">
        <v>431</v>
      </c>
      <c r="AH141" s="507"/>
      <c r="AI141" s="507"/>
      <c r="AJ141" s="507"/>
      <c r="AK141" s="507"/>
      <c r="AL141" s="507"/>
    </row>
    <row r="142" spans="1:38" ht="22.5" x14ac:dyDescent="0.2">
      <c r="A142" s="10"/>
      <c r="B142" s="206"/>
      <c r="C142" s="210"/>
      <c r="D142" s="368" t="s">
        <v>254</v>
      </c>
      <c r="E142" s="86"/>
      <c r="F142" s="87"/>
      <c r="G142" s="378">
        <v>0</v>
      </c>
      <c r="H142" s="288">
        <f t="shared" si="169"/>
        <v>0</v>
      </c>
      <c r="I142" s="288">
        <f t="shared" si="169"/>
        <v>0</v>
      </c>
      <c r="J142" s="288">
        <f t="shared" si="169"/>
        <v>0</v>
      </c>
      <c r="K142" s="293">
        <f t="shared" si="169"/>
        <v>0</v>
      </c>
      <c r="L142" s="292"/>
      <c r="M142" s="288"/>
      <c r="N142" s="288">
        <f t="shared" si="169"/>
        <v>0</v>
      </c>
      <c r="O142" s="295"/>
      <c r="P142" s="292">
        <v>0.5</v>
      </c>
      <c r="Q142" s="288">
        <f t="shared" si="169"/>
        <v>0.5</v>
      </c>
      <c r="R142" s="288">
        <v>0.75</v>
      </c>
      <c r="S142" s="295">
        <v>0.75</v>
      </c>
      <c r="T142" s="292">
        <v>1</v>
      </c>
      <c r="U142" s="288">
        <f>T142</f>
        <v>1</v>
      </c>
      <c r="V142" s="288">
        <f t="shared" si="171"/>
        <v>1</v>
      </c>
      <c r="W142" s="295">
        <f t="shared" si="171"/>
        <v>1</v>
      </c>
      <c r="X142" s="292">
        <f t="shared" si="171"/>
        <v>1</v>
      </c>
      <c r="Y142" s="288">
        <f>X142</f>
        <v>1</v>
      </c>
      <c r="Z142" s="288">
        <f t="shared" si="173"/>
        <v>1</v>
      </c>
      <c r="AA142" s="295">
        <f t="shared" si="173"/>
        <v>1</v>
      </c>
      <c r="AB142" s="292">
        <f t="shared" si="173"/>
        <v>1</v>
      </c>
      <c r="AC142" s="288">
        <f>AB142</f>
        <v>1</v>
      </c>
      <c r="AD142" s="288">
        <f t="shared" si="175"/>
        <v>1</v>
      </c>
      <c r="AE142" s="295">
        <f t="shared" si="175"/>
        <v>1</v>
      </c>
      <c r="AF142" s="507"/>
      <c r="AG142" s="508" t="s">
        <v>431</v>
      </c>
      <c r="AH142" s="507"/>
      <c r="AI142" s="507"/>
      <c r="AJ142" s="507"/>
      <c r="AK142" s="507"/>
      <c r="AL142" s="507"/>
    </row>
    <row r="143" spans="1:38" ht="22.5" x14ac:dyDescent="0.2">
      <c r="A143" s="10"/>
      <c r="B143" s="206"/>
      <c r="C143" s="210"/>
      <c r="D143" s="368" t="s">
        <v>255</v>
      </c>
      <c r="E143" s="82"/>
      <c r="F143" s="83"/>
      <c r="G143" s="378">
        <v>0.5</v>
      </c>
      <c r="H143" s="288">
        <f t="shared" si="169"/>
        <v>0.5</v>
      </c>
      <c r="I143" s="288">
        <f t="shared" si="169"/>
        <v>0.5</v>
      </c>
      <c r="J143" s="288">
        <f t="shared" si="169"/>
        <v>0.5</v>
      </c>
      <c r="K143" s="293">
        <v>1</v>
      </c>
      <c r="L143" s="292">
        <f t="shared" si="169"/>
        <v>1</v>
      </c>
      <c r="M143" s="288">
        <f t="shared" si="169"/>
        <v>1</v>
      </c>
      <c r="N143" s="288">
        <f t="shared" si="169"/>
        <v>1</v>
      </c>
      <c r="O143" s="295">
        <f t="shared" si="169"/>
        <v>1</v>
      </c>
      <c r="P143" s="292">
        <f t="shared" si="169"/>
        <v>1</v>
      </c>
      <c r="Q143" s="288">
        <f t="shared" si="169"/>
        <v>1</v>
      </c>
      <c r="R143" s="288">
        <f t="shared" si="169"/>
        <v>1</v>
      </c>
      <c r="S143" s="295">
        <f t="shared" si="169"/>
        <v>1</v>
      </c>
      <c r="T143" s="292">
        <f>S143</f>
        <v>1</v>
      </c>
      <c r="U143" s="288">
        <f t="shared" si="170"/>
        <v>1</v>
      </c>
      <c r="V143" s="288">
        <f t="shared" si="171"/>
        <v>1</v>
      </c>
      <c r="W143" s="295">
        <f t="shared" si="171"/>
        <v>1</v>
      </c>
      <c r="X143" s="292">
        <f t="shared" si="171"/>
        <v>1</v>
      </c>
      <c r="Y143" s="288">
        <f t="shared" si="172"/>
        <v>1</v>
      </c>
      <c r="Z143" s="288">
        <f t="shared" si="173"/>
        <v>1</v>
      </c>
      <c r="AA143" s="295">
        <f t="shared" si="173"/>
        <v>1</v>
      </c>
      <c r="AB143" s="292">
        <f t="shared" si="173"/>
        <v>1</v>
      </c>
      <c r="AC143" s="288">
        <f t="shared" si="174"/>
        <v>1</v>
      </c>
      <c r="AD143" s="288">
        <f t="shared" si="175"/>
        <v>1</v>
      </c>
      <c r="AE143" s="295">
        <f t="shared" si="175"/>
        <v>1</v>
      </c>
      <c r="AG143" s="508" t="s">
        <v>431</v>
      </c>
    </row>
    <row r="144" spans="1:38" ht="12" x14ac:dyDescent="0.2">
      <c r="A144" s="10"/>
      <c r="B144" s="206"/>
      <c r="C144" s="211"/>
      <c r="D144" s="368" t="s">
        <v>256</v>
      </c>
      <c r="E144" s="86"/>
      <c r="F144" s="87"/>
      <c r="G144" s="378">
        <v>0</v>
      </c>
      <c r="H144" s="288">
        <v>0.5</v>
      </c>
      <c r="I144" s="288">
        <f t="shared" si="169"/>
        <v>0.5</v>
      </c>
      <c r="J144" s="288">
        <f>I144</f>
        <v>0.5</v>
      </c>
      <c r="K144" s="293">
        <f t="shared" si="169"/>
        <v>0.5</v>
      </c>
      <c r="L144" s="292">
        <v>0.75</v>
      </c>
      <c r="M144" s="288">
        <v>0.75</v>
      </c>
      <c r="N144" s="288">
        <v>0.75</v>
      </c>
      <c r="O144" s="295">
        <v>0.75</v>
      </c>
      <c r="P144" s="292">
        <v>1</v>
      </c>
      <c r="Q144" s="288">
        <f t="shared" si="169"/>
        <v>1</v>
      </c>
      <c r="R144" s="288">
        <f t="shared" si="169"/>
        <v>1</v>
      </c>
      <c r="S144" s="295">
        <f t="shared" si="169"/>
        <v>1</v>
      </c>
      <c r="T144" s="292">
        <v>1</v>
      </c>
      <c r="U144" s="288">
        <f t="shared" si="170"/>
        <v>1</v>
      </c>
      <c r="V144" s="288">
        <f>U144</f>
        <v>1</v>
      </c>
      <c r="W144" s="295">
        <f>V144</f>
        <v>1</v>
      </c>
      <c r="X144" s="292">
        <v>1</v>
      </c>
      <c r="Y144" s="288">
        <f t="shared" si="172"/>
        <v>1</v>
      </c>
      <c r="Z144" s="288">
        <f>Y144</f>
        <v>1</v>
      </c>
      <c r="AA144" s="295">
        <f>Z144</f>
        <v>1</v>
      </c>
      <c r="AB144" s="292">
        <v>1</v>
      </c>
      <c r="AC144" s="288">
        <f t="shared" si="174"/>
        <v>1</v>
      </c>
      <c r="AD144" s="288">
        <f t="shared" si="175"/>
        <v>1</v>
      </c>
      <c r="AE144" s="295">
        <f t="shared" si="175"/>
        <v>1</v>
      </c>
      <c r="AF144" s="269" t="s">
        <v>749</v>
      </c>
      <c r="AG144" s="508" t="s">
        <v>431</v>
      </c>
      <c r="AH144" s="269" t="s">
        <v>724</v>
      </c>
      <c r="AI144" s="269" t="s">
        <v>152</v>
      </c>
      <c r="AJ144" s="269" t="s">
        <v>434</v>
      </c>
      <c r="AK144" s="269"/>
      <c r="AL144" s="269"/>
    </row>
    <row r="145" spans="1:38" s="269" customFormat="1" ht="12" x14ac:dyDescent="0.2">
      <c r="A145" s="268"/>
      <c r="B145" s="206"/>
      <c r="C145" s="211"/>
      <c r="D145" s="368" t="s">
        <v>257</v>
      </c>
      <c r="E145" s="82"/>
      <c r="F145" s="83"/>
      <c r="G145" s="378">
        <v>0.75</v>
      </c>
      <c r="H145" s="288">
        <f t="shared" si="169"/>
        <v>0.75</v>
      </c>
      <c r="I145" s="288">
        <f t="shared" si="169"/>
        <v>0.75</v>
      </c>
      <c r="J145" s="288">
        <f t="shared" si="169"/>
        <v>0.75</v>
      </c>
      <c r="K145" s="293">
        <f t="shared" si="169"/>
        <v>0.75</v>
      </c>
      <c r="L145" s="292">
        <v>1</v>
      </c>
      <c r="M145" s="288">
        <f t="shared" si="169"/>
        <v>1</v>
      </c>
      <c r="N145" s="288">
        <f t="shared" si="169"/>
        <v>1</v>
      </c>
      <c r="O145" s="295">
        <f t="shared" si="169"/>
        <v>1</v>
      </c>
      <c r="P145" s="292">
        <f t="shared" si="169"/>
        <v>1</v>
      </c>
      <c r="Q145" s="288">
        <f t="shared" si="169"/>
        <v>1</v>
      </c>
      <c r="R145" s="288">
        <f t="shared" si="169"/>
        <v>1</v>
      </c>
      <c r="S145" s="295">
        <f t="shared" si="169"/>
        <v>1</v>
      </c>
      <c r="T145" s="292">
        <f>S145</f>
        <v>1</v>
      </c>
      <c r="U145" s="288">
        <f t="shared" si="170"/>
        <v>1</v>
      </c>
      <c r="V145" s="288">
        <f>U145</f>
        <v>1</v>
      </c>
      <c r="W145" s="295">
        <f>V145</f>
        <v>1</v>
      </c>
      <c r="X145" s="292">
        <f>W145</f>
        <v>1</v>
      </c>
      <c r="Y145" s="288">
        <f t="shared" si="172"/>
        <v>1</v>
      </c>
      <c r="Z145" s="288">
        <f>Y145</f>
        <v>1</v>
      </c>
      <c r="AA145" s="295">
        <f>Z145</f>
        <v>1</v>
      </c>
      <c r="AB145" s="292">
        <f>AA145</f>
        <v>1</v>
      </c>
      <c r="AC145" s="288">
        <f t="shared" si="174"/>
        <v>1</v>
      </c>
      <c r="AD145" s="288">
        <f t="shared" si="175"/>
        <v>1</v>
      </c>
      <c r="AE145" s="295">
        <f t="shared" si="175"/>
        <v>1</v>
      </c>
      <c r="AG145" s="508" t="s">
        <v>431</v>
      </c>
    </row>
    <row r="146" spans="1:38" ht="45.75" thickBot="1" x14ac:dyDescent="0.25">
      <c r="A146" s="10"/>
      <c r="B146" s="206"/>
      <c r="C146" s="211"/>
      <c r="D146" s="386" t="s">
        <v>323</v>
      </c>
      <c r="E146" s="157"/>
      <c r="F146" s="158"/>
      <c r="G146" s="159"/>
      <c r="H146" s="159"/>
      <c r="I146" s="160"/>
      <c r="J146" s="160"/>
      <c r="K146" s="161"/>
      <c r="L146" s="142"/>
      <c r="M146" s="143"/>
      <c r="N146" s="143"/>
      <c r="O146" s="144"/>
      <c r="P146" s="143"/>
      <c r="Q146" s="145"/>
      <c r="R146" s="145"/>
      <c r="S146" s="146"/>
      <c r="T146" s="143"/>
      <c r="U146" s="145"/>
      <c r="V146" s="145"/>
      <c r="W146" s="146"/>
      <c r="X146" s="143"/>
      <c r="Y146" s="145"/>
      <c r="Z146" s="145"/>
      <c r="AA146" s="146"/>
      <c r="AB146" s="143"/>
      <c r="AC146" s="145"/>
      <c r="AD146" s="145"/>
      <c r="AE146" s="146"/>
      <c r="AF146" s="146"/>
      <c r="AG146" s="151"/>
      <c r="AH146" s="145"/>
      <c r="AI146" s="145"/>
      <c r="AJ146" s="146"/>
      <c r="AK146" s="145"/>
      <c r="AL146" s="145"/>
    </row>
    <row r="147" spans="1:38" ht="12" thickBot="1" x14ac:dyDescent="0.25">
      <c r="A147" s="10"/>
      <c r="B147" s="205" t="s">
        <v>51</v>
      </c>
      <c r="C147" s="209"/>
      <c r="D147" s="117" t="s">
        <v>52</v>
      </c>
      <c r="E147" s="99"/>
      <c r="F147" s="100"/>
      <c r="G147" s="104"/>
      <c r="H147" s="111"/>
      <c r="I147" s="108"/>
      <c r="J147" s="108"/>
      <c r="K147" s="429"/>
      <c r="L147" s="107"/>
      <c r="M147" s="108"/>
      <c r="N147" s="108"/>
      <c r="O147" s="110"/>
      <c r="P147" s="108"/>
      <c r="Q147" s="108"/>
      <c r="R147" s="108"/>
      <c r="S147" s="428"/>
      <c r="T147" s="108"/>
      <c r="U147" s="108"/>
      <c r="V147" s="108"/>
      <c r="W147" s="108"/>
      <c r="X147" s="108"/>
      <c r="Y147" s="108"/>
      <c r="Z147" s="108"/>
      <c r="AA147" s="108"/>
      <c r="AB147" s="108"/>
      <c r="AC147" s="108"/>
      <c r="AD147" s="108"/>
      <c r="AE147" s="108"/>
      <c r="AF147" s="107"/>
      <c r="AG147" s="107"/>
      <c r="AH147" s="108"/>
      <c r="AI147" s="108"/>
      <c r="AJ147" s="109"/>
      <c r="AK147" s="108"/>
      <c r="AL147" s="108"/>
    </row>
    <row r="148" spans="1:38" x14ac:dyDescent="0.2">
      <c r="A148" s="10"/>
      <c r="B148" s="206"/>
      <c r="C148" s="210"/>
      <c r="D148" s="162" t="s">
        <v>122</v>
      </c>
      <c r="E148" s="89"/>
      <c r="F148" s="90"/>
      <c r="G148" s="406">
        <f t="shared" ref="G148:S148" si="176">IFERROR(SUM(G149:G153)/COUNT(G149:G153),0)</f>
        <v>0.25</v>
      </c>
      <c r="H148" s="407">
        <f t="shared" si="176"/>
        <v>0.55000000000000004</v>
      </c>
      <c r="I148" s="407">
        <f t="shared" si="176"/>
        <v>0.55000000000000004</v>
      </c>
      <c r="J148" s="407">
        <f t="shared" si="176"/>
        <v>0.55000000000000004</v>
      </c>
      <c r="K148" s="407">
        <f t="shared" si="176"/>
        <v>0.65</v>
      </c>
      <c r="L148" s="408">
        <f t="shared" si="176"/>
        <v>0.85</v>
      </c>
      <c r="M148" s="407">
        <f t="shared" si="176"/>
        <v>0.85</v>
      </c>
      <c r="N148" s="407">
        <f t="shared" si="176"/>
        <v>0.85</v>
      </c>
      <c r="O148" s="409">
        <f t="shared" si="176"/>
        <v>0.85</v>
      </c>
      <c r="P148" s="407">
        <f t="shared" si="176"/>
        <v>0.95</v>
      </c>
      <c r="Q148" s="407">
        <f t="shared" si="176"/>
        <v>0.95</v>
      </c>
      <c r="R148" s="407">
        <f t="shared" si="176"/>
        <v>0.95</v>
      </c>
      <c r="S148" s="409">
        <f t="shared" si="176"/>
        <v>1</v>
      </c>
      <c r="T148" s="407">
        <f t="shared" ref="T148:AE148" si="177">IFERROR(SUM(T149:T153)/COUNT(T149:T153),0)</f>
        <v>1</v>
      </c>
      <c r="U148" s="407">
        <f t="shared" si="177"/>
        <v>1</v>
      </c>
      <c r="V148" s="407">
        <f t="shared" si="177"/>
        <v>1</v>
      </c>
      <c r="W148" s="409">
        <f t="shared" si="177"/>
        <v>1</v>
      </c>
      <c r="X148" s="407">
        <f t="shared" si="177"/>
        <v>1</v>
      </c>
      <c r="Y148" s="407">
        <f t="shared" si="177"/>
        <v>1</v>
      </c>
      <c r="Z148" s="407">
        <f t="shared" si="177"/>
        <v>1</v>
      </c>
      <c r="AA148" s="409">
        <f t="shared" si="177"/>
        <v>1</v>
      </c>
      <c r="AB148" s="407">
        <f t="shared" si="177"/>
        <v>1</v>
      </c>
      <c r="AC148" s="407">
        <f t="shared" si="177"/>
        <v>1</v>
      </c>
      <c r="AD148" s="407">
        <f t="shared" si="177"/>
        <v>1</v>
      </c>
      <c r="AE148" s="409">
        <f t="shared" si="177"/>
        <v>1</v>
      </c>
      <c r="AF148" s="660"/>
      <c r="AG148" s="660"/>
      <c r="AH148" s="660"/>
      <c r="AI148" s="660"/>
      <c r="AJ148" s="660"/>
      <c r="AK148" s="660"/>
      <c r="AL148" s="660"/>
    </row>
    <row r="149" spans="1:38" ht="12" x14ac:dyDescent="0.2">
      <c r="A149" s="10"/>
      <c r="B149" s="206"/>
      <c r="C149" s="210"/>
      <c r="D149" s="369" t="s">
        <v>258</v>
      </c>
      <c r="E149" s="82"/>
      <c r="F149" s="83"/>
      <c r="G149" s="378">
        <v>0.5</v>
      </c>
      <c r="H149" s="288">
        <v>1</v>
      </c>
      <c r="I149" s="288">
        <f t="shared" ref="I149:S153" si="178">H149</f>
        <v>1</v>
      </c>
      <c r="J149" s="288">
        <f t="shared" si="178"/>
        <v>1</v>
      </c>
      <c r="K149" s="293">
        <f t="shared" si="178"/>
        <v>1</v>
      </c>
      <c r="L149" s="292">
        <f t="shared" si="178"/>
        <v>1</v>
      </c>
      <c r="M149" s="288">
        <f t="shared" si="178"/>
        <v>1</v>
      </c>
      <c r="N149" s="288">
        <f t="shared" si="178"/>
        <v>1</v>
      </c>
      <c r="O149" s="295">
        <f t="shared" si="178"/>
        <v>1</v>
      </c>
      <c r="P149" s="292">
        <f t="shared" si="178"/>
        <v>1</v>
      </c>
      <c r="Q149" s="288">
        <f t="shared" si="178"/>
        <v>1</v>
      </c>
      <c r="R149" s="288">
        <f t="shared" si="178"/>
        <v>1</v>
      </c>
      <c r="S149" s="295">
        <f t="shared" si="178"/>
        <v>1</v>
      </c>
      <c r="T149" s="292">
        <f t="shared" ref="T149:AE149" si="179">S149</f>
        <v>1</v>
      </c>
      <c r="U149" s="288">
        <f t="shared" si="179"/>
        <v>1</v>
      </c>
      <c r="V149" s="288">
        <f t="shared" si="179"/>
        <v>1</v>
      </c>
      <c r="W149" s="295">
        <f t="shared" si="179"/>
        <v>1</v>
      </c>
      <c r="X149" s="292">
        <f t="shared" si="179"/>
        <v>1</v>
      </c>
      <c r="Y149" s="288">
        <f t="shared" si="179"/>
        <v>1</v>
      </c>
      <c r="Z149" s="288">
        <f t="shared" si="179"/>
        <v>1</v>
      </c>
      <c r="AA149" s="295">
        <f t="shared" si="179"/>
        <v>1</v>
      </c>
      <c r="AB149" s="292">
        <f t="shared" si="179"/>
        <v>1</v>
      </c>
      <c r="AC149" s="288">
        <f t="shared" si="179"/>
        <v>1</v>
      </c>
      <c r="AD149" s="288">
        <f t="shared" si="179"/>
        <v>1</v>
      </c>
      <c r="AE149" s="295">
        <f t="shared" si="179"/>
        <v>1</v>
      </c>
      <c r="AF149" s="507"/>
      <c r="AG149" s="508" t="s">
        <v>431</v>
      </c>
      <c r="AH149" s="507"/>
      <c r="AI149" s="507"/>
      <c r="AJ149" s="507"/>
      <c r="AK149" s="507"/>
      <c r="AL149" s="507"/>
    </row>
    <row r="150" spans="1:38" ht="12" x14ac:dyDescent="0.2">
      <c r="A150" s="10"/>
      <c r="B150" s="206"/>
      <c r="C150" s="210"/>
      <c r="D150" s="368" t="s">
        <v>259</v>
      </c>
      <c r="E150" s="82"/>
      <c r="F150" s="83"/>
      <c r="G150" s="378"/>
      <c r="H150" s="288">
        <v>0.5</v>
      </c>
      <c r="I150" s="288">
        <f t="shared" si="178"/>
        <v>0.5</v>
      </c>
      <c r="J150" s="288">
        <f t="shared" si="178"/>
        <v>0.5</v>
      </c>
      <c r="K150" s="293">
        <f>J150</f>
        <v>0.5</v>
      </c>
      <c r="L150" s="292">
        <v>0.75</v>
      </c>
      <c r="M150" s="288">
        <f>L150</f>
        <v>0.75</v>
      </c>
      <c r="N150" s="288">
        <f t="shared" si="178"/>
        <v>0.75</v>
      </c>
      <c r="O150" s="288">
        <f t="shared" si="178"/>
        <v>0.75</v>
      </c>
      <c r="P150" s="292">
        <v>1</v>
      </c>
      <c r="Q150" s="292">
        <v>1</v>
      </c>
      <c r="R150" s="292">
        <v>1</v>
      </c>
      <c r="S150" s="295">
        <f t="shared" si="178"/>
        <v>1</v>
      </c>
      <c r="T150" s="292">
        <f t="shared" ref="T150:AE150" si="180">S150</f>
        <v>1</v>
      </c>
      <c r="U150" s="288">
        <f t="shared" si="180"/>
        <v>1</v>
      </c>
      <c r="V150" s="288">
        <f t="shared" si="180"/>
        <v>1</v>
      </c>
      <c r="W150" s="295">
        <f t="shared" si="180"/>
        <v>1</v>
      </c>
      <c r="X150" s="292">
        <f t="shared" si="180"/>
        <v>1</v>
      </c>
      <c r="Y150" s="288">
        <f t="shared" si="180"/>
        <v>1</v>
      </c>
      <c r="Z150" s="288">
        <f t="shared" si="180"/>
        <v>1</v>
      </c>
      <c r="AA150" s="295">
        <f t="shared" si="180"/>
        <v>1</v>
      </c>
      <c r="AB150" s="292">
        <f t="shared" si="180"/>
        <v>1</v>
      </c>
      <c r="AC150" s="288">
        <f t="shared" si="180"/>
        <v>1</v>
      </c>
      <c r="AD150" s="288">
        <f t="shared" si="180"/>
        <v>1</v>
      </c>
      <c r="AE150" s="295">
        <f t="shared" si="180"/>
        <v>1</v>
      </c>
      <c r="AF150" s="507"/>
      <c r="AG150" s="508" t="s">
        <v>431</v>
      </c>
      <c r="AH150" s="507"/>
      <c r="AI150" s="507"/>
      <c r="AJ150" s="507"/>
      <c r="AK150" s="507"/>
      <c r="AL150" s="507"/>
    </row>
    <row r="151" spans="1:38" ht="12" x14ac:dyDescent="0.2">
      <c r="A151" s="10"/>
      <c r="B151" s="206"/>
      <c r="C151" s="210"/>
      <c r="D151" s="369" t="s">
        <v>260</v>
      </c>
      <c r="E151" s="82"/>
      <c r="F151" s="83"/>
      <c r="G151" s="378">
        <v>0.5</v>
      </c>
      <c r="H151" s="288">
        <v>0.5</v>
      </c>
      <c r="I151" s="288">
        <f t="shared" si="178"/>
        <v>0.5</v>
      </c>
      <c r="J151" s="288">
        <f t="shared" si="178"/>
        <v>0.5</v>
      </c>
      <c r="K151" s="293">
        <v>1</v>
      </c>
      <c r="L151" s="292">
        <f>K151</f>
        <v>1</v>
      </c>
      <c r="M151" s="288">
        <f>L151</f>
        <v>1</v>
      </c>
      <c r="N151" s="288">
        <f>M151</f>
        <v>1</v>
      </c>
      <c r="O151" s="295">
        <f>N151</f>
        <v>1</v>
      </c>
      <c r="P151" s="292">
        <f t="shared" si="178"/>
        <v>1</v>
      </c>
      <c r="Q151" s="288">
        <f t="shared" si="178"/>
        <v>1</v>
      </c>
      <c r="R151" s="288">
        <f t="shared" si="178"/>
        <v>1</v>
      </c>
      <c r="S151" s="295">
        <f t="shared" si="178"/>
        <v>1</v>
      </c>
      <c r="T151" s="292">
        <f t="shared" ref="T151:AE151" si="181">S151</f>
        <v>1</v>
      </c>
      <c r="U151" s="288">
        <f t="shared" si="181"/>
        <v>1</v>
      </c>
      <c r="V151" s="288">
        <f t="shared" si="181"/>
        <v>1</v>
      </c>
      <c r="W151" s="295">
        <f t="shared" si="181"/>
        <v>1</v>
      </c>
      <c r="X151" s="292">
        <f t="shared" si="181"/>
        <v>1</v>
      </c>
      <c r="Y151" s="288">
        <f t="shared" si="181"/>
        <v>1</v>
      </c>
      <c r="Z151" s="288">
        <f t="shared" si="181"/>
        <v>1</v>
      </c>
      <c r="AA151" s="295">
        <f t="shared" si="181"/>
        <v>1</v>
      </c>
      <c r="AB151" s="292">
        <f t="shared" si="181"/>
        <v>1</v>
      </c>
      <c r="AC151" s="288">
        <f t="shared" si="181"/>
        <v>1</v>
      </c>
      <c r="AD151" s="288">
        <f t="shared" si="181"/>
        <v>1</v>
      </c>
      <c r="AE151" s="295">
        <f t="shared" si="181"/>
        <v>1</v>
      </c>
      <c r="AF151" s="515"/>
      <c r="AG151" s="508" t="s">
        <v>431</v>
      </c>
      <c r="AH151" s="45"/>
      <c r="AI151" s="509"/>
      <c r="AJ151" s="45"/>
      <c r="AK151" s="45"/>
      <c r="AL151" s="45"/>
    </row>
    <row r="152" spans="1:38" ht="22.5" x14ac:dyDescent="0.2">
      <c r="A152" s="10"/>
      <c r="B152" s="206"/>
      <c r="C152" s="210"/>
      <c r="D152" s="369" t="s">
        <v>261</v>
      </c>
      <c r="E152" s="82"/>
      <c r="F152" s="83"/>
      <c r="G152" s="378">
        <v>0</v>
      </c>
      <c r="H152" s="288">
        <v>0.75</v>
      </c>
      <c r="I152" s="288">
        <v>0.75</v>
      </c>
      <c r="J152" s="288">
        <v>0.75</v>
      </c>
      <c r="K152" s="293">
        <f>J152</f>
        <v>0.75</v>
      </c>
      <c r="L152" s="288">
        <v>1</v>
      </c>
      <c r="M152" s="288">
        <f t="shared" si="178"/>
        <v>1</v>
      </c>
      <c r="N152" s="288">
        <f t="shared" si="178"/>
        <v>1</v>
      </c>
      <c r="O152" s="295">
        <f t="shared" si="178"/>
        <v>1</v>
      </c>
      <c r="P152" s="292">
        <f t="shared" si="178"/>
        <v>1</v>
      </c>
      <c r="Q152" s="288">
        <f t="shared" si="178"/>
        <v>1</v>
      </c>
      <c r="R152" s="288">
        <f t="shared" si="178"/>
        <v>1</v>
      </c>
      <c r="S152" s="295">
        <f t="shared" si="178"/>
        <v>1</v>
      </c>
      <c r="T152" s="292">
        <f t="shared" ref="T152:AE152" si="182">S152</f>
        <v>1</v>
      </c>
      <c r="U152" s="288">
        <f t="shared" si="182"/>
        <v>1</v>
      </c>
      <c r="V152" s="288">
        <f t="shared" si="182"/>
        <v>1</v>
      </c>
      <c r="W152" s="295">
        <f t="shared" si="182"/>
        <v>1</v>
      </c>
      <c r="X152" s="292">
        <f t="shared" si="182"/>
        <v>1</v>
      </c>
      <c r="Y152" s="288">
        <f t="shared" si="182"/>
        <v>1</v>
      </c>
      <c r="Z152" s="288">
        <f t="shared" si="182"/>
        <v>1</v>
      </c>
      <c r="AA152" s="295">
        <f t="shared" si="182"/>
        <v>1</v>
      </c>
      <c r="AB152" s="292">
        <f t="shared" si="182"/>
        <v>1</v>
      </c>
      <c r="AC152" s="288">
        <f t="shared" si="182"/>
        <v>1</v>
      </c>
      <c r="AD152" s="288">
        <f t="shared" si="182"/>
        <v>1</v>
      </c>
      <c r="AE152" s="295">
        <f t="shared" si="182"/>
        <v>1</v>
      </c>
      <c r="AF152" s="515" t="s">
        <v>750</v>
      </c>
      <c r="AG152" s="508" t="s">
        <v>431</v>
      </c>
      <c r="AH152" s="45"/>
      <c r="AI152" s="509"/>
      <c r="AJ152" s="45"/>
      <c r="AK152" s="45"/>
      <c r="AL152" s="45"/>
    </row>
    <row r="153" spans="1:38" ht="22.5" x14ac:dyDescent="0.2">
      <c r="A153" s="10"/>
      <c r="B153" s="206"/>
      <c r="C153" s="210"/>
      <c r="D153" s="369" t="s">
        <v>262</v>
      </c>
      <c r="E153" s="127"/>
      <c r="F153" s="128"/>
      <c r="G153" s="378">
        <v>0</v>
      </c>
      <c r="H153" s="288">
        <f>G153</f>
        <v>0</v>
      </c>
      <c r="I153" s="288">
        <f t="shared" si="178"/>
        <v>0</v>
      </c>
      <c r="J153" s="288">
        <f t="shared" si="178"/>
        <v>0</v>
      </c>
      <c r="K153" s="293">
        <f t="shared" si="178"/>
        <v>0</v>
      </c>
      <c r="L153" s="288">
        <v>0.5</v>
      </c>
      <c r="M153" s="288">
        <f t="shared" si="178"/>
        <v>0.5</v>
      </c>
      <c r="N153" s="288">
        <f t="shared" si="178"/>
        <v>0.5</v>
      </c>
      <c r="O153" s="295">
        <f t="shared" si="178"/>
        <v>0.5</v>
      </c>
      <c r="P153" s="288">
        <v>0.75</v>
      </c>
      <c r="Q153" s="288">
        <f t="shared" si="178"/>
        <v>0.75</v>
      </c>
      <c r="R153" s="288">
        <f t="shared" si="178"/>
        <v>0.75</v>
      </c>
      <c r="S153" s="295">
        <v>1</v>
      </c>
      <c r="T153" s="292">
        <f t="shared" ref="T153:AE153" si="183">S153</f>
        <v>1</v>
      </c>
      <c r="U153" s="288">
        <f t="shared" si="183"/>
        <v>1</v>
      </c>
      <c r="V153" s="288">
        <f t="shared" si="183"/>
        <v>1</v>
      </c>
      <c r="W153" s="295">
        <f t="shared" si="183"/>
        <v>1</v>
      </c>
      <c r="X153" s="292">
        <f t="shared" si="183"/>
        <v>1</v>
      </c>
      <c r="Y153" s="288">
        <f t="shared" si="183"/>
        <v>1</v>
      </c>
      <c r="Z153" s="288">
        <f t="shared" si="183"/>
        <v>1</v>
      </c>
      <c r="AA153" s="295">
        <f t="shared" si="183"/>
        <v>1</v>
      </c>
      <c r="AB153" s="292">
        <f t="shared" si="183"/>
        <v>1</v>
      </c>
      <c r="AC153" s="288">
        <f t="shared" si="183"/>
        <v>1</v>
      </c>
      <c r="AD153" s="288">
        <f t="shared" si="183"/>
        <v>1</v>
      </c>
      <c r="AE153" s="295">
        <f t="shared" si="183"/>
        <v>1</v>
      </c>
      <c r="AF153" s="515" t="s">
        <v>750</v>
      </c>
      <c r="AG153" s="508" t="s">
        <v>431</v>
      </c>
    </row>
    <row r="154" spans="1:38" ht="12" thickBot="1" x14ac:dyDescent="0.25">
      <c r="A154" s="10"/>
      <c r="B154" s="206"/>
      <c r="C154" s="211"/>
      <c r="D154" s="386" t="s">
        <v>271</v>
      </c>
      <c r="E154" s="157"/>
      <c r="F154" s="158"/>
      <c r="G154" s="159"/>
      <c r="H154" s="159"/>
      <c r="I154" s="160"/>
      <c r="J154" s="160"/>
      <c r="K154" s="161"/>
      <c r="L154" s="142"/>
      <c r="M154" s="143"/>
      <c r="N154" s="143"/>
      <c r="O154" s="144"/>
      <c r="P154" s="143"/>
      <c r="Q154" s="145"/>
      <c r="R154" s="145"/>
      <c r="S154" s="146"/>
      <c r="T154" s="143"/>
      <c r="U154" s="145"/>
      <c r="V154" s="145"/>
      <c r="W154" s="146"/>
      <c r="X154" s="143"/>
      <c r="Y154" s="145"/>
      <c r="Z154" s="145"/>
      <c r="AA154" s="146"/>
      <c r="AB154" s="143"/>
      <c r="AC154" s="145"/>
      <c r="AD154" s="145"/>
      <c r="AE154" s="146"/>
      <c r="AF154" s="146"/>
      <c r="AG154" s="146"/>
      <c r="AH154" s="146"/>
      <c r="AI154" s="146"/>
      <c r="AJ154" s="146"/>
      <c r="AK154" s="146"/>
      <c r="AL154" s="146"/>
    </row>
    <row r="155" spans="1:38" ht="12" thickBot="1" x14ac:dyDescent="0.25">
      <c r="A155" s="10"/>
      <c r="B155" s="205" t="s">
        <v>53</v>
      </c>
      <c r="C155" s="209"/>
      <c r="D155" s="117" t="s">
        <v>54</v>
      </c>
      <c r="E155" s="99"/>
      <c r="F155" s="100"/>
      <c r="G155" s="429"/>
      <c r="H155" s="111"/>
      <c r="I155" s="108"/>
      <c r="J155" s="108"/>
      <c r="K155" s="112"/>
      <c r="L155" s="107"/>
      <c r="M155" s="108"/>
      <c r="N155" s="108"/>
      <c r="O155" s="110"/>
      <c r="P155" s="108"/>
      <c r="Q155" s="108"/>
      <c r="R155" s="108"/>
      <c r="S155" s="428"/>
      <c r="T155" s="108"/>
      <c r="U155" s="108"/>
      <c r="V155" s="108"/>
      <c r="W155" s="108"/>
      <c r="X155" s="108"/>
      <c r="Y155" s="108"/>
      <c r="Z155" s="108"/>
      <c r="AA155" s="108"/>
      <c r="AB155" s="108"/>
      <c r="AC155" s="108"/>
      <c r="AD155" s="108"/>
      <c r="AE155" s="108"/>
      <c r="AF155" s="107"/>
      <c r="AG155" s="107"/>
      <c r="AH155" s="107"/>
      <c r="AI155" s="107"/>
      <c r="AJ155" s="107"/>
      <c r="AK155" s="107"/>
      <c r="AL155" s="107"/>
    </row>
    <row r="156" spans="1:38" ht="12" thickBot="1" x14ac:dyDescent="0.25">
      <c r="A156" s="10"/>
      <c r="B156" s="206"/>
      <c r="C156" s="212"/>
      <c r="D156" s="118" t="s">
        <v>122</v>
      </c>
      <c r="E156" s="89"/>
      <c r="F156" s="90"/>
      <c r="G156" s="406">
        <f t="shared" ref="G156:S156" si="184">IFERROR(SUM(G157:G158)/COUNT(G157:G158),0)</f>
        <v>0.3125</v>
      </c>
      <c r="H156" s="407">
        <f t="shared" si="184"/>
        <v>0.50416666666666665</v>
      </c>
      <c r="I156" s="407">
        <f t="shared" si="184"/>
        <v>0.50416666666666665</v>
      </c>
      <c r="J156" s="407">
        <f t="shared" si="184"/>
        <v>0.50416666666666665</v>
      </c>
      <c r="K156" s="407">
        <f t="shared" si="184"/>
        <v>0.6791666666666667</v>
      </c>
      <c r="L156" s="408">
        <f t="shared" si="184"/>
        <v>0.89999999999999991</v>
      </c>
      <c r="M156" s="407">
        <f t="shared" si="184"/>
        <v>0.89999999999999991</v>
      </c>
      <c r="N156" s="407">
        <f t="shared" si="184"/>
        <v>0.8208333333333333</v>
      </c>
      <c r="O156" s="409">
        <f t="shared" si="184"/>
        <v>0.89999999999999991</v>
      </c>
      <c r="P156" s="407">
        <f t="shared" si="184"/>
        <v>0.93333333333333335</v>
      </c>
      <c r="Q156" s="407">
        <f t="shared" si="184"/>
        <v>0.93333333333333335</v>
      </c>
      <c r="R156" s="407">
        <f t="shared" si="184"/>
        <v>0.95416666666666661</v>
      </c>
      <c r="S156" s="409">
        <f t="shared" si="184"/>
        <v>0.97916666666666674</v>
      </c>
      <c r="T156" s="407">
        <f t="shared" ref="T156:AE156" si="185">IFERROR(SUM(T157:T158)/COUNT(T157:T158),0)</f>
        <v>1</v>
      </c>
      <c r="U156" s="407">
        <f t="shared" si="185"/>
        <v>1</v>
      </c>
      <c r="V156" s="407">
        <f t="shared" si="185"/>
        <v>1</v>
      </c>
      <c r="W156" s="409">
        <f t="shared" si="185"/>
        <v>1</v>
      </c>
      <c r="X156" s="407">
        <f t="shared" si="185"/>
        <v>1</v>
      </c>
      <c r="Y156" s="407">
        <f t="shared" si="185"/>
        <v>1</v>
      </c>
      <c r="Z156" s="407">
        <f t="shared" si="185"/>
        <v>1</v>
      </c>
      <c r="AA156" s="409">
        <f t="shared" si="185"/>
        <v>1</v>
      </c>
      <c r="AB156" s="407">
        <f t="shared" si="185"/>
        <v>1</v>
      </c>
      <c r="AC156" s="407">
        <f t="shared" si="185"/>
        <v>1</v>
      </c>
      <c r="AD156" s="407">
        <f t="shared" si="185"/>
        <v>1</v>
      </c>
      <c r="AE156" s="409">
        <f t="shared" si="185"/>
        <v>1</v>
      </c>
      <c r="AF156" s="660"/>
      <c r="AG156" s="660"/>
      <c r="AH156" s="660"/>
      <c r="AI156" s="660"/>
      <c r="AJ156" s="660"/>
      <c r="AK156" s="660"/>
      <c r="AL156" s="660"/>
    </row>
    <row r="157" spans="1:38" ht="12.75" thickBot="1" x14ac:dyDescent="0.25">
      <c r="A157" s="10"/>
      <c r="B157" s="206"/>
      <c r="C157" s="210"/>
      <c r="D157" s="400" t="s">
        <v>272</v>
      </c>
      <c r="E157" s="91"/>
      <c r="F157" s="92"/>
      <c r="G157" s="378">
        <f t="shared" ref="G157:S157" si="186">G139</f>
        <v>0.375</v>
      </c>
      <c r="H157" s="288">
        <f t="shared" si="186"/>
        <v>0.45833333333333331</v>
      </c>
      <c r="I157" s="288">
        <f t="shared" si="186"/>
        <v>0.45833333333333331</v>
      </c>
      <c r="J157" s="288">
        <f t="shared" si="186"/>
        <v>0.45833333333333331</v>
      </c>
      <c r="K157" s="288">
        <f t="shared" si="186"/>
        <v>0.70833333333333337</v>
      </c>
      <c r="L157" s="288">
        <f t="shared" si="186"/>
        <v>0.95</v>
      </c>
      <c r="M157" s="288">
        <f t="shared" si="186"/>
        <v>0.95</v>
      </c>
      <c r="N157" s="288">
        <f t="shared" si="186"/>
        <v>0.79166666666666663</v>
      </c>
      <c r="O157" s="288">
        <f t="shared" si="186"/>
        <v>0.95</v>
      </c>
      <c r="P157" s="288">
        <f t="shared" si="186"/>
        <v>0.91666666666666663</v>
      </c>
      <c r="Q157" s="288">
        <f t="shared" si="186"/>
        <v>0.91666666666666663</v>
      </c>
      <c r="R157" s="288">
        <f t="shared" si="186"/>
        <v>0.95833333333333337</v>
      </c>
      <c r="S157" s="288">
        <f t="shared" si="186"/>
        <v>0.95833333333333337</v>
      </c>
      <c r="T157" s="288">
        <f t="shared" ref="T157:AE157" si="187">T139</f>
        <v>1</v>
      </c>
      <c r="U157" s="288">
        <f t="shared" si="187"/>
        <v>1</v>
      </c>
      <c r="V157" s="288">
        <f t="shared" si="187"/>
        <v>1</v>
      </c>
      <c r="W157" s="288">
        <f t="shared" si="187"/>
        <v>1</v>
      </c>
      <c r="X157" s="288">
        <f t="shared" si="187"/>
        <v>1</v>
      </c>
      <c r="Y157" s="288">
        <f t="shared" si="187"/>
        <v>1</v>
      </c>
      <c r="Z157" s="288">
        <f t="shared" si="187"/>
        <v>1</v>
      </c>
      <c r="AA157" s="288">
        <f t="shared" si="187"/>
        <v>1</v>
      </c>
      <c r="AB157" s="288">
        <f t="shared" si="187"/>
        <v>1</v>
      </c>
      <c r="AC157" s="288">
        <f t="shared" si="187"/>
        <v>1</v>
      </c>
      <c r="AD157" s="288">
        <f t="shared" si="187"/>
        <v>1</v>
      </c>
      <c r="AE157" s="288">
        <f t="shared" si="187"/>
        <v>1</v>
      </c>
      <c r="AF157" s="519"/>
      <c r="AG157" s="508" t="s">
        <v>431</v>
      </c>
      <c r="AH157" s="517"/>
      <c r="AI157" s="520"/>
      <c r="AJ157" s="517"/>
      <c r="AK157" s="517"/>
      <c r="AL157" s="517"/>
    </row>
    <row r="158" spans="1:38" ht="12" x14ac:dyDescent="0.2">
      <c r="A158" s="10"/>
      <c r="B158" s="206"/>
      <c r="C158" s="210"/>
      <c r="D158" s="399" t="s">
        <v>273</v>
      </c>
      <c r="E158" s="116"/>
      <c r="F158" s="93"/>
      <c r="G158" s="378">
        <f t="shared" ref="G158:S158" si="188">G148</f>
        <v>0.25</v>
      </c>
      <c r="H158" s="288">
        <f t="shared" si="188"/>
        <v>0.55000000000000004</v>
      </c>
      <c r="I158" s="288">
        <f t="shared" si="188"/>
        <v>0.55000000000000004</v>
      </c>
      <c r="J158" s="288">
        <f t="shared" si="188"/>
        <v>0.55000000000000004</v>
      </c>
      <c r="K158" s="288">
        <f t="shared" si="188"/>
        <v>0.65</v>
      </c>
      <c r="L158" s="288">
        <f t="shared" si="188"/>
        <v>0.85</v>
      </c>
      <c r="M158" s="288">
        <f t="shared" si="188"/>
        <v>0.85</v>
      </c>
      <c r="N158" s="288">
        <f t="shared" si="188"/>
        <v>0.85</v>
      </c>
      <c r="O158" s="288">
        <f t="shared" si="188"/>
        <v>0.85</v>
      </c>
      <c r="P158" s="288">
        <f t="shared" si="188"/>
        <v>0.95</v>
      </c>
      <c r="Q158" s="288">
        <f t="shared" si="188"/>
        <v>0.95</v>
      </c>
      <c r="R158" s="288">
        <f t="shared" si="188"/>
        <v>0.95</v>
      </c>
      <c r="S158" s="288">
        <f t="shared" si="188"/>
        <v>1</v>
      </c>
      <c r="T158" s="288">
        <f t="shared" ref="T158:AE158" si="189">T148</f>
        <v>1</v>
      </c>
      <c r="U158" s="288">
        <f t="shared" si="189"/>
        <v>1</v>
      </c>
      <c r="V158" s="288">
        <f t="shared" si="189"/>
        <v>1</v>
      </c>
      <c r="W158" s="288">
        <f t="shared" si="189"/>
        <v>1</v>
      </c>
      <c r="X158" s="288">
        <f t="shared" si="189"/>
        <v>1</v>
      </c>
      <c r="Y158" s="288">
        <f t="shared" si="189"/>
        <v>1</v>
      </c>
      <c r="Z158" s="288">
        <f t="shared" si="189"/>
        <v>1</v>
      </c>
      <c r="AA158" s="288">
        <f t="shared" si="189"/>
        <v>1</v>
      </c>
      <c r="AB158" s="288">
        <f t="shared" si="189"/>
        <v>1</v>
      </c>
      <c r="AC158" s="288">
        <f t="shared" si="189"/>
        <v>1</v>
      </c>
      <c r="AD158" s="288">
        <f t="shared" si="189"/>
        <v>1</v>
      </c>
      <c r="AE158" s="288">
        <f t="shared" si="189"/>
        <v>1</v>
      </c>
      <c r="AG158" s="508" t="s">
        <v>431</v>
      </c>
    </row>
    <row r="159" spans="1:38" ht="12" thickBot="1" x14ac:dyDescent="0.25">
      <c r="A159" s="10"/>
      <c r="B159" s="206"/>
      <c r="C159" s="210"/>
      <c r="D159" s="513" t="s">
        <v>205</v>
      </c>
      <c r="E159" s="150"/>
      <c r="F159" s="83"/>
      <c r="G159" s="159"/>
      <c r="H159" s="159"/>
      <c r="I159" s="160"/>
      <c r="J159" s="160"/>
      <c r="K159" s="161"/>
      <c r="L159" s="142"/>
      <c r="M159" s="143"/>
      <c r="N159" s="143"/>
      <c r="O159" s="144"/>
      <c r="P159" s="143"/>
      <c r="Q159" s="145"/>
      <c r="R159" s="145"/>
      <c r="S159" s="146"/>
      <c r="T159" s="143"/>
      <c r="U159" s="145"/>
      <c r="V159" s="145"/>
      <c r="W159" s="146"/>
      <c r="X159" s="143"/>
      <c r="Y159" s="145"/>
      <c r="Z159" s="145"/>
      <c r="AA159" s="146"/>
      <c r="AB159" s="143"/>
      <c r="AC159" s="145"/>
      <c r="AD159" s="145"/>
      <c r="AE159" s="146"/>
      <c r="AF159" s="146"/>
      <c r="AG159" s="146"/>
      <c r="AH159" s="146"/>
      <c r="AI159" s="146"/>
      <c r="AJ159" s="146"/>
      <c r="AK159" s="146"/>
      <c r="AL159" s="146"/>
    </row>
    <row r="160" spans="1:38" ht="12" thickBot="1" x14ac:dyDescent="0.25">
      <c r="A160" s="10"/>
      <c r="B160" s="205" t="s">
        <v>55</v>
      </c>
      <c r="C160" s="209"/>
      <c r="D160" s="117" t="s">
        <v>56</v>
      </c>
      <c r="E160" s="99"/>
      <c r="F160" s="100"/>
      <c r="G160" s="111"/>
      <c r="H160" s="111"/>
      <c r="I160" s="108"/>
      <c r="J160" s="108"/>
      <c r="K160" s="112"/>
      <c r="L160" s="429"/>
      <c r="M160" s="108"/>
      <c r="N160" s="108"/>
      <c r="O160" s="110"/>
      <c r="P160" s="108"/>
      <c r="Q160" s="108"/>
      <c r="R160" s="108"/>
      <c r="S160" s="428"/>
      <c r="T160" s="108"/>
      <c r="U160" s="108"/>
      <c r="V160" s="108"/>
      <c r="W160" s="108"/>
      <c r="X160" s="108"/>
      <c r="Y160" s="108"/>
      <c r="Z160" s="108"/>
      <c r="AA160" s="108"/>
      <c r="AB160" s="108"/>
      <c r="AC160" s="108"/>
      <c r="AD160" s="108"/>
      <c r="AE160" s="108"/>
      <c r="AF160" s="108"/>
      <c r="AG160" s="108"/>
      <c r="AH160" s="108"/>
      <c r="AI160" s="108"/>
      <c r="AJ160" s="108"/>
      <c r="AK160" s="108"/>
      <c r="AL160" s="108"/>
    </row>
    <row r="161" spans="1:38" x14ac:dyDescent="0.2">
      <c r="A161" s="10"/>
      <c r="B161" s="206"/>
      <c r="C161" s="210"/>
      <c r="D161" s="118" t="s">
        <v>122</v>
      </c>
      <c r="E161" s="89"/>
      <c r="F161" s="90"/>
      <c r="G161" s="406">
        <f>IFERROR(SUM(G162:G168)/COUNT(G162:G168),0)</f>
        <v>0</v>
      </c>
      <c r="H161" s="407">
        <f>IFERROR(SUM(H162:H168)/COUNT(H162:H168),0)</f>
        <v>0.4642857142857143</v>
      </c>
      <c r="I161" s="407">
        <f t="shared" ref="I161:S161" si="190">IFERROR(SUM(I162:I168)/COUNT(I162:I168),0)</f>
        <v>0.4642857142857143</v>
      </c>
      <c r="J161" s="407">
        <f t="shared" si="190"/>
        <v>0.4642857142857143</v>
      </c>
      <c r="K161" s="407">
        <f t="shared" si="190"/>
        <v>0.4642857142857143</v>
      </c>
      <c r="L161" s="408">
        <f t="shared" si="190"/>
        <v>0.6428571428571429</v>
      </c>
      <c r="M161" s="407">
        <f t="shared" si="190"/>
        <v>0.6428571428571429</v>
      </c>
      <c r="N161" s="407">
        <f t="shared" si="190"/>
        <v>0.6428571428571429</v>
      </c>
      <c r="O161" s="409">
        <f t="shared" si="190"/>
        <v>0.6428571428571429</v>
      </c>
      <c r="P161" s="407">
        <f t="shared" si="190"/>
        <v>0.8571428571428571</v>
      </c>
      <c r="Q161" s="407">
        <f t="shared" si="190"/>
        <v>0.8571428571428571</v>
      </c>
      <c r="R161" s="407">
        <f t="shared" si="190"/>
        <v>0.8571428571428571</v>
      </c>
      <c r="S161" s="409">
        <f t="shared" si="190"/>
        <v>1</v>
      </c>
      <c r="T161" s="407">
        <f t="shared" ref="T161:AE161" si="191">IFERROR(SUM(T162:T168)/COUNT(T162:T168),0)</f>
        <v>1</v>
      </c>
      <c r="U161" s="407">
        <f t="shared" si="191"/>
        <v>1</v>
      </c>
      <c r="V161" s="407">
        <f t="shared" si="191"/>
        <v>1</v>
      </c>
      <c r="W161" s="409">
        <f t="shared" si="191"/>
        <v>1</v>
      </c>
      <c r="X161" s="407">
        <f t="shared" si="191"/>
        <v>1</v>
      </c>
      <c r="Y161" s="407">
        <f t="shared" si="191"/>
        <v>1</v>
      </c>
      <c r="Z161" s="407">
        <f t="shared" si="191"/>
        <v>1</v>
      </c>
      <c r="AA161" s="409">
        <f t="shared" si="191"/>
        <v>1</v>
      </c>
      <c r="AB161" s="407">
        <f t="shared" si="191"/>
        <v>1</v>
      </c>
      <c r="AC161" s="407">
        <f t="shared" si="191"/>
        <v>1</v>
      </c>
      <c r="AD161" s="407">
        <f t="shared" si="191"/>
        <v>1</v>
      </c>
      <c r="AE161" s="409">
        <f t="shared" si="191"/>
        <v>1</v>
      </c>
      <c r="AF161" s="660"/>
      <c r="AG161" s="660"/>
      <c r="AH161" s="660"/>
      <c r="AI161" s="660"/>
      <c r="AJ161" s="660"/>
      <c r="AK161" s="660"/>
      <c r="AL161" s="660"/>
    </row>
    <row r="162" spans="1:38" ht="12" x14ac:dyDescent="0.2">
      <c r="A162" s="10"/>
      <c r="B162" s="206"/>
      <c r="C162" s="210"/>
      <c r="D162" s="364" t="s">
        <v>263</v>
      </c>
      <c r="E162" s="91"/>
      <c r="F162" s="92"/>
      <c r="G162" s="378">
        <f t="shared" ref="G162:S162" si="192">G109</f>
        <v>0</v>
      </c>
      <c r="H162" s="288">
        <f t="shared" si="192"/>
        <v>1</v>
      </c>
      <c r="I162" s="288">
        <f t="shared" si="192"/>
        <v>1</v>
      </c>
      <c r="J162" s="288">
        <f t="shared" si="192"/>
        <v>1</v>
      </c>
      <c r="K162" s="293">
        <f t="shared" si="192"/>
        <v>1</v>
      </c>
      <c r="L162" s="292">
        <f t="shared" si="192"/>
        <v>1</v>
      </c>
      <c r="M162" s="288">
        <f t="shared" si="192"/>
        <v>1</v>
      </c>
      <c r="N162" s="288">
        <f t="shared" si="192"/>
        <v>1</v>
      </c>
      <c r="O162" s="295">
        <f t="shared" si="192"/>
        <v>1</v>
      </c>
      <c r="P162" s="292">
        <f t="shared" si="192"/>
        <v>1</v>
      </c>
      <c r="Q162" s="288">
        <f t="shared" si="192"/>
        <v>1</v>
      </c>
      <c r="R162" s="288">
        <f t="shared" si="192"/>
        <v>1</v>
      </c>
      <c r="S162" s="295">
        <f t="shared" si="192"/>
        <v>1</v>
      </c>
      <c r="T162" s="292">
        <f t="shared" ref="T162:AE162" si="193">T109</f>
        <v>1</v>
      </c>
      <c r="U162" s="288">
        <f t="shared" si="193"/>
        <v>1</v>
      </c>
      <c r="V162" s="288">
        <f t="shared" si="193"/>
        <v>1</v>
      </c>
      <c r="W162" s="295">
        <f t="shared" si="193"/>
        <v>1</v>
      </c>
      <c r="X162" s="292">
        <f t="shared" si="193"/>
        <v>1</v>
      </c>
      <c r="Y162" s="288">
        <f t="shared" si="193"/>
        <v>1</v>
      </c>
      <c r="Z162" s="288">
        <f t="shared" si="193"/>
        <v>1</v>
      </c>
      <c r="AA162" s="295">
        <f t="shared" si="193"/>
        <v>1</v>
      </c>
      <c r="AB162" s="292">
        <f t="shared" si="193"/>
        <v>1</v>
      </c>
      <c r="AC162" s="288">
        <f t="shared" si="193"/>
        <v>1</v>
      </c>
      <c r="AD162" s="288">
        <f t="shared" si="193"/>
        <v>1</v>
      </c>
      <c r="AE162" s="295">
        <f t="shared" si="193"/>
        <v>1</v>
      </c>
      <c r="AF162" s="507" t="s">
        <v>729</v>
      </c>
      <c r="AG162" s="508" t="s">
        <v>431</v>
      </c>
      <c r="AH162" s="507"/>
      <c r="AI162" s="507"/>
      <c r="AJ162" s="507"/>
      <c r="AK162" s="507"/>
      <c r="AL162" s="507"/>
    </row>
    <row r="163" spans="1:38" ht="12" x14ac:dyDescent="0.2">
      <c r="A163" s="10"/>
      <c r="B163" s="206"/>
      <c r="C163" s="210"/>
      <c r="D163" s="364" t="s">
        <v>264</v>
      </c>
      <c r="E163" s="91"/>
      <c r="F163" s="315"/>
      <c r="G163" s="378">
        <f t="shared" ref="G163:S163" si="194">G110</f>
        <v>0</v>
      </c>
      <c r="H163" s="288">
        <f t="shared" si="194"/>
        <v>0.5</v>
      </c>
      <c r="I163" s="288">
        <f t="shared" si="194"/>
        <v>0.5</v>
      </c>
      <c r="J163" s="288">
        <f t="shared" si="194"/>
        <v>0.5</v>
      </c>
      <c r="K163" s="293">
        <f t="shared" si="194"/>
        <v>0.5</v>
      </c>
      <c r="L163" s="292">
        <f t="shared" si="194"/>
        <v>1</v>
      </c>
      <c r="M163" s="288">
        <f t="shared" si="194"/>
        <v>1</v>
      </c>
      <c r="N163" s="288">
        <f t="shared" si="194"/>
        <v>1</v>
      </c>
      <c r="O163" s="295">
        <f t="shared" si="194"/>
        <v>1</v>
      </c>
      <c r="P163" s="292">
        <f t="shared" si="194"/>
        <v>1</v>
      </c>
      <c r="Q163" s="288">
        <f t="shared" si="194"/>
        <v>1</v>
      </c>
      <c r="R163" s="288">
        <f t="shared" si="194"/>
        <v>1</v>
      </c>
      <c r="S163" s="295">
        <f t="shared" si="194"/>
        <v>1</v>
      </c>
      <c r="T163" s="292">
        <f t="shared" ref="T163:AE163" si="195">T110</f>
        <v>1</v>
      </c>
      <c r="U163" s="288">
        <f t="shared" si="195"/>
        <v>1</v>
      </c>
      <c r="V163" s="288">
        <f t="shared" si="195"/>
        <v>1</v>
      </c>
      <c r="W163" s="295">
        <f t="shared" si="195"/>
        <v>1</v>
      </c>
      <c r="X163" s="292">
        <f t="shared" si="195"/>
        <v>1</v>
      </c>
      <c r="Y163" s="288">
        <f t="shared" si="195"/>
        <v>1</v>
      </c>
      <c r="Z163" s="288">
        <f t="shared" si="195"/>
        <v>1</v>
      </c>
      <c r="AA163" s="295">
        <f t="shared" si="195"/>
        <v>1</v>
      </c>
      <c r="AB163" s="292">
        <f t="shared" si="195"/>
        <v>1</v>
      </c>
      <c r="AC163" s="288">
        <f t="shared" si="195"/>
        <v>1</v>
      </c>
      <c r="AD163" s="288">
        <f t="shared" si="195"/>
        <v>1</v>
      </c>
      <c r="AE163" s="295">
        <f t="shared" si="195"/>
        <v>1</v>
      </c>
      <c r="AF163" s="507" t="s">
        <v>729</v>
      </c>
      <c r="AG163" s="508" t="s">
        <v>431</v>
      </c>
      <c r="AH163" s="507"/>
      <c r="AI163" s="507"/>
      <c r="AJ163" s="507"/>
      <c r="AK163" s="507"/>
      <c r="AL163" s="507"/>
    </row>
    <row r="164" spans="1:38" ht="22.5" x14ac:dyDescent="0.2">
      <c r="A164" s="10"/>
      <c r="B164" s="206"/>
      <c r="C164" s="210"/>
      <c r="D164" s="364" t="s">
        <v>265</v>
      </c>
      <c r="E164" s="91"/>
      <c r="F164" s="315"/>
      <c r="G164" s="378">
        <f t="shared" ref="G164:S164" si="196">G112</f>
        <v>0</v>
      </c>
      <c r="H164" s="288">
        <f t="shared" si="196"/>
        <v>0</v>
      </c>
      <c r="I164" s="288">
        <f t="shared" si="196"/>
        <v>0</v>
      </c>
      <c r="J164" s="288">
        <f t="shared" si="196"/>
        <v>0</v>
      </c>
      <c r="K164" s="293">
        <f t="shared" si="196"/>
        <v>0</v>
      </c>
      <c r="L164" s="292">
        <f t="shared" si="196"/>
        <v>0</v>
      </c>
      <c r="M164" s="288">
        <f t="shared" si="196"/>
        <v>0</v>
      </c>
      <c r="N164" s="288">
        <f t="shared" si="196"/>
        <v>0</v>
      </c>
      <c r="O164" s="295">
        <f t="shared" si="196"/>
        <v>0</v>
      </c>
      <c r="P164" s="292">
        <f t="shared" si="196"/>
        <v>1</v>
      </c>
      <c r="Q164" s="288">
        <f t="shared" si="196"/>
        <v>1</v>
      </c>
      <c r="R164" s="288">
        <f t="shared" si="196"/>
        <v>1</v>
      </c>
      <c r="S164" s="295">
        <f t="shared" si="196"/>
        <v>1</v>
      </c>
      <c r="T164" s="292">
        <f t="shared" ref="T164:AE164" si="197">T112</f>
        <v>1</v>
      </c>
      <c r="U164" s="288">
        <f t="shared" si="197"/>
        <v>1</v>
      </c>
      <c r="V164" s="288">
        <f t="shared" si="197"/>
        <v>1</v>
      </c>
      <c r="W164" s="295">
        <f t="shared" si="197"/>
        <v>1</v>
      </c>
      <c r="X164" s="292">
        <f t="shared" si="197"/>
        <v>1</v>
      </c>
      <c r="Y164" s="288">
        <f t="shared" si="197"/>
        <v>1</v>
      </c>
      <c r="Z164" s="288">
        <f t="shared" si="197"/>
        <v>1</v>
      </c>
      <c r="AA164" s="295">
        <f t="shared" si="197"/>
        <v>1</v>
      </c>
      <c r="AB164" s="292">
        <f t="shared" si="197"/>
        <v>1</v>
      </c>
      <c r="AC164" s="288">
        <f t="shared" si="197"/>
        <v>1</v>
      </c>
      <c r="AD164" s="288">
        <f t="shared" si="197"/>
        <v>1</v>
      </c>
      <c r="AE164" s="295">
        <f t="shared" si="197"/>
        <v>1</v>
      </c>
      <c r="AF164" s="507" t="s">
        <v>751</v>
      </c>
      <c r="AG164" s="508" t="s">
        <v>431</v>
      </c>
      <c r="AH164" s="507"/>
      <c r="AI164" s="507"/>
      <c r="AJ164" s="507"/>
      <c r="AK164" s="507"/>
      <c r="AL164" s="507"/>
    </row>
    <row r="165" spans="1:38" ht="12" x14ac:dyDescent="0.2">
      <c r="A165" s="10"/>
      <c r="B165" s="206"/>
      <c r="C165" s="210"/>
      <c r="D165" s="364" t="s">
        <v>266</v>
      </c>
      <c r="E165" s="91"/>
      <c r="F165" s="315"/>
      <c r="G165" s="378">
        <f t="shared" ref="G165:S165" si="198">G113</f>
        <v>0</v>
      </c>
      <c r="H165" s="288">
        <f t="shared" si="198"/>
        <v>0.5</v>
      </c>
      <c r="I165" s="288">
        <f t="shared" si="198"/>
        <v>0.5</v>
      </c>
      <c r="J165" s="288">
        <f t="shared" si="198"/>
        <v>0.5</v>
      </c>
      <c r="K165" s="293">
        <f t="shared" si="198"/>
        <v>0.5</v>
      </c>
      <c r="L165" s="292">
        <f t="shared" si="198"/>
        <v>0.75</v>
      </c>
      <c r="M165" s="288">
        <f t="shared" si="198"/>
        <v>0.75</v>
      </c>
      <c r="N165" s="288">
        <f t="shared" si="198"/>
        <v>0.75</v>
      </c>
      <c r="O165" s="295">
        <f t="shared" si="198"/>
        <v>0.75</v>
      </c>
      <c r="P165" s="292">
        <f t="shared" si="198"/>
        <v>1</v>
      </c>
      <c r="Q165" s="288">
        <f t="shared" si="198"/>
        <v>1</v>
      </c>
      <c r="R165" s="288">
        <f t="shared" si="198"/>
        <v>1</v>
      </c>
      <c r="S165" s="295">
        <f t="shared" si="198"/>
        <v>1</v>
      </c>
      <c r="T165" s="292">
        <f t="shared" ref="T165:AE165" si="199">T113</f>
        <v>1</v>
      </c>
      <c r="U165" s="288">
        <f t="shared" si="199"/>
        <v>1</v>
      </c>
      <c r="V165" s="288">
        <f t="shared" si="199"/>
        <v>1</v>
      </c>
      <c r="W165" s="295">
        <f t="shared" si="199"/>
        <v>1</v>
      </c>
      <c r="X165" s="292">
        <f t="shared" si="199"/>
        <v>1</v>
      </c>
      <c r="Y165" s="288">
        <f t="shared" si="199"/>
        <v>1</v>
      </c>
      <c r="Z165" s="288">
        <f t="shared" si="199"/>
        <v>1</v>
      </c>
      <c r="AA165" s="295">
        <f t="shared" si="199"/>
        <v>1</v>
      </c>
      <c r="AB165" s="292">
        <f t="shared" si="199"/>
        <v>1</v>
      </c>
      <c r="AC165" s="288">
        <f t="shared" si="199"/>
        <v>1</v>
      </c>
      <c r="AD165" s="288">
        <f t="shared" si="199"/>
        <v>1</v>
      </c>
      <c r="AE165" s="295">
        <f t="shared" si="199"/>
        <v>1</v>
      </c>
      <c r="AF165" s="507"/>
      <c r="AG165" s="508" t="s">
        <v>431</v>
      </c>
      <c r="AH165" s="507"/>
      <c r="AI165" s="507"/>
      <c r="AJ165" s="507"/>
      <c r="AK165" s="507"/>
      <c r="AL165" s="507"/>
    </row>
    <row r="166" spans="1:38" ht="12" x14ac:dyDescent="0.2">
      <c r="A166" s="40"/>
      <c r="B166" s="206"/>
      <c r="C166" s="210"/>
      <c r="D166" s="368" t="s">
        <v>267</v>
      </c>
      <c r="E166" s="116"/>
      <c r="F166" s="93"/>
      <c r="G166" s="378">
        <f t="shared" ref="G166:S166" si="200">G120</f>
        <v>0</v>
      </c>
      <c r="H166" s="288">
        <f t="shared" si="200"/>
        <v>0.75</v>
      </c>
      <c r="I166" s="288">
        <f t="shared" si="200"/>
        <v>0.75</v>
      </c>
      <c r="J166" s="288">
        <f t="shared" si="200"/>
        <v>0.75</v>
      </c>
      <c r="K166" s="293">
        <f t="shared" si="200"/>
        <v>0.75</v>
      </c>
      <c r="L166" s="292">
        <f t="shared" si="200"/>
        <v>1</v>
      </c>
      <c r="M166" s="288">
        <f t="shared" si="200"/>
        <v>1</v>
      </c>
      <c r="N166" s="288">
        <f t="shared" si="200"/>
        <v>1</v>
      </c>
      <c r="O166" s="295">
        <f t="shared" si="200"/>
        <v>1</v>
      </c>
      <c r="P166" s="292">
        <f t="shared" si="200"/>
        <v>1</v>
      </c>
      <c r="Q166" s="288">
        <f t="shared" si="200"/>
        <v>1</v>
      </c>
      <c r="R166" s="288">
        <f t="shared" si="200"/>
        <v>1</v>
      </c>
      <c r="S166" s="295">
        <f t="shared" si="200"/>
        <v>1</v>
      </c>
      <c r="T166" s="292">
        <f t="shared" ref="T166:AE166" si="201">T120</f>
        <v>1</v>
      </c>
      <c r="U166" s="288">
        <f t="shared" si="201"/>
        <v>1</v>
      </c>
      <c r="V166" s="288">
        <f t="shared" si="201"/>
        <v>1</v>
      </c>
      <c r="W166" s="295">
        <f t="shared" si="201"/>
        <v>1</v>
      </c>
      <c r="X166" s="292">
        <f t="shared" si="201"/>
        <v>1</v>
      </c>
      <c r="Y166" s="288">
        <f t="shared" si="201"/>
        <v>1</v>
      </c>
      <c r="Z166" s="288">
        <f t="shared" si="201"/>
        <v>1</v>
      </c>
      <c r="AA166" s="295">
        <f t="shared" si="201"/>
        <v>1</v>
      </c>
      <c r="AB166" s="292">
        <f t="shared" si="201"/>
        <v>1</v>
      </c>
      <c r="AC166" s="288">
        <f t="shared" si="201"/>
        <v>1</v>
      </c>
      <c r="AD166" s="288">
        <f t="shared" si="201"/>
        <v>1</v>
      </c>
      <c r="AE166" s="295">
        <f t="shared" si="201"/>
        <v>1</v>
      </c>
      <c r="AG166" s="508" t="s">
        <v>431</v>
      </c>
    </row>
    <row r="167" spans="1:38" ht="12" x14ac:dyDescent="0.2">
      <c r="A167" s="40"/>
      <c r="B167" s="206"/>
      <c r="C167" s="210"/>
      <c r="D167" s="364" t="s">
        <v>268</v>
      </c>
      <c r="E167" s="82"/>
      <c r="F167" s="83"/>
      <c r="G167" s="378">
        <f t="shared" ref="G167:S167" si="202">G126</f>
        <v>0</v>
      </c>
      <c r="H167" s="288">
        <f t="shared" si="202"/>
        <v>0.25</v>
      </c>
      <c r="I167" s="288">
        <f t="shared" si="202"/>
        <v>0.25</v>
      </c>
      <c r="J167" s="288">
        <f t="shared" si="202"/>
        <v>0.25</v>
      </c>
      <c r="K167" s="293">
        <f t="shared" si="202"/>
        <v>0.25</v>
      </c>
      <c r="L167" s="292">
        <f t="shared" si="202"/>
        <v>0.5</v>
      </c>
      <c r="M167" s="288">
        <f t="shared" si="202"/>
        <v>0.5</v>
      </c>
      <c r="N167" s="288">
        <f t="shared" si="202"/>
        <v>0.5</v>
      </c>
      <c r="O167" s="295">
        <f t="shared" si="202"/>
        <v>0.5</v>
      </c>
      <c r="P167" s="292">
        <f t="shared" si="202"/>
        <v>0.75</v>
      </c>
      <c r="Q167" s="288">
        <f t="shared" si="202"/>
        <v>0.75</v>
      </c>
      <c r="R167" s="288">
        <f t="shared" si="202"/>
        <v>0.75</v>
      </c>
      <c r="S167" s="295">
        <f t="shared" si="202"/>
        <v>1</v>
      </c>
      <c r="T167" s="292">
        <f t="shared" ref="T167:AE167" si="203">T126</f>
        <v>1</v>
      </c>
      <c r="U167" s="288">
        <f t="shared" si="203"/>
        <v>1</v>
      </c>
      <c r="V167" s="288">
        <f t="shared" si="203"/>
        <v>1</v>
      </c>
      <c r="W167" s="295">
        <f t="shared" si="203"/>
        <v>1</v>
      </c>
      <c r="X167" s="292">
        <f t="shared" si="203"/>
        <v>1</v>
      </c>
      <c r="Y167" s="288">
        <f t="shared" si="203"/>
        <v>1</v>
      </c>
      <c r="Z167" s="288">
        <f t="shared" si="203"/>
        <v>1</v>
      </c>
      <c r="AA167" s="295">
        <f t="shared" si="203"/>
        <v>1</v>
      </c>
      <c r="AB167" s="292">
        <f t="shared" si="203"/>
        <v>1</v>
      </c>
      <c r="AC167" s="288">
        <f t="shared" si="203"/>
        <v>1</v>
      </c>
      <c r="AD167" s="288">
        <f t="shared" si="203"/>
        <v>1</v>
      </c>
      <c r="AE167" s="295">
        <f t="shared" si="203"/>
        <v>1</v>
      </c>
      <c r="AG167" s="508" t="s">
        <v>431</v>
      </c>
    </row>
    <row r="168" spans="1:38" ht="12" x14ac:dyDescent="0.2">
      <c r="A168" s="40"/>
      <c r="B168" s="206"/>
      <c r="C168" s="210"/>
      <c r="D168" s="364" t="s">
        <v>269</v>
      </c>
      <c r="E168" s="17"/>
      <c r="F168" s="20"/>
      <c r="G168" s="378">
        <v>0</v>
      </c>
      <c r="H168" s="288">
        <f>H135</f>
        <v>0.25</v>
      </c>
      <c r="I168" s="288">
        <f t="shared" ref="I168:R168" si="204">H168</f>
        <v>0.25</v>
      </c>
      <c r="J168" s="288">
        <f t="shared" si="204"/>
        <v>0.25</v>
      </c>
      <c r="K168" s="293">
        <f t="shared" si="204"/>
        <v>0.25</v>
      </c>
      <c r="L168" s="292">
        <f t="shared" si="204"/>
        <v>0.25</v>
      </c>
      <c r="M168" s="288">
        <f t="shared" si="204"/>
        <v>0.25</v>
      </c>
      <c r="N168" s="288">
        <f t="shared" si="204"/>
        <v>0.25</v>
      </c>
      <c r="O168" s="295">
        <f t="shared" si="204"/>
        <v>0.25</v>
      </c>
      <c r="P168" s="292">
        <f t="shared" si="204"/>
        <v>0.25</v>
      </c>
      <c r="Q168" s="288">
        <f t="shared" si="204"/>
        <v>0.25</v>
      </c>
      <c r="R168" s="288">
        <f t="shared" si="204"/>
        <v>0.25</v>
      </c>
      <c r="S168" s="295">
        <v>1</v>
      </c>
      <c r="T168" s="292">
        <f>S168</f>
        <v>1</v>
      </c>
      <c r="U168" s="288">
        <f>T168</f>
        <v>1</v>
      </c>
      <c r="V168" s="288">
        <f>U168</f>
        <v>1</v>
      </c>
      <c r="W168" s="295">
        <v>1</v>
      </c>
      <c r="X168" s="292">
        <f>W168</f>
        <v>1</v>
      </c>
      <c r="Y168" s="288">
        <f>X168</f>
        <v>1</v>
      </c>
      <c r="Z168" s="288">
        <f>Y168</f>
        <v>1</v>
      </c>
      <c r="AA168" s="295">
        <v>1</v>
      </c>
      <c r="AB168" s="292">
        <f>AA168</f>
        <v>1</v>
      </c>
      <c r="AC168" s="288">
        <f>AB168</f>
        <v>1</v>
      </c>
      <c r="AD168" s="288">
        <f>AC168</f>
        <v>1</v>
      </c>
      <c r="AE168" s="295">
        <v>1</v>
      </c>
      <c r="AF168" s="1" t="s">
        <v>729</v>
      </c>
      <c r="AG168" s="508" t="s">
        <v>431</v>
      </c>
    </row>
    <row r="169" spans="1:38" ht="23.25" thickBot="1" x14ac:dyDescent="0.25">
      <c r="A169" s="10"/>
      <c r="B169" s="206"/>
      <c r="C169" s="210"/>
      <c r="D169" s="513" t="s">
        <v>397</v>
      </c>
      <c r="E169" s="150"/>
      <c r="F169" s="83"/>
      <c r="G169" s="159"/>
      <c r="H169" s="159"/>
      <c r="I169" s="160"/>
      <c r="J169" s="160"/>
      <c r="K169" s="161"/>
      <c r="L169" s="142"/>
      <c r="M169" s="143"/>
      <c r="N169" s="143"/>
      <c r="O169" s="144"/>
      <c r="P169" s="143"/>
      <c r="Q169" s="145"/>
      <c r="R169" s="145"/>
      <c r="S169" s="146"/>
      <c r="T169" s="143"/>
      <c r="U169" s="145"/>
      <c r="V169" s="145"/>
      <c r="W169" s="146"/>
      <c r="X169" s="143"/>
      <c r="Y169" s="145"/>
      <c r="Z169" s="145"/>
      <c r="AA169" s="146"/>
      <c r="AB169" s="143"/>
      <c r="AC169" s="145"/>
      <c r="AD169" s="145"/>
      <c r="AE169" s="146"/>
      <c r="AF169" s="151"/>
      <c r="AG169" s="145"/>
      <c r="AH169" s="145"/>
      <c r="AI169" s="146"/>
      <c r="AJ169" s="145"/>
      <c r="AK169" s="145"/>
      <c r="AL169" s="145"/>
    </row>
    <row r="170" spans="1:38" ht="12" thickBot="1" x14ac:dyDescent="0.25">
      <c r="A170" s="10"/>
      <c r="B170" s="205" t="s">
        <v>57</v>
      </c>
      <c r="C170" s="209"/>
      <c r="D170" s="117" t="s">
        <v>58</v>
      </c>
      <c r="E170" s="99"/>
      <c r="F170" s="100"/>
      <c r="G170" s="111"/>
      <c r="H170" s="111"/>
      <c r="I170" s="108"/>
      <c r="J170" s="108"/>
      <c r="K170" s="429"/>
      <c r="L170" s="432"/>
      <c r="M170" s="108"/>
      <c r="N170" s="108"/>
      <c r="O170" s="110"/>
      <c r="P170" s="108"/>
      <c r="Q170" s="108"/>
      <c r="R170" s="108"/>
      <c r="S170" s="110"/>
      <c r="T170" s="108"/>
      <c r="U170" s="108"/>
      <c r="V170" s="108"/>
      <c r="W170" s="110"/>
      <c r="X170" s="108"/>
      <c r="Y170" s="108"/>
      <c r="Z170" s="108"/>
      <c r="AA170" s="110"/>
      <c r="AB170" s="108"/>
      <c r="AC170" s="108"/>
      <c r="AD170" s="108"/>
      <c r="AE170" s="110"/>
      <c r="AF170" s="107"/>
      <c r="AG170" s="108"/>
      <c r="AH170" s="108"/>
      <c r="AI170" s="109"/>
      <c r="AJ170" s="108"/>
      <c r="AK170" s="108"/>
      <c r="AL170" s="108"/>
    </row>
    <row r="171" spans="1:38" x14ac:dyDescent="0.2">
      <c r="A171" s="40"/>
      <c r="B171" s="206"/>
      <c r="C171" s="212"/>
      <c r="D171" s="118" t="s">
        <v>122</v>
      </c>
      <c r="E171" s="89"/>
      <c r="F171" s="90"/>
      <c r="G171" s="406">
        <f t="shared" ref="G171:AE171" si="205">IFERROR(SUM(G172:G172)/COUNT(G172:G172),0)</f>
        <v>0.5</v>
      </c>
      <c r="H171" s="407">
        <f t="shared" si="205"/>
        <v>0.5</v>
      </c>
      <c r="I171" s="407">
        <f t="shared" si="205"/>
        <v>0.5</v>
      </c>
      <c r="J171" s="407">
        <f t="shared" si="205"/>
        <v>0.5</v>
      </c>
      <c r="K171" s="407">
        <f t="shared" si="205"/>
        <v>1</v>
      </c>
      <c r="L171" s="408">
        <f t="shared" si="205"/>
        <v>1</v>
      </c>
      <c r="M171" s="407">
        <f t="shared" si="205"/>
        <v>1</v>
      </c>
      <c r="N171" s="407">
        <f t="shared" si="205"/>
        <v>1</v>
      </c>
      <c r="O171" s="409">
        <f t="shared" si="205"/>
        <v>1</v>
      </c>
      <c r="P171" s="407">
        <f t="shared" si="205"/>
        <v>1</v>
      </c>
      <c r="Q171" s="407">
        <f t="shared" si="205"/>
        <v>1</v>
      </c>
      <c r="R171" s="407">
        <f t="shared" si="205"/>
        <v>1</v>
      </c>
      <c r="S171" s="409">
        <f t="shared" si="205"/>
        <v>1</v>
      </c>
      <c r="T171" s="407">
        <f t="shared" si="205"/>
        <v>1</v>
      </c>
      <c r="U171" s="407">
        <f t="shared" si="205"/>
        <v>1</v>
      </c>
      <c r="V171" s="407">
        <f t="shared" si="205"/>
        <v>1</v>
      </c>
      <c r="W171" s="409">
        <f t="shared" si="205"/>
        <v>1</v>
      </c>
      <c r="X171" s="407">
        <f t="shared" si="205"/>
        <v>1</v>
      </c>
      <c r="Y171" s="407">
        <f t="shared" si="205"/>
        <v>1</v>
      </c>
      <c r="Z171" s="407">
        <f t="shared" si="205"/>
        <v>1</v>
      </c>
      <c r="AA171" s="409">
        <f t="shared" si="205"/>
        <v>1</v>
      </c>
      <c r="AB171" s="407">
        <f t="shared" si="205"/>
        <v>1</v>
      </c>
      <c r="AC171" s="407">
        <f t="shared" si="205"/>
        <v>1</v>
      </c>
      <c r="AD171" s="407">
        <f t="shared" si="205"/>
        <v>1</v>
      </c>
      <c r="AE171" s="409">
        <f t="shared" si="205"/>
        <v>1</v>
      </c>
      <c r="AF171" s="660"/>
      <c r="AG171" s="660"/>
      <c r="AH171" s="660"/>
      <c r="AI171" s="660"/>
      <c r="AJ171" s="660"/>
      <c r="AK171" s="660"/>
      <c r="AL171" s="660"/>
    </row>
    <row r="172" spans="1:38" ht="12" x14ac:dyDescent="0.2">
      <c r="A172" s="40"/>
      <c r="B172" s="206"/>
      <c r="C172" s="210"/>
      <c r="D172" s="399" t="s">
        <v>270</v>
      </c>
      <c r="E172" s="91"/>
      <c r="F172" s="92"/>
      <c r="G172" s="378">
        <v>0.5</v>
      </c>
      <c r="H172" s="288">
        <f>G172</f>
        <v>0.5</v>
      </c>
      <c r="I172" s="288">
        <f>H172</f>
        <v>0.5</v>
      </c>
      <c r="J172" s="288">
        <f>I172</f>
        <v>0.5</v>
      </c>
      <c r="K172" s="288">
        <v>1</v>
      </c>
      <c r="L172" s="292">
        <f t="shared" ref="L172:S172" si="206">L119</f>
        <v>1</v>
      </c>
      <c r="M172" s="288">
        <f t="shared" si="206"/>
        <v>1</v>
      </c>
      <c r="N172" s="288">
        <f t="shared" si="206"/>
        <v>1</v>
      </c>
      <c r="O172" s="295">
        <f t="shared" si="206"/>
        <v>1</v>
      </c>
      <c r="P172" s="292">
        <f t="shared" si="206"/>
        <v>1</v>
      </c>
      <c r="Q172" s="288">
        <f t="shared" si="206"/>
        <v>1</v>
      </c>
      <c r="R172" s="288">
        <f t="shared" si="206"/>
        <v>1</v>
      </c>
      <c r="S172" s="295">
        <f t="shared" si="206"/>
        <v>1</v>
      </c>
      <c r="T172" s="292">
        <f t="shared" ref="T172:AE172" si="207">T119</f>
        <v>1</v>
      </c>
      <c r="U172" s="288">
        <f t="shared" si="207"/>
        <v>1</v>
      </c>
      <c r="V172" s="288">
        <f t="shared" si="207"/>
        <v>1</v>
      </c>
      <c r="W172" s="295">
        <f t="shared" si="207"/>
        <v>1</v>
      </c>
      <c r="X172" s="292">
        <f t="shared" si="207"/>
        <v>1</v>
      </c>
      <c r="Y172" s="288">
        <f t="shared" si="207"/>
        <v>1</v>
      </c>
      <c r="Z172" s="288">
        <f t="shared" si="207"/>
        <v>1</v>
      </c>
      <c r="AA172" s="295">
        <f t="shared" si="207"/>
        <v>1</v>
      </c>
      <c r="AB172" s="292">
        <f t="shared" si="207"/>
        <v>1</v>
      </c>
      <c r="AC172" s="288">
        <f t="shared" si="207"/>
        <v>1</v>
      </c>
      <c r="AD172" s="288">
        <f t="shared" si="207"/>
        <v>1</v>
      </c>
      <c r="AE172" s="295">
        <f t="shared" si="207"/>
        <v>1</v>
      </c>
      <c r="AF172" s="1" t="s">
        <v>752</v>
      </c>
      <c r="AG172" s="508" t="s">
        <v>431</v>
      </c>
    </row>
    <row r="173" spans="1:38" ht="45" x14ac:dyDescent="0.2">
      <c r="A173" s="40"/>
      <c r="B173" s="206"/>
      <c r="C173" s="210"/>
      <c r="D173" s="514" t="s">
        <v>390</v>
      </c>
      <c r="E173" s="17"/>
      <c r="F173" s="20"/>
      <c r="G173" s="159"/>
      <c r="H173" s="159"/>
      <c r="I173" s="160"/>
      <c r="J173" s="160"/>
      <c r="K173" s="161"/>
      <c r="L173" s="142"/>
      <c r="M173" s="143"/>
      <c r="N173" s="143"/>
      <c r="O173" s="144"/>
      <c r="P173" s="143"/>
      <c r="Q173" s="145"/>
      <c r="R173" s="145"/>
      <c r="S173" s="146"/>
      <c r="T173" s="143"/>
      <c r="U173" s="145"/>
      <c r="V173" s="145"/>
      <c r="W173" s="146"/>
      <c r="X173" s="143"/>
      <c r="Y173" s="145"/>
      <c r="Z173" s="145"/>
      <c r="AA173" s="146"/>
      <c r="AB173" s="143"/>
      <c r="AC173" s="145"/>
      <c r="AD173" s="145"/>
      <c r="AE173" s="146"/>
      <c r="AF173" s="151"/>
      <c r="AG173" s="151"/>
      <c r="AH173" s="151"/>
      <c r="AI173" s="151"/>
      <c r="AJ173" s="151"/>
      <c r="AK173" s="151"/>
      <c r="AL173" s="151"/>
    </row>
  </sheetData>
  <mergeCells count="16">
    <mergeCell ref="AF5:AH5"/>
    <mergeCell ref="B30:D30"/>
    <mergeCell ref="H7:K7"/>
    <mergeCell ref="L7:O7"/>
    <mergeCell ref="P7:S7"/>
    <mergeCell ref="T5:W5"/>
    <mergeCell ref="T7:W7"/>
    <mergeCell ref="X5:AA5"/>
    <mergeCell ref="X7:AA7"/>
    <mergeCell ref="AB5:AE5"/>
    <mergeCell ref="AB7:AE7"/>
    <mergeCell ref="B1:D3"/>
    <mergeCell ref="B4:G4"/>
    <mergeCell ref="H5:K5"/>
    <mergeCell ref="L5:O5"/>
    <mergeCell ref="P5:S5"/>
  </mergeCells>
  <conditionalFormatting sqref="H69:O69">
    <cfRule type="cellIs" dxfId="4947" priority="2020" stopIfTrue="1" operator="equal">
      <formula>1</formula>
    </cfRule>
  </conditionalFormatting>
  <conditionalFormatting sqref="G29 R40:S40 R122:S122 R173:S173 R129:S129">
    <cfRule type="cellIs" dxfId="4946" priority="3528" operator="equal">
      <formula>1</formula>
    </cfRule>
  </conditionalFormatting>
  <conditionalFormatting sqref="H10:S10 H47:L47 H45:K46 H48:O48 H49:N49 H52:O54 H58:O61 H51:N51">
    <cfRule type="cellIs" dxfId="4945" priority="3488" operator="equal">
      <formula>1</formula>
    </cfRule>
    <cfRule type="cellIs" dxfId="4944" priority="3489" operator="between">
      <formula>0.01</formula>
      <formula>0.99</formula>
    </cfRule>
  </conditionalFormatting>
  <conditionalFormatting sqref="H10 H65:H68 H120:J121 P120:R121 L120:N121 H125:H127 H47:L47 H132:H135 H153 H157:S158 H172 H45:K46 H48:O48 H49:N49 H52:O54 H58:O61 H51:N51">
    <cfRule type="expression" dxfId="4943" priority="3487" stopIfTrue="1">
      <formula>G10=1</formula>
    </cfRule>
  </conditionalFormatting>
  <conditionalFormatting sqref="I10:S10">
    <cfRule type="expression" dxfId="4942" priority="3486" stopIfTrue="1">
      <formula>H10=1</formula>
    </cfRule>
  </conditionalFormatting>
  <conditionalFormatting sqref="H11:S16">
    <cfRule type="cellIs" dxfId="4941" priority="3484" operator="equal">
      <formula>1</formula>
    </cfRule>
    <cfRule type="cellIs" dxfId="4940" priority="3485" operator="between">
      <formula>0.01</formula>
      <formula>0.99</formula>
    </cfRule>
  </conditionalFormatting>
  <conditionalFormatting sqref="H11:H16">
    <cfRule type="expression" dxfId="4939" priority="3483" stopIfTrue="1">
      <formula>G11=1</formula>
    </cfRule>
  </conditionalFormatting>
  <conditionalFormatting sqref="I11:S16">
    <cfRule type="expression" dxfId="4938" priority="3482" stopIfTrue="1">
      <formula>H11=1</formula>
    </cfRule>
  </conditionalFormatting>
  <conditionalFormatting sqref="H20:S20">
    <cfRule type="cellIs" dxfId="4937" priority="3480" operator="equal">
      <formula>1</formula>
    </cfRule>
    <cfRule type="cellIs" dxfId="4936" priority="3481" operator="between">
      <formula>0.01</formula>
      <formula>0.99</formula>
    </cfRule>
  </conditionalFormatting>
  <conditionalFormatting sqref="H20">
    <cfRule type="expression" dxfId="4935" priority="3479" stopIfTrue="1">
      <formula>G20=1</formula>
    </cfRule>
  </conditionalFormatting>
  <conditionalFormatting sqref="I20:S20">
    <cfRule type="expression" dxfId="4934" priority="3478" stopIfTrue="1">
      <formula>H20=1</formula>
    </cfRule>
  </conditionalFormatting>
  <conditionalFormatting sqref="H21:S28">
    <cfRule type="cellIs" dxfId="4933" priority="3476" operator="equal">
      <formula>1</formula>
    </cfRule>
    <cfRule type="cellIs" dxfId="4932" priority="3477" operator="between">
      <formula>0.01</formula>
      <formula>0.99</formula>
    </cfRule>
  </conditionalFormatting>
  <conditionalFormatting sqref="H21:H28">
    <cfRule type="expression" dxfId="4931" priority="3475" stopIfTrue="1">
      <formula>G21=1</formula>
    </cfRule>
  </conditionalFormatting>
  <conditionalFormatting sqref="I21:S28">
    <cfRule type="expression" dxfId="4930" priority="3474" stopIfTrue="1">
      <formula>H21=1</formula>
    </cfRule>
  </conditionalFormatting>
  <conditionalFormatting sqref="P62">
    <cfRule type="cellIs" dxfId="4929" priority="2014" stopIfTrue="1" operator="equal">
      <formula>1</formula>
    </cfRule>
  </conditionalFormatting>
  <conditionalFormatting sqref="H62:O62">
    <cfRule type="cellIs" dxfId="4928" priority="2015" stopIfTrue="1" operator="equal">
      <formula>1</formula>
    </cfRule>
  </conditionalFormatting>
  <conditionalFormatting sqref="G62">
    <cfRule type="cellIs" dxfId="4927" priority="2012" stopIfTrue="1" operator="equal">
      <formula>1</formula>
    </cfRule>
  </conditionalFormatting>
  <conditionalFormatting sqref="P55">
    <cfRule type="cellIs" dxfId="4926" priority="2009" stopIfTrue="1" operator="equal">
      <formula>1</formula>
    </cfRule>
  </conditionalFormatting>
  <conditionalFormatting sqref="Q56">
    <cfRule type="cellIs" dxfId="4925" priority="2135" operator="equal">
      <formula>1</formula>
    </cfRule>
  </conditionalFormatting>
  <conditionalFormatting sqref="G69">
    <cfRule type="cellIs" dxfId="4924" priority="2017" stopIfTrue="1" operator="equal">
      <formula>1</formula>
    </cfRule>
  </conditionalFormatting>
  <conditionalFormatting sqref="R62:S62">
    <cfRule type="cellIs" dxfId="4923" priority="2016" operator="equal">
      <formula>1</formula>
    </cfRule>
  </conditionalFormatting>
  <conditionalFormatting sqref="Q62">
    <cfRule type="cellIs" dxfId="4922" priority="2013" operator="equal">
      <formula>1</formula>
    </cfRule>
  </conditionalFormatting>
  <conditionalFormatting sqref="G55">
    <cfRule type="cellIs" dxfId="4921" priority="2007" stopIfTrue="1" operator="equal">
      <formula>1</formula>
    </cfRule>
  </conditionalFormatting>
  <conditionalFormatting sqref="Q55">
    <cfRule type="cellIs" dxfId="4920" priority="2008" operator="equal">
      <formula>1</formula>
    </cfRule>
  </conditionalFormatting>
  <conditionalFormatting sqref="P40">
    <cfRule type="cellIs" dxfId="4919" priority="2004" stopIfTrue="1" operator="equal">
      <formula>1</formula>
    </cfRule>
  </conditionalFormatting>
  <conditionalFormatting sqref="P41">
    <cfRule type="cellIs" dxfId="4918" priority="2178" operator="equal">
      <formula>1</formula>
    </cfRule>
  </conditionalFormatting>
  <conditionalFormatting sqref="S41 I41:O41">
    <cfRule type="cellIs" dxfId="4917" priority="2179" operator="equal">
      <formula>1</formula>
    </cfRule>
  </conditionalFormatting>
  <conditionalFormatting sqref="R69:S69">
    <cfRule type="cellIs" dxfId="4916" priority="2021" operator="equal">
      <formula>1</formula>
    </cfRule>
  </conditionalFormatting>
  <conditionalFormatting sqref="P69">
    <cfRule type="cellIs" dxfId="4915" priority="2019" stopIfTrue="1" operator="equal">
      <formula>1</formula>
    </cfRule>
  </conditionalFormatting>
  <conditionalFormatting sqref="H31 E60">
    <cfRule type="cellIs" dxfId="4914" priority="2225" stopIfTrue="1" operator="equal">
      <formula>1</formula>
    </cfRule>
  </conditionalFormatting>
  <conditionalFormatting sqref="P31">
    <cfRule type="cellIs" dxfId="4913" priority="2212" operator="equal">
      <formula>1</formula>
    </cfRule>
  </conditionalFormatting>
  <conditionalFormatting sqref="Q63">
    <cfRule type="cellIs" dxfId="4912" priority="2207" operator="equal">
      <formula>1</formula>
    </cfRule>
  </conditionalFormatting>
  <conditionalFormatting sqref="H56">
    <cfRule type="cellIs" dxfId="4911" priority="2211" stopIfTrue="1" operator="equal">
      <formula>1</formula>
    </cfRule>
  </conditionalFormatting>
  <conditionalFormatting sqref="I56:O56 R56:W56">
    <cfRule type="cellIs" dxfId="4910" priority="2210" operator="equal">
      <formula>1</formula>
    </cfRule>
  </conditionalFormatting>
  <conditionalFormatting sqref="H65:N68 P65:R68">
    <cfRule type="cellIs" dxfId="4909" priority="1988" operator="equal">
      <formula>1</formula>
    </cfRule>
    <cfRule type="cellIs" dxfId="4908" priority="1989" operator="between">
      <formula>0.01</formula>
      <formula>0.99</formula>
    </cfRule>
  </conditionalFormatting>
  <conditionalFormatting sqref="I65:N68 P65:R68">
    <cfRule type="expression" dxfId="4907" priority="1986" stopIfTrue="1">
      <formula>H65=1</formula>
    </cfRule>
  </conditionalFormatting>
  <conditionalFormatting sqref="R31:S31 F60 I31:K31 M31:O31">
    <cfRule type="cellIs" dxfId="4906" priority="2224" operator="equal">
      <formula>1</formula>
    </cfRule>
  </conditionalFormatting>
  <conditionalFormatting sqref="H63">
    <cfRule type="cellIs" dxfId="4905" priority="2209" stopIfTrue="1" operator="equal">
      <formula>1</formula>
    </cfRule>
  </conditionalFormatting>
  <conditionalFormatting sqref="I63:O63 R63:V63">
    <cfRule type="cellIs" dxfId="4904" priority="2208" operator="equal">
      <formula>1</formula>
    </cfRule>
  </conditionalFormatting>
  <conditionalFormatting sqref="Q69">
    <cfRule type="cellIs" dxfId="4903" priority="2018" operator="equal">
      <formula>1</formula>
    </cfRule>
  </conditionalFormatting>
  <conditionalFormatting sqref="H55:O55">
    <cfRule type="cellIs" dxfId="4902" priority="2010" stopIfTrue="1" operator="equal">
      <formula>1</formula>
    </cfRule>
  </conditionalFormatting>
  <conditionalFormatting sqref="R55:S55">
    <cfRule type="cellIs" dxfId="4901" priority="2011" operator="equal">
      <formula>1</formula>
    </cfRule>
  </conditionalFormatting>
  <conditionalFormatting sqref="Q40">
    <cfRule type="cellIs" dxfId="4900" priority="2003" operator="equal">
      <formula>1</formula>
    </cfRule>
  </conditionalFormatting>
  <conditionalFormatting sqref="H40:O40">
    <cfRule type="cellIs" dxfId="4899" priority="2005" stopIfTrue="1" operator="equal">
      <formula>1</formula>
    </cfRule>
  </conditionalFormatting>
  <conditionalFormatting sqref="G40">
    <cfRule type="cellIs" dxfId="4898" priority="2002" stopIfTrue="1" operator="equal">
      <formula>1</formula>
    </cfRule>
  </conditionalFormatting>
  <conditionalFormatting sqref="G10:G16 G58:G61 G45:G49 G33:G39 G51:G54 H72:S72">
    <cfRule type="cellIs" dxfId="4897" priority="1841" operator="equal">
      <formula>1</formula>
    </cfRule>
    <cfRule type="cellIs" dxfId="4896" priority="1842" operator="between">
      <formula>0.01</formula>
      <formula>0.99</formula>
    </cfRule>
  </conditionalFormatting>
  <conditionalFormatting sqref="G20:G28">
    <cfRule type="cellIs" dxfId="4895" priority="1839" operator="equal">
      <formula>1</formula>
    </cfRule>
    <cfRule type="cellIs" dxfId="4894" priority="1840" operator="between">
      <formula>0.01</formula>
      <formula>0.99</formula>
    </cfRule>
  </conditionalFormatting>
  <conditionalFormatting sqref="G65:G68">
    <cfRule type="cellIs" dxfId="4893" priority="1831" operator="equal">
      <formula>1</formula>
    </cfRule>
    <cfRule type="cellIs" dxfId="4892" priority="1832" operator="between">
      <formula>0.01</formula>
      <formula>0.99</formula>
    </cfRule>
  </conditionalFormatting>
  <conditionalFormatting sqref="H33:K39">
    <cfRule type="cellIs" dxfId="4891" priority="1777" operator="equal">
      <formula>1</formula>
    </cfRule>
    <cfRule type="cellIs" dxfId="4890" priority="1778" operator="between">
      <formula>0.01</formula>
      <formula>0.99</formula>
    </cfRule>
  </conditionalFormatting>
  <conditionalFormatting sqref="H33:H39 H34:K39">
    <cfRule type="expression" dxfId="4889" priority="1776" stopIfTrue="1">
      <formula>G33=1</formula>
    </cfRule>
  </conditionalFormatting>
  <conditionalFormatting sqref="I33:K39">
    <cfRule type="expression" dxfId="4888" priority="1775" stopIfTrue="1">
      <formula>H33=1</formula>
    </cfRule>
  </conditionalFormatting>
  <conditionalFormatting sqref="Q147">
    <cfRule type="cellIs" dxfId="4887" priority="1477" stopIfTrue="1" operator="equal">
      <formula>1</formula>
    </cfRule>
  </conditionalFormatting>
  <conditionalFormatting sqref="H122:O122">
    <cfRule type="cellIs" dxfId="4886" priority="1630" stopIfTrue="1" operator="equal">
      <formula>1</formula>
    </cfRule>
  </conditionalFormatting>
  <conditionalFormatting sqref="O160">
    <cfRule type="cellIs" dxfId="4885" priority="1480" stopIfTrue="1" operator="equal">
      <formula>1</formula>
    </cfRule>
  </conditionalFormatting>
  <conditionalFormatting sqref="M90:O94 H91:L94 H89:O89 H88:R88 P89:R94 S88:S94">
    <cfRule type="cellIs" dxfId="4884" priority="1596" operator="equal">
      <formula>1</formula>
    </cfRule>
    <cfRule type="cellIs" dxfId="4883" priority="1597" operator="between">
      <formula>0.01</formula>
      <formula>0.99</formula>
    </cfRule>
  </conditionalFormatting>
  <conditionalFormatting sqref="H88:H89 H91:H94 I92:L92">
    <cfRule type="expression" dxfId="4882" priority="1595" stopIfTrue="1">
      <formula>G88=1</formula>
    </cfRule>
  </conditionalFormatting>
  <conditionalFormatting sqref="M90:O94 I91:L94 I89:O89 I88:R88 P89:R94 S88:S94">
    <cfRule type="expression" dxfId="4881" priority="1594" stopIfTrue="1">
      <formula>H88=1</formula>
    </cfRule>
  </conditionalFormatting>
  <conditionalFormatting sqref="I99:S104">
    <cfRule type="expression" dxfId="4880" priority="1590" stopIfTrue="1">
      <formula>H99=1</formula>
    </cfRule>
  </conditionalFormatting>
  <conditionalFormatting sqref="I97:R97">
    <cfRule type="cellIs" dxfId="4879" priority="1757" stopIfTrue="1" operator="equal">
      <formula>1</formula>
    </cfRule>
  </conditionalFormatting>
  <conditionalFormatting sqref="Q70">
    <cfRule type="cellIs" dxfId="4878" priority="1744" operator="equal">
      <formula>1</formula>
    </cfRule>
  </conditionalFormatting>
  <conditionalFormatting sqref="Q79">
    <cfRule type="cellIs" dxfId="4877" priority="1742" operator="equal">
      <formula>1</formula>
    </cfRule>
  </conditionalFormatting>
  <conditionalFormatting sqref="Q86">
    <cfRule type="cellIs" dxfId="4876" priority="1739" operator="equal">
      <formula>1</formula>
    </cfRule>
  </conditionalFormatting>
  <conditionalFormatting sqref="S97">
    <cfRule type="cellIs" dxfId="4875" priority="1736" stopIfTrue="1" operator="equal">
      <formula>1</formula>
    </cfRule>
  </conditionalFormatting>
  <conditionalFormatting sqref="H116:O116">
    <cfRule type="cellIs" dxfId="4874" priority="1625" stopIfTrue="1" operator="equal">
      <formula>1</formula>
    </cfRule>
  </conditionalFormatting>
  <conditionalFormatting sqref="H105:O105">
    <cfRule type="cellIs" dxfId="4873" priority="1620" stopIfTrue="1" operator="equal">
      <formula>1</formula>
    </cfRule>
  </conditionalFormatting>
  <conditionalFormatting sqref="H75:S75 H73:K74 P73:S74 H77:S77 H76:K76 P76:S76">
    <cfRule type="cellIs" dxfId="4872" priority="1600" operator="equal">
      <formula>1</formula>
    </cfRule>
    <cfRule type="cellIs" dxfId="4871" priority="1601" operator="between">
      <formula>0.01</formula>
      <formula>0.99</formula>
    </cfRule>
  </conditionalFormatting>
  <conditionalFormatting sqref="H73:H77">
    <cfRule type="expression" dxfId="4870" priority="1599" stopIfTrue="1">
      <formula>G73=1</formula>
    </cfRule>
  </conditionalFormatting>
  <conditionalFormatting sqref="I75:S75 I73:K74 P73:S74 I77:S77 I76:K76 P76:S76">
    <cfRule type="expression" dxfId="4869" priority="1598" stopIfTrue="1">
      <formula>H73=1</formula>
    </cfRule>
  </conditionalFormatting>
  <conditionalFormatting sqref="H99:S104">
    <cfRule type="cellIs" dxfId="4868" priority="1592" operator="equal">
      <formula>1</formula>
    </cfRule>
    <cfRule type="cellIs" dxfId="4867" priority="1593" operator="between">
      <formula>0.01</formula>
      <formula>0.99</formula>
    </cfRule>
  </conditionalFormatting>
  <conditionalFormatting sqref="H99:H104">
    <cfRule type="expression" dxfId="4866" priority="1591" stopIfTrue="1">
      <formula>G99=1</formula>
    </cfRule>
  </conditionalFormatting>
  <conditionalFormatting sqref="I70:O70 R70:T70">
    <cfRule type="cellIs" dxfId="4865" priority="1745" operator="equal">
      <formula>1</formula>
    </cfRule>
  </conditionalFormatting>
  <conditionalFormatting sqref="R79:S79 J79:N79">
    <cfRule type="cellIs" dxfId="4864" priority="1743" operator="equal">
      <formula>1</formula>
    </cfRule>
  </conditionalFormatting>
  <conditionalFormatting sqref="H86">
    <cfRule type="cellIs" dxfId="4863" priority="1741" stopIfTrue="1" operator="equal">
      <formula>1</formula>
    </cfRule>
  </conditionalFormatting>
  <conditionalFormatting sqref="I86:O86 R86:T86">
    <cfRule type="cellIs" dxfId="4862" priority="1740" operator="equal">
      <formula>1</formula>
    </cfRule>
  </conditionalFormatting>
  <conditionalFormatting sqref="P79">
    <cfRule type="cellIs" dxfId="4861" priority="1525" operator="equal">
      <formula>1</formula>
    </cfRule>
  </conditionalFormatting>
  <conditionalFormatting sqref="I106:O106 Q106:R106">
    <cfRule type="cellIs" dxfId="4860" priority="1685" stopIfTrue="1" operator="equal">
      <formula>1</formula>
    </cfRule>
  </conditionalFormatting>
  <conditionalFormatting sqref="S106:T106">
    <cfRule type="cellIs" dxfId="4859" priority="1684" stopIfTrue="1" operator="equal">
      <formula>1</formula>
    </cfRule>
  </conditionalFormatting>
  <conditionalFormatting sqref="I117:R117">
    <cfRule type="cellIs" dxfId="4858" priority="1682" stopIfTrue="1" operator="equal">
      <formula>1</formula>
    </cfRule>
  </conditionalFormatting>
  <conditionalFormatting sqref="Q138">
    <cfRule type="cellIs" dxfId="4857" priority="1478" stopIfTrue="1" operator="equal">
      <formula>1</formula>
    </cfRule>
  </conditionalFormatting>
  <conditionalFormatting sqref="P170:R170 H170:J170 M170:N170">
    <cfRule type="cellIs" dxfId="4856" priority="1474" stopIfTrue="1" operator="equal">
      <formula>1</formula>
    </cfRule>
  </conditionalFormatting>
  <conditionalFormatting sqref="P122">
    <cfRule type="cellIs" dxfId="4855" priority="1629" stopIfTrue="1" operator="equal">
      <formula>1</formula>
    </cfRule>
  </conditionalFormatting>
  <conditionalFormatting sqref="Q122">
    <cfRule type="cellIs" dxfId="4854" priority="1628" operator="equal">
      <formula>1</formula>
    </cfRule>
  </conditionalFormatting>
  <conditionalFormatting sqref="G122">
    <cfRule type="cellIs" dxfId="4853" priority="1627" stopIfTrue="1" operator="equal">
      <formula>1</formula>
    </cfRule>
  </conditionalFormatting>
  <conditionalFormatting sqref="P116">
    <cfRule type="cellIs" dxfId="4852" priority="1624" stopIfTrue="1" operator="equal">
      <formula>1</formula>
    </cfRule>
  </conditionalFormatting>
  <conditionalFormatting sqref="Q116">
    <cfRule type="cellIs" dxfId="4851" priority="1623" operator="equal">
      <formula>1</formula>
    </cfRule>
  </conditionalFormatting>
  <conditionalFormatting sqref="R116:S116">
    <cfRule type="cellIs" dxfId="4850" priority="1626" operator="equal">
      <formula>1</formula>
    </cfRule>
  </conditionalFormatting>
  <conditionalFormatting sqref="G116">
    <cfRule type="cellIs" dxfId="4849" priority="1622" stopIfTrue="1" operator="equal">
      <formula>1</formula>
    </cfRule>
  </conditionalFormatting>
  <conditionalFormatting sqref="P105">
    <cfRule type="cellIs" dxfId="4848" priority="1619" stopIfTrue="1" operator="equal">
      <formula>1</formula>
    </cfRule>
  </conditionalFormatting>
  <conditionalFormatting sqref="Q105">
    <cfRule type="cellIs" dxfId="4847" priority="1618" operator="equal">
      <formula>1</formula>
    </cfRule>
  </conditionalFormatting>
  <conditionalFormatting sqref="R105:S105">
    <cfRule type="cellIs" dxfId="4846" priority="1621" operator="equal">
      <formula>1</formula>
    </cfRule>
  </conditionalFormatting>
  <conditionalFormatting sqref="G105">
    <cfRule type="cellIs" dxfId="4845" priority="1617" stopIfTrue="1" operator="equal">
      <formula>1</formula>
    </cfRule>
  </conditionalFormatting>
  <conditionalFormatting sqref="P95">
    <cfRule type="cellIs" dxfId="4844" priority="1614" stopIfTrue="1" operator="equal">
      <formula>1</formula>
    </cfRule>
  </conditionalFormatting>
  <conditionalFormatting sqref="Q95">
    <cfRule type="cellIs" dxfId="4843" priority="1613" operator="equal">
      <formula>1</formula>
    </cfRule>
  </conditionalFormatting>
  <conditionalFormatting sqref="H95:O95">
    <cfRule type="cellIs" dxfId="4842" priority="1615" stopIfTrue="1" operator="equal">
      <formula>1</formula>
    </cfRule>
  </conditionalFormatting>
  <conditionalFormatting sqref="R95:S95">
    <cfRule type="cellIs" dxfId="4841" priority="1616" operator="equal">
      <formula>1</formula>
    </cfRule>
  </conditionalFormatting>
  <conditionalFormatting sqref="G95">
    <cfRule type="cellIs" dxfId="4840" priority="1612" stopIfTrue="1" operator="equal">
      <formula>1</formula>
    </cfRule>
  </conditionalFormatting>
  <conditionalFormatting sqref="P85">
    <cfRule type="cellIs" dxfId="4839" priority="1609" stopIfTrue="1" operator="equal">
      <formula>1</formula>
    </cfRule>
  </conditionalFormatting>
  <conditionalFormatting sqref="Q85">
    <cfRule type="cellIs" dxfId="4838" priority="1608" operator="equal">
      <formula>1</formula>
    </cfRule>
  </conditionalFormatting>
  <conditionalFormatting sqref="H85:O85">
    <cfRule type="cellIs" dxfId="4837" priority="1610" stopIfTrue="1" operator="equal">
      <formula>1</formula>
    </cfRule>
  </conditionalFormatting>
  <conditionalFormatting sqref="R85">
    <cfRule type="cellIs" dxfId="4836" priority="1611" operator="equal">
      <formula>1</formula>
    </cfRule>
  </conditionalFormatting>
  <conditionalFormatting sqref="G85">
    <cfRule type="cellIs" dxfId="4835" priority="1607" stopIfTrue="1" operator="equal">
      <formula>1</formula>
    </cfRule>
  </conditionalFormatting>
  <conditionalFormatting sqref="P78">
    <cfRule type="cellIs" dxfId="4834" priority="1604" stopIfTrue="1" operator="equal">
      <formula>1</formula>
    </cfRule>
  </conditionalFormatting>
  <conditionalFormatting sqref="Q78">
    <cfRule type="cellIs" dxfId="4833" priority="1603" operator="equal">
      <formula>1</formula>
    </cfRule>
  </conditionalFormatting>
  <conditionalFormatting sqref="H78:O78">
    <cfRule type="cellIs" dxfId="4832" priority="1605" stopIfTrue="1" operator="equal">
      <formula>1</formula>
    </cfRule>
  </conditionalFormatting>
  <conditionalFormatting sqref="R78:S78">
    <cfRule type="cellIs" dxfId="4831" priority="1606" operator="equal">
      <formula>1</formula>
    </cfRule>
  </conditionalFormatting>
  <conditionalFormatting sqref="G78">
    <cfRule type="cellIs" dxfId="4830" priority="1602" stopIfTrue="1" operator="equal">
      <formula>1</formula>
    </cfRule>
  </conditionalFormatting>
  <conditionalFormatting sqref="H112:S115 H108:O109">
    <cfRule type="cellIs" dxfId="4829" priority="1588" operator="equal">
      <formula>1</formula>
    </cfRule>
    <cfRule type="cellIs" dxfId="4828" priority="1589" operator="between">
      <formula>0.01</formula>
      <formula>0.99</formula>
    </cfRule>
  </conditionalFormatting>
  <conditionalFormatting sqref="H108:H109 H112:H115">
    <cfRule type="expression" dxfId="4827" priority="1587" stopIfTrue="1">
      <formula>G108=1</formula>
    </cfRule>
  </conditionalFormatting>
  <conditionalFormatting sqref="I112:S115 I108:O109">
    <cfRule type="expression" dxfId="4826" priority="1586" stopIfTrue="1">
      <formula>H108=1</formula>
    </cfRule>
  </conditionalFormatting>
  <conditionalFormatting sqref="P119:R121 H120:J121 L119:N121 I119:J119">
    <cfRule type="cellIs" dxfId="4825" priority="1584" operator="equal">
      <formula>1</formula>
    </cfRule>
    <cfRule type="cellIs" dxfId="4824" priority="1585" operator="between">
      <formula>0.01</formula>
      <formula>0.99</formula>
    </cfRule>
  </conditionalFormatting>
  <conditionalFormatting sqref="P119:R121 I119:J121 L119:N121">
    <cfRule type="expression" dxfId="4823" priority="1583" stopIfTrue="1">
      <formula>H119=1</formula>
    </cfRule>
  </conditionalFormatting>
  <conditionalFormatting sqref="G72:G77">
    <cfRule type="cellIs" dxfId="4822" priority="1552" operator="equal">
      <formula>1</formula>
    </cfRule>
    <cfRule type="cellIs" dxfId="4821" priority="1553" operator="between">
      <formula>0.01</formula>
      <formula>0.99</formula>
    </cfRule>
  </conditionalFormatting>
  <conditionalFormatting sqref="G81:G84">
    <cfRule type="cellIs" dxfId="4820" priority="1550" operator="equal">
      <formula>1</formula>
    </cfRule>
    <cfRule type="cellIs" dxfId="4819" priority="1551" operator="between">
      <formula>0.01</formula>
      <formula>0.99</formula>
    </cfRule>
  </conditionalFormatting>
  <conditionalFormatting sqref="G88:G89 G91:G94">
    <cfRule type="cellIs" dxfId="4818" priority="1548" operator="equal">
      <formula>1</formula>
    </cfRule>
    <cfRule type="cellIs" dxfId="4817" priority="1549" operator="between">
      <formula>0.01</formula>
      <formula>0.99</formula>
    </cfRule>
  </conditionalFormatting>
  <conditionalFormatting sqref="G99:G104">
    <cfRule type="cellIs" dxfId="4816" priority="1546" operator="equal">
      <formula>1</formula>
    </cfRule>
    <cfRule type="cellIs" dxfId="4815" priority="1547" operator="between">
      <formula>0.01</formula>
      <formula>0.99</formula>
    </cfRule>
  </conditionalFormatting>
  <conditionalFormatting sqref="G108:G109 G112:G115">
    <cfRule type="cellIs" dxfId="4814" priority="1544" operator="equal">
      <formula>1</formula>
    </cfRule>
    <cfRule type="cellIs" dxfId="4813" priority="1545" operator="between">
      <formula>0.01</formula>
      <formula>0.99</formula>
    </cfRule>
  </conditionalFormatting>
  <conditionalFormatting sqref="G119:G121">
    <cfRule type="cellIs" dxfId="4812" priority="1542" operator="equal">
      <formula>1</formula>
    </cfRule>
    <cfRule type="cellIs" dxfId="4811" priority="1543" operator="between">
      <formula>0.01</formula>
      <formula>0.99</formula>
    </cfRule>
  </conditionalFormatting>
  <conditionalFormatting sqref="H81:S82 H83:J84 L83:N84 P83:R84">
    <cfRule type="cellIs" dxfId="4810" priority="1507" operator="equal">
      <formula>1</formula>
    </cfRule>
    <cfRule type="cellIs" dxfId="4809" priority="1508" operator="between">
      <formula>0.01</formula>
      <formula>0.99</formula>
    </cfRule>
  </conditionalFormatting>
  <conditionalFormatting sqref="H81:H84 I83:J83 L83:N83 P83:R83">
    <cfRule type="expression" dxfId="4808" priority="1506" stopIfTrue="1">
      <formula>G81=1</formula>
    </cfRule>
  </conditionalFormatting>
  <conditionalFormatting sqref="I81:S82 H83:J83 I84:J84 L83:N84 P83:R84">
    <cfRule type="expression" dxfId="4807" priority="1505" stopIfTrue="1">
      <formula>G81=1</formula>
    </cfRule>
  </conditionalFormatting>
  <conditionalFormatting sqref="H90:L90">
    <cfRule type="cellIs" dxfId="4806" priority="1502" operator="equal">
      <formula>1</formula>
    </cfRule>
    <cfRule type="cellIs" dxfId="4805" priority="1503" operator="between">
      <formula>0.01</formula>
      <formula>0.99</formula>
    </cfRule>
  </conditionalFormatting>
  <conditionalFormatting sqref="H90">
    <cfRule type="expression" dxfId="4804" priority="1501" stopIfTrue="1">
      <formula>G90=1</formula>
    </cfRule>
  </conditionalFormatting>
  <conditionalFormatting sqref="I90:L90">
    <cfRule type="expression" dxfId="4803" priority="1500" stopIfTrue="1">
      <formula>H90=1</formula>
    </cfRule>
  </conditionalFormatting>
  <conditionalFormatting sqref="G90">
    <cfRule type="cellIs" dxfId="4802" priority="1498" operator="equal">
      <formula>1</formula>
    </cfRule>
    <cfRule type="cellIs" dxfId="4801" priority="1499" operator="between">
      <formula>0.01</formula>
      <formula>0.99</formula>
    </cfRule>
  </conditionalFormatting>
  <conditionalFormatting sqref="H111:S111 H110:O110">
    <cfRule type="cellIs" dxfId="4800" priority="1496" operator="equal">
      <formula>1</formula>
    </cfRule>
    <cfRule type="cellIs" dxfId="4799" priority="1497" operator="between">
      <formula>0.01</formula>
      <formula>0.99</formula>
    </cfRule>
  </conditionalFormatting>
  <conditionalFormatting sqref="H110:H111">
    <cfRule type="expression" dxfId="4798" priority="1495" stopIfTrue="1">
      <formula>G110=1</formula>
    </cfRule>
  </conditionalFormatting>
  <conditionalFormatting sqref="I111:S111 I110:O110">
    <cfRule type="expression" dxfId="4797" priority="1494" stopIfTrue="1">
      <formula>H110=1</formula>
    </cfRule>
  </conditionalFormatting>
  <conditionalFormatting sqref="G110:G111">
    <cfRule type="cellIs" dxfId="4796" priority="1492" operator="equal">
      <formula>1</formula>
    </cfRule>
    <cfRule type="cellIs" dxfId="4795" priority="1493" operator="between">
      <formula>0.01</formula>
      <formula>0.99</formula>
    </cfRule>
  </conditionalFormatting>
  <conditionalFormatting sqref="S130">
    <cfRule type="cellIs" dxfId="4794" priority="1421" stopIfTrue="1" operator="equal">
      <formula>1</formula>
    </cfRule>
  </conditionalFormatting>
  <conditionalFormatting sqref="H159:O159">
    <cfRule type="cellIs" dxfId="4793" priority="1406" stopIfTrue="1" operator="equal">
      <formula>1</formula>
    </cfRule>
  </conditionalFormatting>
  <conditionalFormatting sqref="H173:O173">
    <cfRule type="cellIs" dxfId="4792" priority="1396" stopIfTrue="1" operator="equal">
      <formula>1</formula>
    </cfRule>
  </conditionalFormatting>
  <conditionalFormatting sqref="P154">
    <cfRule type="cellIs" dxfId="4791" priority="1447" stopIfTrue="1" operator="equal">
      <formula>1</formula>
    </cfRule>
  </conditionalFormatting>
  <conditionalFormatting sqref="G146">
    <cfRule type="cellIs" dxfId="4790" priority="1388" stopIfTrue="1" operator="equal">
      <formula>1</formula>
    </cfRule>
  </conditionalFormatting>
  <conditionalFormatting sqref="H169:O169">
    <cfRule type="cellIs" dxfId="4789" priority="1401" stopIfTrue="1" operator="equal">
      <formula>1</formula>
    </cfRule>
  </conditionalFormatting>
  <conditionalFormatting sqref="Q154">
    <cfRule type="cellIs" dxfId="4788" priority="1446" operator="equal">
      <formula>1</formula>
    </cfRule>
  </conditionalFormatting>
  <conditionalFormatting sqref="I130:Q130">
    <cfRule type="cellIs" dxfId="4787" priority="1422" stopIfTrue="1" operator="equal">
      <formula>1</formula>
    </cfRule>
  </conditionalFormatting>
  <conditionalFormatting sqref="H146:O146">
    <cfRule type="cellIs" dxfId="4786" priority="1391" stopIfTrue="1" operator="equal">
      <formula>1</formula>
    </cfRule>
  </conditionalFormatting>
  <conditionalFormatting sqref="H136:O136">
    <cfRule type="cellIs" dxfId="4785" priority="1386" stopIfTrue="1" operator="equal">
      <formula>1</formula>
    </cfRule>
  </conditionalFormatting>
  <conditionalFormatting sqref="P155:R155 P147 L138:N138 H155:N155 H147:J147 L147:N147">
    <cfRule type="cellIs" dxfId="4784" priority="1488" stopIfTrue="1" operator="equal">
      <formula>1</formula>
    </cfRule>
  </conditionalFormatting>
  <conditionalFormatting sqref="O147 O155">
    <cfRule type="cellIs" dxfId="4783" priority="1486" stopIfTrue="1" operator="equal">
      <formula>1</formula>
    </cfRule>
  </conditionalFormatting>
  <conditionalFormatting sqref="P160:R160 H160:K160 M160:N160">
    <cfRule type="cellIs" dxfId="4782" priority="1481" stopIfTrue="1" operator="equal">
      <formula>1</formula>
    </cfRule>
  </conditionalFormatting>
  <conditionalFormatting sqref="O170">
    <cfRule type="cellIs" dxfId="4781" priority="1473" stopIfTrue="1" operator="equal">
      <formula>1</formula>
    </cfRule>
  </conditionalFormatting>
  <conditionalFormatting sqref="S170">
    <cfRule type="cellIs" dxfId="4780" priority="1468" stopIfTrue="1" operator="equal">
      <formula>1</formula>
    </cfRule>
  </conditionalFormatting>
  <conditionalFormatting sqref="R147">
    <cfRule type="cellIs" dxfId="4779" priority="1465" stopIfTrue="1" operator="equal">
      <formula>1</formula>
    </cfRule>
  </conditionalFormatting>
  <conditionalFormatting sqref="H154:O154">
    <cfRule type="cellIs" dxfId="4778" priority="1448" stopIfTrue="1" operator="equal">
      <formula>1</formula>
    </cfRule>
  </conditionalFormatting>
  <conditionalFormatting sqref="G170 G160">
    <cfRule type="cellIs" dxfId="4777" priority="1426" stopIfTrue="1" operator="equal">
      <formula>1</formula>
    </cfRule>
  </conditionalFormatting>
  <conditionalFormatting sqref="P129">
    <cfRule type="cellIs" dxfId="4776" priority="1380" stopIfTrue="1" operator="equal">
      <formula>1</formula>
    </cfRule>
  </conditionalFormatting>
  <conditionalFormatting sqref="P173">
    <cfRule type="cellIs" dxfId="4775" priority="1395" stopIfTrue="1" operator="equal">
      <formula>1</formula>
    </cfRule>
  </conditionalFormatting>
  <conditionalFormatting sqref="P159">
    <cfRule type="cellIs" dxfId="4774" priority="1405" stopIfTrue="1" operator="equal">
      <formula>1</formula>
    </cfRule>
  </conditionalFormatting>
  <conditionalFormatting sqref="H129:O129">
    <cfRule type="cellIs" dxfId="4773" priority="1381" stopIfTrue="1" operator="equal">
      <formula>1</formula>
    </cfRule>
  </conditionalFormatting>
  <conditionalFormatting sqref="H138:K138">
    <cfRule type="cellIs" dxfId="4772" priority="1487" operator="equal">
      <formula>1</formula>
    </cfRule>
  </conditionalFormatting>
  <conditionalFormatting sqref="O138">
    <cfRule type="cellIs" dxfId="4771" priority="1485" operator="equal">
      <formula>1</formula>
    </cfRule>
  </conditionalFormatting>
  <conditionalFormatting sqref="R154:S154">
    <cfRule type="cellIs" dxfId="4770" priority="1449" operator="equal">
      <formula>1</formula>
    </cfRule>
  </conditionalFormatting>
  <conditionalFormatting sqref="G147">
    <cfRule type="cellIs" dxfId="4769" priority="1427" operator="equal">
      <formula>1</formula>
    </cfRule>
  </conditionalFormatting>
  <conditionalFormatting sqref="I123:R123">
    <cfRule type="cellIs" dxfId="4768" priority="1425" stopIfTrue="1" operator="equal">
      <formula>1</formula>
    </cfRule>
  </conditionalFormatting>
  <conditionalFormatting sqref="S123">
    <cfRule type="cellIs" dxfId="4767" priority="1424" stopIfTrue="1" operator="equal">
      <formula>1</formula>
    </cfRule>
  </conditionalFormatting>
  <conditionalFormatting sqref="P146">
    <cfRule type="cellIs" dxfId="4766" priority="1390" stopIfTrue="1" operator="equal">
      <formula>1</formula>
    </cfRule>
  </conditionalFormatting>
  <conditionalFormatting sqref="G159">
    <cfRule type="cellIs" dxfId="4765" priority="1403" stopIfTrue="1" operator="equal">
      <formula>1</formula>
    </cfRule>
  </conditionalFormatting>
  <conditionalFormatting sqref="G154">
    <cfRule type="cellIs" dxfId="4764" priority="1408" stopIfTrue="1" operator="equal">
      <formula>1</formula>
    </cfRule>
  </conditionalFormatting>
  <conditionalFormatting sqref="Q159">
    <cfRule type="cellIs" dxfId="4763" priority="1404" operator="equal">
      <formula>1</formula>
    </cfRule>
  </conditionalFormatting>
  <conditionalFormatting sqref="R159:S159">
    <cfRule type="cellIs" dxfId="4762" priority="1407" operator="equal">
      <formula>1</formula>
    </cfRule>
  </conditionalFormatting>
  <conditionalFormatting sqref="P169">
    <cfRule type="cellIs" dxfId="4761" priority="1400" stopIfTrue="1" operator="equal">
      <formula>1</formula>
    </cfRule>
  </conditionalFormatting>
  <conditionalFormatting sqref="Q169">
    <cfRule type="cellIs" dxfId="4760" priority="1399" operator="equal">
      <formula>1</formula>
    </cfRule>
  </conditionalFormatting>
  <conditionalFormatting sqref="R169:S169">
    <cfRule type="cellIs" dxfId="4759" priority="1402" operator="equal">
      <formula>1</formula>
    </cfRule>
  </conditionalFormatting>
  <conditionalFormatting sqref="G169">
    <cfRule type="cellIs" dxfId="4758" priority="1398" stopIfTrue="1" operator="equal">
      <formula>1</formula>
    </cfRule>
  </conditionalFormatting>
  <conditionalFormatting sqref="Q173">
    <cfRule type="cellIs" dxfId="4757" priority="1394" operator="equal">
      <formula>1</formula>
    </cfRule>
  </conditionalFormatting>
  <conditionalFormatting sqref="G173">
    <cfRule type="cellIs" dxfId="4756" priority="1393" stopIfTrue="1" operator="equal">
      <formula>1</formula>
    </cfRule>
  </conditionalFormatting>
  <conditionalFormatting sqref="Q146">
    <cfRule type="cellIs" dxfId="4755" priority="1389" operator="equal">
      <formula>1</formula>
    </cfRule>
  </conditionalFormatting>
  <conditionalFormatting sqref="R146:S146">
    <cfRule type="cellIs" dxfId="4754" priority="1392" operator="equal">
      <formula>1</formula>
    </cfRule>
  </conditionalFormatting>
  <conditionalFormatting sqref="P136">
    <cfRule type="cellIs" dxfId="4753" priority="1385" stopIfTrue="1" operator="equal">
      <formula>1</formula>
    </cfRule>
  </conditionalFormatting>
  <conditionalFormatting sqref="Q136">
    <cfRule type="cellIs" dxfId="4752" priority="1384" operator="equal">
      <formula>1</formula>
    </cfRule>
  </conditionalFormatting>
  <conditionalFormatting sqref="R136:S136">
    <cfRule type="cellIs" dxfId="4751" priority="1387" operator="equal">
      <formula>1</formula>
    </cfRule>
  </conditionalFormatting>
  <conditionalFormatting sqref="G136">
    <cfRule type="cellIs" dxfId="4750" priority="1383" stopIfTrue="1" operator="equal">
      <formula>1</formula>
    </cfRule>
  </conditionalFormatting>
  <conditionalFormatting sqref="Q129">
    <cfRule type="cellIs" dxfId="4749" priority="1379" operator="equal">
      <formula>1</formula>
    </cfRule>
  </conditionalFormatting>
  <conditionalFormatting sqref="G129">
    <cfRule type="cellIs" dxfId="4748" priority="1378" stopIfTrue="1" operator="equal">
      <formula>1</formula>
    </cfRule>
  </conditionalFormatting>
  <conditionalFormatting sqref="H125:N127">
    <cfRule type="cellIs" dxfId="4747" priority="1376" operator="equal">
      <formula>1</formula>
    </cfRule>
    <cfRule type="cellIs" dxfId="4746" priority="1377" operator="between">
      <formula>0.01</formula>
      <formula>0.99</formula>
    </cfRule>
  </conditionalFormatting>
  <conditionalFormatting sqref="I125:N127">
    <cfRule type="expression" dxfId="4745" priority="1374" stopIfTrue="1">
      <formula>H125=1</formula>
    </cfRule>
  </conditionalFormatting>
  <conditionalFormatting sqref="H132:R132 H133:N134 H135:S135">
    <cfRule type="cellIs" dxfId="4744" priority="1372" operator="equal">
      <formula>1</formula>
    </cfRule>
    <cfRule type="cellIs" dxfId="4743" priority="1373" operator="between">
      <formula>0.01</formula>
      <formula>0.99</formula>
    </cfRule>
  </conditionalFormatting>
  <conditionalFormatting sqref="I134:K134">
    <cfRule type="expression" dxfId="4742" priority="1371" stopIfTrue="1">
      <formula>H134=1</formula>
    </cfRule>
  </conditionalFormatting>
  <conditionalFormatting sqref="I132:R132 I133:N134 I135:S135">
    <cfRule type="expression" dxfId="4741" priority="1370" stopIfTrue="1">
      <formula>H132=1</formula>
    </cfRule>
  </conditionalFormatting>
  <conditionalFormatting sqref="H140:S141 H143:S145 H142:O142">
    <cfRule type="cellIs" dxfId="4740" priority="1368" operator="equal">
      <formula>1</formula>
    </cfRule>
    <cfRule type="cellIs" dxfId="4739" priority="1369" operator="between">
      <formula>0.01</formula>
      <formula>0.99</formula>
    </cfRule>
  </conditionalFormatting>
  <conditionalFormatting sqref="H140:H145">
    <cfRule type="expression" dxfId="4738" priority="1367" stopIfTrue="1">
      <formula>G140=1</formula>
    </cfRule>
  </conditionalFormatting>
  <conditionalFormatting sqref="I140:S141 I143:S145 I142:O142">
    <cfRule type="expression" dxfId="4737" priority="1366" stopIfTrue="1">
      <formula>H140=1</formula>
    </cfRule>
  </conditionalFormatting>
  <conditionalFormatting sqref="H149:J149 M152:R152 H153:K153 L149:S149 S150:S152 H151:R151">
    <cfRule type="cellIs" dxfId="4736" priority="1364" operator="equal">
      <formula>1</formula>
    </cfRule>
    <cfRule type="cellIs" dxfId="4735" priority="1365" operator="between">
      <formula>0.01</formula>
      <formula>0.99</formula>
    </cfRule>
  </conditionalFormatting>
  <conditionalFormatting sqref="H149 H151">
    <cfRule type="expression" dxfId="4734" priority="1363" stopIfTrue="1">
      <formula>G149=1</formula>
    </cfRule>
  </conditionalFormatting>
  <conditionalFormatting sqref="I149:J149 M152:R152 I153:K153 L149:S149 S150:S152 I151:R151">
    <cfRule type="expression" dxfId="4733" priority="1362" stopIfTrue="1">
      <formula>H149=1</formula>
    </cfRule>
  </conditionalFormatting>
  <conditionalFormatting sqref="H157:S158">
    <cfRule type="cellIs" dxfId="4732" priority="1360" operator="equal">
      <formula>1</formula>
    </cfRule>
    <cfRule type="cellIs" dxfId="4731" priority="1361" operator="between">
      <formula>0.01</formula>
      <formula>0.99</formula>
    </cfRule>
  </conditionalFormatting>
  <conditionalFormatting sqref="H157:S158">
    <cfRule type="expression" dxfId="4730" priority="1359" stopIfTrue="1">
      <formula>G157=1</formula>
    </cfRule>
  </conditionalFormatting>
  <conditionalFormatting sqref="H162:S168">
    <cfRule type="cellIs" dxfId="4729" priority="1356" operator="equal">
      <formula>1</formula>
    </cfRule>
    <cfRule type="cellIs" dxfId="4728" priority="1357" operator="between">
      <formula>0.01</formula>
      <formula>0.99</formula>
    </cfRule>
  </conditionalFormatting>
  <conditionalFormatting sqref="H162:H168">
    <cfRule type="expression" dxfId="4727" priority="1355" stopIfTrue="1">
      <formula>G162=1</formula>
    </cfRule>
  </conditionalFormatting>
  <conditionalFormatting sqref="I162:S168">
    <cfRule type="expression" dxfId="4726" priority="1354" stopIfTrue="1">
      <formula>H162=1</formula>
    </cfRule>
  </conditionalFormatting>
  <conditionalFormatting sqref="H172:K172">
    <cfRule type="cellIs" dxfId="4725" priority="1352" operator="equal">
      <formula>1</formula>
    </cfRule>
    <cfRule type="cellIs" dxfId="4724" priority="1353" operator="between">
      <formula>0.01</formula>
      <formula>0.99</formula>
    </cfRule>
  </conditionalFormatting>
  <conditionalFormatting sqref="H172:K172">
    <cfRule type="expression" dxfId="4723" priority="1351" stopIfTrue="1">
      <formula>G172=1</formula>
    </cfRule>
  </conditionalFormatting>
  <conditionalFormatting sqref="I172:K172">
    <cfRule type="expression" dxfId="4722" priority="1350" stopIfTrue="1">
      <formula>H172=1</formula>
    </cfRule>
  </conditionalFormatting>
  <conditionalFormatting sqref="G125:G128">
    <cfRule type="cellIs" dxfId="4721" priority="1348" operator="equal">
      <formula>1</formula>
    </cfRule>
    <cfRule type="cellIs" dxfId="4720" priority="1349" operator="between">
      <formula>0.01</formula>
      <formula>0.99</formula>
    </cfRule>
  </conditionalFormatting>
  <conditionalFormatting sqref="G132:G135">
    <cfRule type="cellIs" dxfId="4719" priority="1346" operator="equal">
      <formula>1</formula>
    </cfRule>
    <cfRule type="cellIs" dxfId="4718" priority="1347" operator="between">
      <formula>0.01</formula>
      <formula>0.99</formula>
    </cfRule>
  </conditionalFormatting>
  <conditionalFormatting sqref="G140:G145">
    <cfRule type="cellIs" dxfId="4717" priority="1344" operator="equal">
      <formula>1</formula>
    </cfRule>
    <cfRule type="cellIs" dxfId="4716" priority="1345" operator="between">
      <formula>0.01</formula>
      <formula>0.99</formula>
    </cfRule>
  </conditionalFormatting>
  <conditionalFormatting sqref="G149:G153">
    <cfRule type="cellIs" dxfId="4715" priority="1342" operator="equal">
      <formula>1</formula>
    </cfRule>
    <cfRule type="cellIs" dxfId="4714" priority="1343" operator="between">
      <formula>0.01</formula>
      <formula>0.99</formula>
    </cfRule>
  </conditionalFormatting>
  <conditionalFormatting sqref="G157:G158">
    <cfRule type="cellIs" dxfId="4713" priority="1340" operator="equal">
      <formula>1</formula>
    </cfRule>
    <cfRule type="cellIs" dxfId="4712" priority="1341" operator="between">
      <formula>0.01</formula>
      <formula>0.99</formula>
    </cfRule>
  </conditionalFormatting>
  <conditionalFormatting sqref="G162:G168">
    <cfRule type="cellIs" dxfId="4711" priority="1338" operator="equal">
      <formula>1</formula>
    </cfRule>
    <cfRule type="cellIs" dxfId="4710" priority="1339" operator="between">
      <formula>0.01</formula>
      <formula>0.99</formula>
    </cfRule>
  </conditionalFormatting>
  <conditionalFormatting sqref="G172">
    <cfRule type="cellIs" dxfId="4709" priority="1336" operator="equal">
      <formula>1</formula>
    </cfRule>
    <cfRule type="cellIs" dxfId="4708" priority="1337" operator="between">
      <formula>0.01</formula>
      <formula>0.99</formula>
    </cfRule>
  </conditionalFormatting>
  <conditionalFormatting sqref="R130">
    <cfRule type="cellIs" dxfId="4707" priority="1330" stopIfTrue="1" operator="equal">
      <formula>1</formula>
    </cfRule>
  </conditionalFormatting>
  <conditionalFormatting sqref="R138">
    <cfRule type="cellIs" dxfId="4706" priority="1329" operator="equal">
      <formula>1</formula>
    </cfRule>
  </conditionalFormatting>
  <conditionalFormatting sqref="S138:W138">
    <cfRule type="cellIs" dxfId="4705" priority="1328" operator="equal">
      <formula>1</formula>
    </cfRule>
  </conditionalFormatting>
  <conditionalFormatting sqref="H117">
    <cfRule type="cellIs" dxfId="4704" priority="1324" stopIfTrue="1" operator="equal">
      <formula>1</formula>
    </cfRule>
  </conditionalFormatting>
  <conditionalFormatting sqref="R41">
    <cfRule type="cellIs" dxfId="4703" priority="1322" operator="equal">
      <formula>1</formula>
    </cfRule>
  </conditionalFormatting>
  <conditionalFormatting sqref="H79">
    <cfRule type="cellIs" dxfId="4702" priority="1321" operator="equal">
      <formula>1</formula>
    </cfRule>
  </conditionalFormatting>
  <conditionalFormatting sqref="H70">
    <cfRule type="cellIs" dxfId="4701" priority="1320" operator="equal">
      <formula>1</formula>
    </cfRule>
  </conditionalFormatting>
  <conditionalFormatting sqref="G44">
    <cfRule type="cellIs" dxfId="4700" priority="1315" operator="equal">
      <formula>1</formula>
    </cfRule>
    <cfRule type="cellIs" dxfId="4699" priority="1316" operator="between">
      <formula>0.01</formula>
      <formula>0.99</formula>
    </cfRule>
  </conditionalFormatting>
  <conditionalFormatting sqref="H44">
    <cfRule type="cellIs" dxfId="4698" priority="1318" operator="equal">
      <formula>1</formula>
    </cfRule>
    <cfRule type="cellIs" dxfId="4697" priority="1319" operator="between">
      <formula>0.01</formula>
      <formula>0.99</formula>
    </cfRule>
  </conditionalFormatting>
  <conditionalFormatting sqref="I44">
    <cfRule type="cellIs" dxfId="4696" priority="1313" operator="equal">
      <formula>1</formula>
    </cfRule>
    <cfRule type="cellIs" dxfId="4695" priority="1314" operator="between">
      <formula>0.01</formula>
      <formula>0.99</formula>
    </cfRule>
  </conditionalFormatting>
  <conditionalFormatting sqref="I44">
    <cfRule type="expression" dxfId="4694" priority="1312" stopIfTrue="1">
      <formula>H44=1</formula>
    </cfRule>
  </conditionalFormatting>
  <conditionalFormatting sqref="J44:N44 M47:N47 L45:N46">
    <cfRule type="cellIs" dxfId="4693" priority="1310" operator="equal">
      <formula>1</formula>
    </cfRule>
    <cfRule type="cellIs" dxfId="4692" priority="1311" operator="between">
      <formula>0.01</formula>
      <formula>0.99</formula>
    </cfRule>
  </conditionalFormatting>
  <conditionalFormatting sqref="J44:N44 M47:N47 L45:N46">
    <cfRule type="expression" dxfId="4691" priority="1309" stopIfTrue="1">
      <formula>I44=1</formula>
    </cfRule>
  </conditionalFormatting>
  <conditionalFormatting sqref="O65:O68">
    <cfRule type="cellIs" dxfId="4690" priority="1307" operator="equal">
      <formula>1</formula>
    </cfRule>
    <cfRule type="cellIs" dxfId="4689" priority="1308" operator="between">
      <formula>0.01</formula>
      <formula>0.99</formula>
    </cfRule>
  </conditionalFormatting>
  <conditionalFormatting sqref="O65:O68">
    <cfRule type="expression" dxfId="4688" priority="1306" stopIfTrue="1">
      <formula>N65=1</formula>
    </cfRule>
  </conditionalFormatting>
  <conditionalFormatting sqref="S65:S68">
    <cfRule type="cellIs" dxfId="4687" priority="1304" operator="equal">
      <formula>1</formula>
    </cfRule>
    <cfRule type="cellIs" dxfId="4686" priority="1305" operator="between">
      <formula>0.01</formula>
      <formula>0.99</formula>
    </cfRule>
  </conditionalFormatting>
  <conditionalFormatting sqref="S65:S68">
    <cfRule type="expression" dxfId="4685" priority="1303" stopIfTrue="1">
      <formula>R65=1</formula>
    </cfRule>
  </conditionalFormatting>
  <conditionalFormatting sqref="S125 O125">
    <cfRule type="cellIs" dxfId="4684" priority="1264" operator="equal">
      <formula>1</formula>
    </cfRule>
    <cfRule type="cellIs" dxfId="4683" priority="1265" operator="between">
      <formula>0.01</formula>
      <formula>0.99</formula>
    </cfRule>
  </conditionalFormatting>
  <conditionalFormatting sqref="S125 O125">
    <cfRule type="expression" dxfId="4682" priority="1263" stopIfTrue="1">
      <formula>N125=1</formula>
    </cfRule>
  </conditionalFormatting>
  <conditionalFormatting sqref="K83:K84">
    <cfRule type="cellIs" dxfId="4681" priority="1295" operator="equal">
      <formula>1</formula>
    </cfRule>
    <cfRule type="cellIs" dxfId="4680" priority="1296" operator="between">
      <formula>0.01</formula>
      <formula>0.99</formula>
    </cfRule>
  </conditionalFormatting>
  <conditionalFormatting sqref="K83:K84">
    <cfRule type="expression" dxfId="4679" priority="1294" stopIfTrue="1">
      <formula>J83=1</formula>
    </cfRule>
  </conditionalFormatting>
  <conditionalFormatting sqref="S83:S84 O83:O84">
    <cfRule type="cellIs" dxfId="4678" priority="1292" operator="equal">
      <formula>1</formula>
    </cfRule>
    <cfRule type="cellIs" dxfId="4677" priority="1293" operator="between">
      <formula>0.01</formula>
      <formula>0.99</formula>
    </cfRule>
  </conditionalFormatting>
  <conditionalFormatting sqref="S83:S84 O83:O84">
    <cfRule type="expression" dxfId="4676" priority="1291" stopIfTrue="1">
      <formula>N83=1</formula>
    </cfRule>
  </conditionalFormatting>
  <conditionalFormatting sqref="S85">
    <cfRule type="cellIs" dxfId="4675" priority="1290" operator="equal">
      <formula>1</formula>
    </cfRule>
  </conditionalFormatting>
  <conditionalFormatting sqref="P125:R125">
    <cfRule type="cellIs" dxfId="4674" priority="1267" operator="equal">
      <formula>1</formula>
    </cfRule>
    <cfRule type="cellIs" dxfId="4673" priority="1268" operator="between">
      <formula>0.01</formula>
      <formula>0.99</formula>
    </cfRule>
  </conditionalFormatting>
  <conditionalFormatting sqref="P125:R125">
    <cfRule type="expression" dxfId="4672" priority="1266" stopIfTrue="1">
      <formula>O125=1</formula>
    </cfRule>
  </conditionalFormatting>
  <conditionalFormatting sqref="S126 O126">
    <cfRule type="cellIs" dxfId="4671" priority="1258" operator="equal">
      <formula>1</formula>
    </cfRule>
    <cfRule type="cellIs" dxfId="4670" priority="1259" operator="between">
      <formula>0.01</formula>
      <formula>0.99</formula>
    </cfRule>
  </conditionalFormatting>
  <conditionalFormatting sqref="S126 O126">
    <cfRule type="expression" dxfId="4669" priority="1257" stopIfTrue="1">
      <formula>N126=1</formula>
    </cfRule>
  </conditionalFormatting>
  <conditionalFormatting sqref="S119:S121 O119:O121">
    <cfRule type="cellIs" dxfId="4668" priority="1276" operator="equal">
      <formula>1</formula>
    </cfRule>
    <cfRule type="cellIs" dxfId="4667" priority="1277" operator="between">
      <formula>0.01</formula>
      <formula>0.99</formula>
    </cfRule>
  </conditionalFormatting>
  <conditionalFormatting sqref="S119:S121 O119:O121">
    <cfRule type="expression" dxfId="4666" priority="1275" stopIfTrue="1">
      <formula>N119=1</formula>
    </cfRule>
  </conditionalFormatting>
  <conditionalFormatting sqref="K119">
    <cfRule type="cellIs" dxfId="4665" priority="1273" operator="equal">
      <formula>1</formula>
    </cfRule>
    <cfRule type="cellIs" dxfId="4664" priority="1274" operator="between">
      <formula>0.01</formula>
      <formula>0.99</formula>
    </cfRule>
  </conditionalFormatting>
  <conditionalFormatting sqref="K119">
    <cfRule type="expression" dxfId="4663" priority="1272" stopIfTrue="1">
      <formula>J119=1</formula>
    </cfRule>
  </conditionalFormatting>
  <conditionalFormatting sqref="K120:K121">
    <cfRule type="cellIs" dxfId="4662" priority="1270" operator="equal">
      <formula>1</formula>
    </cfRule>
    <cfRule type="cellIs" dxfId="4661" priority="1271" operator="between">
      <formula>0.01</formula>
      <formula>0.99</formula>
    </cfRule>
  </conditionalFormatting>
  <conditionalFormatting sqref="K120:K121">
    <cfRule type="expression" dxfId="4660" priority="1269" stopIfTrue="1">
      <formula>J120=1</formula>
    </cfRule>
  </conditionalFormatting>
  <conditionalFormatting sqref="P126:R126">
    <cfRule type="cellIs" dxfId="4659" priority="1261" operator="equal">
      <formula>1</formula>
    </cfRule>
    <cfRule type="cellIs" dxfId="4658" priority="1262" operator="between">
      <formula>0.01</formula>
      <formula>0.99</formula>
    </cfRule>
  </conditionalFormatting>
  <conditionalFormatting sqref="P126:R126">
    <cfRule type="expression" dxfId="4657" priority="1260" stopIfTrue="1">
      <formula>O126=1</formula>
    </cfRule>
  </conditionalFormatting>
  <conditionalFormatting sqref="S127 O127">
    <cfRule type="cellIs" dxfId="4656" priority="1252" operator="equal">
      <formula>1</formula>
    </cfRule>
    <cfRule type="cellIs" dxfId="4655" priority="1253" operator="between">
      <formula>0.01</formula>
      <formula>0.99</formula>
    </cfRule>
  </conditionalFormatting>
  <conditionalFormatting sqref="S127 O127">
    <cfRule type="expression" dxfId="4654" priority="1251" stopIfTrue="1">
      <formula>N127=1</formula>
    </cfRule>
  </conditionalFormatting>
  <conditionalFormatting sqref="P127:R127">
    <cfRule type="cellIs" dxfId="4653" priority="1255" operator="equal">
      <formula>1</formula>
    </cfRule>
    <cfRule type="cellIs" dxfId="4652" priority="1256" operator="between">
      <formula>0.01</formula>
      <formula>0.99</formula>
    </cfRule>
  </conditionalFormatting>
  <conditionalFormatting sqref="P127:R127">
    <cfRule type="expression" dxfId="4651" priority="1254" stopIfTrue="1">
      <formula>O127=1</formula>
    </cfRule>
  </conditionalFormatting>
  <conditionalFormatting sqref="S128">
    <cfRule type="cellIs" dxfId="4650" priority="1246" operator="equal">
      <formula>1</formula>
    </cfRule>
    <cfRule type="cellIs" dxfId="4649" priority="1247" operator="between">
      <formula>0.01</formula>
      <formula>0.99</formula>
    </cfRule>
  </conditionalFormatting>
  <conditionalFormatting sqref="S128">
    <cfRule type="expression" dxfId="4648" priority="1245" stopIfTrue="1">
      <formula>R128=1</formula>
    </cfRule>
  </conditionalFormatting>
  <conditionalFormatting sqref="P128:R128">
    <cfRule type="cellIs" dxfId="4647" priority="1249" operator="equal">
      <formula>1</formula>
    </cfRule>
    <cfRule type="cellIs" dxfId="4646" priority="1250" operator="between">
      <formula>0.01</formula>
      <formula>0.99</formula>
    </cfRule>
  </conditionalFormatting>
  <conditionalFormatting sqref="P128:R128">
    <cfRule type="expression" dxfId="4645" priority="1248" stopIfTrue="1">
      <formula>O128=1</formula>
    </cfRule>
  </conditionalFormatting>
  <conditionalFormatting sqref="O44:O47 P48">
    <cfRule type="cellIs" dxfId="4644" priority="1243" operator="equal">
      <formula>1</formula>
    </cfRule>
    <cfRule type="cellIs" dxfId="4643" priority="1244" operator="between">
      <formula>0.01</formula>
      <formula>0.99</formula>
    </cfRule>
  </conditionalFormatting>
  <conditionalFormatting sqref="O44:O47 P48">
    <cfRule type="expression" dxfId="4642" priority="1242" stopIfTrue="1">
      <formula>N44=1</formula>
    </cfRule>
  </conditionalFormatting>
  <conditionalFormatting sqref="L33:S39">
    <cfRule type="cellIs" dxfId="4641" priority="1240" operator="equal">
      <formula>1</formula>
    </cfRule>
    <cfRule type="cellIs" dxfId="4640" priority="1241" operator="between">
      <formula>0.01</formula>
      <formula>0.99</formula>
    </cfRule>
  </conditionalFormatting>
  <conditionalFormatting sqref="L33:S39">
    <cfRule type="expression" dxfId="4639" priority="1239" stopIfTrue="1">
      <formula>K33=1</formula>
    </cfRule>
  </conditionalFormatting>
  <conditionalFormatting sqref="S133:S134 O133:O134">
    <cfRule type="cellIs" dxfId="4638" priority="1234" operator="equal">
      <formula>1</formula>
    </cfRule>
    <cfRule type="cellIs" dxfId="4637" priority="1235" operator="between">
      <formula>0.01</formula>
      <formula>0.99</formula>
    </cfRule>
  </conditionalFormatting>
  <conditionalFormatting sqref="S133:S134 O133:O134">
    <cfRule type="expression" dxfId="4636" priority="1233" stopIfTrue="1">
      <formula>N133=1</formula>
    </cfRule>
  </conditionalFormatting>
  <conditionalFormatting sqref="P133:R134">
    <cfRule type="cellIs" dxfId="4635" priority="1237" operator="equal">
      <formula>1</formula>
    </cfRule>
    <cfRule type="cellIs" dxfId="4634" priority="1238" operator="between">
      <formula>0.01</formula>
      <formula>0.99</formula>
    </cfRule>
  </conditionalFormatting>
  <conditionalFormatting sqref="P133:R134">
    <cfRule type="expression" dxfId="4633" priority="1236" stopIfTrue="1">
      <formula>O133=1</formula>
    </cfRule>
  </conditionalFormatting>
  <conditionalFormatting sqref="S132">
    <cfRule type="cellIs" dxfId="4632" priority="1228" operator="equal">
      <formula>1</formula>
    </cfRule>
    <cfRule type="cellIs" dxfId="4631" priority="1229" operator="between">
      <formula>0.01</formula>
      <formula>0.99</formula>
    </cfRule>
  </conditionalFormatting>
  <conditionalFormatting sqref="S132">
    <cfRule type="expression" dxfId="4630" priority="1227" stopIfTrue="1">
      <formula>R132=1</formula>
    </cfRule>
  </conditionalFormatting>
  <conditionalFormatting sqref="H150:L150 P150:R150">
    <cfRule type="cellIs" dxfId="4629" priority="1225" operator="equal">
      <formula>1</formula>
    </cfRule>
    <cfRule type="cellIs" dxfId="4628" priority="1226" operator="between">
      <formula>0.01</formula>
      <formula>0.99</formula>
    </cfRule>
  </conditionalFormatting>
  <conditionalFormatting sqref="H150">
    <cfRule type="expression" dxfId="4627" priority="1224" stopIfTrue="1">
      <formula>G150=1</formula>
    </cfRule>
  </conditionalFormatting>
  <conditionalFormatting sqref="I150:L150 P150:R150">
    <cfRule type="expression" dxfId="4626" priority="1223" stopIfTrue="1">
      <formula>H150=1</formula>
    </cfRule>
  </conditionalFormatting>
  <conditionalFormatting sqref="H152:J152 L152">
    <cfRule type="expression" dxfId="4625" priority="1222" stopIfTrue="1">
      <formula>G152=1</formula>
    </cfRule>
  </conditionalFormatting>
  <conditionalFormatting sqref="H152:J152 L152">
    <cfRule type="cellIs" dxfId="4624" priority="1220" operator="equal">
      <formula>1</formula>
    </cfRule>
    <cfRule type="cellIs" dxfId="4623" priority="1221" operator="between">
      <formula>0.01</formula>
      <formula>0.99</formula>
    </cfRule>
  </conditionalFormatting>
  <conditionalFormatting sqref="I152:J152 L152">
    <cfRule type="expression" dxfId="4622" priority="1219" stopIfTrue="1">
      <formula>H152=1</formula>
    </cfRule>
  </conditionalFormatting>
  <conditionalFormatting sqref="K152">
    <cfRule type="cellIs" dxfId="4621" priority="1217" operator="equal">
      <formula>1</formula>
    </cfRule>
    <cfRule type="cellIs" dxfId="4620" priority="1218" operator="between">
      <formula>0.01</formula>
      <formula>0.99</formula>
    </cfRule>
  </conditionalFormatting>
  <conditionalFormatting sqref="K152">
    <cfRule type="expression" dxfId="4619" priority="1216" stopIfTrue="1">
      <formula>J152=1</formula>
    </cfRule>
  </conditionalFormatting>
  <conditionalFormatting sqref="P153:R153 L153:N153">
    <cfRule type="expression" dxfId="4618" priority="1215" stopIfTrue="1">
      <formula>K153=1</formula>
    </cfRule>
  </conditionalFormatting>
  <conditionalFormatting sqref="P153:R153 L153:N153">
    <cfRule type="cellIs" dxfId="4617" priority="1213" operator="equal">
      <formula>1</formula>
    </cfRule>
    <cfRule type="cellIs" dxfId="4616" priority="1214" operator="between">
      <formula>0.01</formula>
      <formula>0.99</formula>
    </cfRule>
  </conditionalFormatting>
  <conditionalFormatting sqref="P153:R153 L153:N153">
    <cfRule type="expression" dxfId="4615" priority="1212" stopIfTrue="1">
      <formula>K153=1</formula>
    </cfRule>
  </conditionalFormatting>
  <conditionalFormatting sqref="S153 O153">
    <cfRule type="cellIs" dxfId="4614" priority="1210" operator="equal">
      <formula>1</formula>
    </cfRule>
    <cfRule type="cellIs" dxfId="4613" priority="1211" operator="between">
      <formula>0.01</formula>
      <formula>0.99</formula>
    </cfRule>
  </conditionalFormatting>
  <conditionalFormatting sqref="S153 O153">
    <cfRule type="expression" dxfId="4612" priority="1209" stopIfTrue="1">
      <formula>N153=1</formula>
    </cfRule>
  </conditionalFormatting>
  <conditionalFormatting sqref="O49:P49 O51:P51">
    <cfRule type="cellIs" dxfId="4611" priority="1204" operator="equal">
      <formula>1</formula>
    </cfRule>
    <cfRule type="cellIs" dxfId="4610" priority="1205" operator="between">
      <formula>0.01</formula>
      <formula>0.99</formula>
    </cfRule>
  </conditionalFormatting>
  <conditionalFormatting sqref="O49:P49 O51:P51">
    <cfRule type="expression" dxfId="4609" priority="1203" stopIfTrue="1">
      <formula>N49=1</formula>
    </cfRule>
  </conditionalFormatting>
  <conditionalFormatting sqref="P52:P54">
    <cfRule type="cellIs" dxfId="4608" priority="1201" operator="equal">
      <formula>1</formula>
    </cfRule>
    <cfRule type="cellIs" dxfId="4607" priority="1202" operator="between">
      <formula>0.01</formula>
      <formula>0.99</formula>
    </cfRule>
  </conditionalFormatting>
  <conditionalFormatting sqref="P52:P54">
    <cfRule type="expression" dxfId="4606" priority="1200" stopIfTrue="1">
      <formula>O52=1</formula>
    </cfRule>
  </conditionalFormatting>
  <conditionalFormatting sqref="P44:S47 Q48:S49">
    <cfRule type="cellIs" dxfId="4605" priority="1198" operator="equal">
      <formula>1</formula>
    </cfRule>
    <cfRule type="cellIs" dxfId="4604" priority="1199" operator="between">
      <formula>0.01</formula>
      <formula>0.99</formula>
    </cfRule>
  </conditionalFormatting>
  <conditionalFormatting sqref="P44:S47 Q48:S49">
    <cfRule type="expression" dxfId="4603" priority="1197" stopIfTrue="1">
      <formula>O44=1</formula>
    </cfRule>
  </conditionalFormatting>
  <conditionalFormatting sqref="Q51:S54">
    <cfRule type="cellIs" dxfId="4602" priority="1195" operator="equal">
      <formula>1</formula>
    </cfRule>
    <cfRule type="cellIs" dxfId="4601" priority="1196" operator="between">
      <formula>0.01</formula>
      <formula>0.99</formula>
    </cfRule>
  </conditionalFormatting>
  <conditionalFormatting sqref="Q51:S54">
    <cfRule type="expression" dxfId="4600" priority="1194" stopIfTrue="1">
      <formula>P51=1</formula>
    </cfRule>
  </conditionalFormatting>
  <conditionalFormatting sqref="P58:P61">
    <cfRule type="cellIs" dxfId="4599" priority="1192" operator="equal">
      <formula>1</formula>
    </cfRule>
    <cfRule type="cellIs" dxfId="4598" priority="1193" operator="between">
      <formula>0.01</formula>
      <formula>0.99</formula>
    </cfRule>
  </conditionalFormatting>
  <conditionalFormatting sqref="P58:P61">
    <cfRule type="expression" dxfId="4597" priority="1191" stopIfTrue="1">
      <formula>O58=1</formula>
    </cfRule>
  </conditionalFormatting>
  <conditionalFormatting sqref="Q58:S61">
    <cfRule type="cellIs" dxfId="4596" priority="1189" operator="equal">
      <formula>1</formula>
    </cfRule>
    <cfRule type="cellIs" dxfId="4595" priority="1190" operator="between">
      <formula>0.01</formula>
      <formula>0.99</formula>
    </cfRule>
  </conditionalFormatting>
  <conditionalFormatting sqref="Q58:S61">
    <cfRule type="expression" dxfId="4594" priority="1188" stopIfTrue="1">
      <formula>P58=1</formula>
    </cfRule>
  </conditionalFormatting>
  <conditionalFormatting sqref="L73:N74">
    <cfRule type="cellIs" dxfId="4593" priority="1183" operator="equal">
      <formula>1</formula>
    </cfRule>
    <cfRule type="cellIs" dxfId="4592" priority="1184" operator="between">
      <formula>0.01</formula>
      <formula>0.99</formula>
    </cfRule>
  </conditionalFormatting>
  <conditionalFormatting sqref="L73:N74">
    <cfRule type="expression" dxfId="4591" priority="1182" stopIfTrue="1">
      <formula>K73=1</formula>
    </cfRule>
  </conditionalFormatting>
  <conditionalFormatting sqref="O73:O74">
    <cfRule type="cellIs" dxfId="4590" priority="1180" operator="equal">
      <formula>1</formula>
    </cfRule>
    <cfRule type="cellIs" dxfId="4589" priority="1181" operator="between">
      <formula>0.01</formula>
      <formula>0.99</formula>
    </cfRule>
  </conditionalFormatting>
  <conditionalFormatting sqref="O73:O74">
    <cfRule type="expression" dxfId="4588" priority="1179" stopIfTrue="1">
      <formula>N73=1</formula>
    </cfRule>
  </conditionalFormatting>
  <conditionalFormatting sqref="L172:S172">
    <cfRule type="expression" dxfId="4587" priority="1164" stopIfTrue="1">
      <formula>K172=1</formula>
    </cfRule>
  </conditionalFormatting>
  <conditionalFormatting sqref="L76:N76">
    <cfRule type="cellIs" dxfId="4586" priority="1177" operator="equal">
      <formula>1</formula>
    </cfRule>
    <cfRule type="cellIs" dxfId="4585" priority="1178" operator="between">
      <formula>0.01</formula>
      <formula>0.99</formula>
    </cfRule>
  </conditionalFormatting>
  <conditionalFormatting sqref="L76:N76">
    <cfRule type="expression" dxfId="4584" priority="1176" stopIfTrue="1">
      <formula>K76=1</formula>
    </cfRule>
  </conditionalFormatting>
  <conditionalFormatting sqref="O76">
    <cfRule type="cellIs" dxfId="4583" priority="1174" operator="equal">
      <formula>1</formula>
    </cfRule>
    <cfRule type="cellIs" dxfId="4582" priority="1175" operator="between">
      <formula>0.01</formula>
      <formula>0.99</formula>
    </cfRule>
  </conditionalFormatting>
  <conditionalFormatting sqref="O76">
    <cfRule type="expression" dxfId="4581" priority="1173" stopIfTrue="1">
      <formula>N76=1</formula>
    </cfRule>
  </conditionalFormatting>
  <conditionalFormatting sqref="P108:S110">
    <cfRule type="expression" dxfId="4580" priority="1170" stopIfTrue="1">
      <formula>O108=1</formula>
    </cfRule>
  </conditionalFormatting>
  <conditionalFormatting sqref="P108:S110">
    <cfRule type="cellIs" dxfId="4579" priority="1171" operator="equal">
      <formula>1</formula>
    </cfRule>
    <cfRule type="cellIs" dxfId="4578" priority="1172" operator="between">
      <formula>0.01</formula>
      <formula>0.99</formula>
    </cfRule>
  </conditionalFormatting>
  <conditionalFormatting sqref="K149">
    <cfRule type="cellIs" dxfId="4577" priority="1168" operator="equal">
      <formula>1</formula>
    </cfRule>
    <cfRule type="cellIs" dxfId="4576" priority="1169" operator="between">
      <formula>0.01</formula>
      <formula>0.99</formula>
    </cfRule>
  </conditionalFormatting>
  <conditionalFormatting sqref="K149">
    <cfRule type="expression" dxfId="4575" priority="1167" stopIfTrue="1">
      <formula>J149=1</formula>
    </cfRule>
  </conditionalFormatting>
  <conditionalFormatting sqref="L172:S172">
    <cfRule type="cellIs" dxfId="4574" priority="1165" operator="equal">
      <formula>1</formula>
    </cfRule>
    <cfRule type="cellIs" dxfId="4573" priority="1166" operator="between">
      <formula>0.01</formula>
      <formula>0.99</formula>
    </cfRule>
  </conditionalFormatting>
  <conditionalFormatting sqref="H119">
    <cfRule type="cellIs" dxfId="4572" priority="1162" operator="equal">
      <formula>1</formula>
    </cfRule>
    <cfRule type="cellIs" dxfId="4571" priority="1163" operator="between">
      <formula>0.01</formula>
      <formula>0.99</formula>
    </cfRule>
  </conditionalFormatting>
  <conditionalFormatting sqref="H119">
    <cfRule type="expression" dxfId="4570" priority="1161" stopIfTrue="1">
      <formula>G119=1</formula>
    </cfRule>
  </conditionalFormatting>
  <conditionalFormatting sqref="P142:S142">
    <cfRule type="cellIs" dxfId="4569" priority="1159" operator="equal">
      <formula>1</formula>
    </cfRule>
    <cfRule type="cellIs" dxfId="4568" priority="1160" operator="between">
      <formula>0.01</formula>
      <formula>0.99</formula>
    </cfRule>
  </conditionalFormatting>
  <conditionalFormatting sqref="P142:S142">
    <cfRule type="expression" dxfId="4567" priority="1158" stopIfTrue="1">
      <formula>O142=1</formula>
    </cfRule>
  </conditionalFormatting>
  <conditionalFormatting sqref="L3">
    <cfRule type="cellIs" dxfId="4566" priority="1127" operator="equal">
      <formula>1</formula>
    </cfRule>
  </conditionalFormatting>
  <conditionalFormatting sqref="AG6:AG7">
    <cfRule type="containsText" dxfId="4565" priority="1122" operator="containsText" text="Slower">
      <formula>NOT(ISERROR(SEARCH("Slower",AG6)))</formula>
    </cfRule>
    <cfRule type="containsText" dxfId="4564" priority="1123" operator="containsText" text="Same">
      <formula>NOT(ISERROR(SEARCH("Same",AG6)))</formula>
    </cfRule>
    <cfRule type="containsText" dxfId="4563" priority="1124" operator="containsText" text="Faster">
      <formula>NOT(ISERROR(SEARCH("Faster",AG6)))</formula>
    </cfRule>
  </conditionalFormatting>
  <conditionalFormatting sqref="V40:W40 V122:W122 V173:W173 V129:W129">
    <cfRule type="cellIs" dxfId="4562" priority="949" operator="equal">
      <formula>1</formula>
    </cfRule>
  </conditionalFormatting>
  <conditionalFormatting sqref="T10:W10">
    <cfRule type="cellIs" dxfId="4561" priority="947" operator="equal">
      <formula>1</formula>
    </cfRule>
    <cfRule type="cellIs" dxfId="4560" priority="948" operator="between">
      <formula>0.01</formula>
      <formula>0.99</formula>
    </cfRule>
  </conditionalFormatting>
  <conditionalFormatting sqref="T157:W158 T120:V121">
    <cfRule type="expression" dxfId="4559" priority="946" stopIfTrue="1">
      <formula>S120=1</formula>
    </cfRule>
  </conditionalFormatting>
  <conditionalFormatting sqref="T10:W10">
    <cfRule type="expression" dxfId="4558" priority="945" stopIfTrue="1">
      <formula>S10=1</formula>
    </cfRule>
  </conditionalFormatting>
  <conditionalFormatting sqref="T11:W16">
    <cfRule type="cellIs" dxfId="4557" priority="943" operator="equal">
      <formula>1</formula>
    </cfRule>
    <cfRule type="cellIs" dxfId="4556" priority="944" operator="between">
      <formula>0.01</formula>
      <formula>0.99</formula>
    </cfRule>
  </conditionalFormatting>
  <conditionalFormatting sqref="T11:W16">
    <cfRule type="expression" dxfId="4555" priority="942" stopIfTrue="1">
      <formula>S11=1</formula>
    </cfRule>
  </conditionalFormatting>
  <conditionalFormatting sqref="T20:W20">
    <cfRule type="cellIs" dxfId="4554" priority="940" operator="equal">
      <formula>1</formula>
    </cfRule>
    <cfRule type="cellIs" dxfId="4553" priority="941" operator="between">
      <formula>0.01</formula>
      <formula>0.99</formula>
    </cfRule>
  </conditionalFormatting>
  <conditionalFormatting sqref="T20:W20">
    <cfRule type="expression" dxfId="4552" priority="939" stopIfTrue="1">
      <formula>S20=1</formula>
    </cfRule>
  </conditionalFormatting>
  <conditionalFormatting sqref="T21:W28">
    <cfRule type="cellIs" dxfId="4551" priority="937" operator="equal">
      <formula>1</formula>
    </cfRule>
    <cfRule type="cellIs" dxfId="4550" priority="938" operator="between">
      <formula>0.01</formula>
      <formula>0.99</formula>
    </cfRule>
  </conditionalFormatting>
  <conditionalFormatting sqref="T21:W28">
    <cfRule type="expression" dxfId="4549" priority="936" stopIfTrue="1">
      <formula>S21=1</formula>
    </cfRule>
  </conditionalFormatting>
  <conditionalFormatting sqref="T62">
    <cfRule type="cellIs" dxfId="4548" priority="923" stopIfTrue="1" operator="equal">
      <formula>1</formula>
    </cfRule>
  </conditionalFormatting>
  <conditionalFormatting sqref="T55">
    <cfRule type="cellIs" dxfId="4547" priority="920" stopIfTrue="1" operator="equal">
      <formula>1</formula>
    </cfRule>
  </conditionalFormatting>
  <conditionalFormatting sqref="V62:W62">
    <cfRule type="cellIs" dxfId="4546" priority="924" operator="equal">
      <formula>1</formula>
    </cfRule>
  </conditionalFormatting>
  <conditionalFormatting sqref="U62">
    <cfRule type="cellIs" dxfId="4545" priority="922" operator="equal">
      <formula>1</formula>
    </cfRule>
  </conditionalFormatting>
  <conditionalFormatting sqref="U55">
    <cfRule type="cellIs" dxfId="4544" priority="919" operator="equal">
      <formula>1</formula>
    </cfRule>
  </conditionalFormatting>
  <conditionalFormatting sqref="T40">
    <cfRule type="cellIs" dxfId="4543" priority="918" stopIfTrue="1" operator="equal">
      <formula>1</formula>
    </cfRule>
  </conditionalFormatting>
  <conditionalFormatting sqref="T41:W41">
    <cfRule type="cellIs" dxfId="4542" priority="929" operator="equal">
      <formula>1</formula>
    </cfRule>
  </conditionalFormatting>
  <conditionalFormatting sqref="V69:W69">
    <cfRule type="cellIs" dxfId="4541" priority="927" operator="equal">
      <formula>1</formula>
    </cfRule>
  </conditionalFormatting>
  <conditionalFormatting sqref="T69">
    <cfRule type="cellIs" dxfId="4540" priority="926" stopIfTrue="1" operator="equal">
      <formula>1</formula>
    </cfRule>
  </conditionalFormatting>
  <conditionalFormatting sqref="T31:W31">
    <cfRule type="cellIs" dxfId="4539" priority="934" operator="equal">
      <formula>1</formula>
    </cfRule>
  </conditionalFormatting>
  <conditionalFormatting sqref="T65:V68">
    <cfRule type="cellIs" dxfId="4538" priority="915" operator="equal">
      <formula>1</formula>
    </cfRule>
    <cfRule type="cellIs" dxfId="4537" priority="916" operator="between">
      <formula>0.01</formula>
      <formula>0.99</formula>
    </cfRule>
  </conditionalFormatting>
  <conditionalFormatting sqref="T65:V68">
    <cfRule type="expression" dxfId="4536" priority="914" stopIfTrue="1">
      <formula>S65=1</formula>
    </cfRule>
  </conditionalFormatting>
  <conditionalFormatting sqref="W63">
    <cfRule type="cellIs" dxfId="4535" priority="932" operator="equal">
      <formula>1</formula>
    </cfRule>
  </conditionalFormatting>
  <conditionalFormatting sqref="U69">
    <cfRule type="cellIs" dxfId="4534" priority="925" operator="equal">
      <formula>1</formula>
    </cfRule>
  </conditionalFormatting>
  <conditionalFormatting sqref="V55:W55">
    <cfRule type="cellIs" dxfId="4533" priority="921" operator="equal">
      <formula>1</formula>
    </cfRule>
  </conditionalFormatting>
  <conditionalFormatting sqref="U40">
    <cfRule type="cellIs" dxfId="4532" priority="917" operator="equal">
      <formula>1</formula>
    </cfRule>
  </conditionalFormatting>
  <conditionalFormatting sqref="T72:W72">
    <cfRule type="cellIs" dxfId="4531" priority="912" operator="equal">
      <formula>1</formula>
    </cfRule>
    <cfRule type="cellIs" dxfId="4530" priority="913" operator="between">
      <formula>0.01</formula>
      <formula>0.99</formula>
    </cfRule>
  </conditionalFormatting>
  <conditionalFormatting sqref="U147">
    <cfRule type="cellIs" dxfId="4529" priority="857" stopIfTrue="1" operator="equal">
      <formula>1</formula>
    </cfRule>
  </conditionalFormatting>
  <conditionalFormatting sqref="T88:W94">
    <cfRule type="cellIs" dxfId="4528" priority="879" operator="equal">
      <formula>1</formula>
    </cfRule>
    <cfRule type="cellIs" dxfId="4527" priority="880" operator="between">
      <formula>0.01</formula>
      <formula>0.99</formula>
    </cfRule>
  </conditionalFormatting>
  <conditionalFormatting sqref="T88:W94">
    <cfRule type="expression" dxfId="4526" priority="878" stopIfTrue="1">
      <formula>S88=1</formula>
    </cfRule>
  </conditionalFormatting>
  <conditionalFormatting sqref="T99:W104">
    <cfRule type="expression" dxfId="4525" priority="875" stopIfTrue="1">
      <formula>S99=1</formula>
    </cfRule>
  </conditionalFormatting>
  <conditionalFormatting sqref="T97:V97">
    <cfRule type="cellIs" dxfId="4524" priority="911" stopIfTrue="1" operator="equal">
      <formula>1</formula>
    </cfRule>
  </conditionalFormatting>
  <conditionalFormatting sqref="U70">
    <cfRule type="cellIs" dxfId="4523" priority="909" operator="equal">
      <formula>1</formula>
    </cfRule>
  </conditionalFormatting>
  <conditionalFormatting sqref="U79">
    <cfRule type="cellIs" dxfId="4522" priority="907" operator="equal">
      <formula>1</formula>
    </cfRule>
  </conditionalFormatting>
  <conditionalFormatting sqref="U86">
    <cfRule type="cellIs" dxfId="4521" priority="905" operator="equal">
      <formula>1</formula>
    </cfRule>
  </conditionalFormatting>
  <conditionalFormatting sqref="W97">
    <cfRule type="cellIs" dxfId="4520" priority="904" stopIfTrue="1" operator="equal">
      <formula>1</formula>
    </cfRule>
  </conditionalFormatting>
  <conditionalFormatting sqref="T73:W77">
    <cfRule type="cellIs" dxfId="4519" priority="882" operator="equal">
      <formula>1</formula>
    </cfRule>
    <cfRule type="cellIs" dxfId="4518" priority="883" operator="between">
      <formula>0.01</formula>
      <formula>0.99</formula>
    </cfRule>
  </conditionalFormatting>
  <conditionalFormatting sqref="T73:W77">
    <cfRule type="expression" dxfId="4517" priority="881" stopIfTrue="1">
      <formula>S73=1</formula>
    </cfRule>
  </conditionalFormatting>
  <conditionalFormatting sqref="T99:W104">
    <cfRule type="cellIs" dxfId="4516" priority="876" operator="equal">
      <formula>1</formula>
    </cfRule>
    <cfRule type="cellIs" dxfId="4515" priority="877" operator="between">
      <formula>0.01</formula>
      <formula>0.99</formula>
    </cfRule>
  </conditionalFormatting>
  <conditionalFormatting sqref="V70:W70">
    <cfRule type="cellIs" dxfId="4514" priority="910" operator="equal">
      <formula>1</formula>
    </cfRule>
  </conditionalFormatting>
  <conditionalFormatting sqref="V79:W79">
    <cfRule type="cellIs" dxfId="4513" priority="908" operator="equal">
      <formula>1</formula>
    </cfRule>
  </conditionalFormatting>
  <conditionalFormatting sqref="V86:W86">
    <cfRule type="cellIs" dxfId="4512" priority="906" operator="equal">
      <formula>1</formula>
    </cfRule>
  </conditionalFormatting>
  <conditionalFormatting sqref="T79">
    <cfRule type="cellIs" dxfId="4511" priority="868" operator="equal">
      <formula>1</formula>
    </cfRule>
  </conditionalFormatting>
  <conditionalFormatting sqref="U106:V106">
    <cfRule type="cellIs" dxfId="4510" priority="903" stopIfTrue="1" operator="equal">
      <formula>1</formula>
    </cfRule>
  </conditionalFormatting>
  <conditionalFormatting sqref="W106">
    <cfRule type="cellIs" dxfId="4509" priority="902" stopIfTrue="1" operator="equal">
      <formula>1</formula>
    </cfRule>
  </conditionalFormatting>
  <conditionalFormatting sqref="T117:W117">
    <cfRule type="cellIs" dxfId="4508" priority="901" stopIfTrue="1" operator="equal">
      <formula>1</formula>
    </cfRule>
  </conditionalFormatting>
  <conditionalFormatting sqref="T170:V170">
    <cfRule type="cellIs" dxfId="4507" priority="856" stopIfTrue="1" operator="equal">
      <formula>1</formula>
    </cfRule>
  </conditionalFormatting>
  <conditionalFormatting sqref="T122">
    <cfRule type="cellIs" dxfId="4506" priority="900" stopIfTrue="1" operator="equal">
      <formula>1</formula>
    </cfRule>
  </conditionalFormatting>
  <conditionalFormatting sqref="U122">
    <cfRule type="cellIs" dxfId="4505" priority="899" operator="equal">
      <formula>1</formula>
    </cfRule>
  </conditionalFormatting>
  <conditionalFormatting sqref="T116">
    <cfRule type="cellIs" dxfId="4504" priority="897" stopIfTrue="1" operator="equal">
      <formula>1</formula>
    </cfRule>
  </conditionalFormatting>
  <conditionalFormatting sqref="U116">
    <cfRule type="cellIs" dxfId="4503" priority="896" operator="equal">
      <formula>1</formula>
    </cfRule>
  </conditionalFormatting>
  <conditionalFormatting sqref="V116:W116">
    <cfRule type="cellIs" dxfId="4502" priority="898" operator="equal">
      <formula>1</formula>
    </cfRule>
  </conditionalFormatting>
  <conditionalFormatting sqref="T105">
    <cfRule type="cellIs" dxfId="4501" priority="894" stopIfTrue="1" operator="equal">
      <formula>1</formula>
    </cfRule>
  </conditionalFormatting>
  <conditionalFormatting sqref="U105">
    <cfRule type="cellIs" dxfId="4500" priority="893" operator="equal">
      <formula>1</formula>
    </cfRule>
  </conditionalFormatting>
  <conditionalFormatting sqref="V105:W105">
    <cfRule type="cellIs" dxfId="4499" priority="895" operator="equal">
      <formula>1</formula>
    </cfRule>
  </conditionalFormatting>
  <conditionalFormatting sqref="T95">
    <cfRule type="cellIs" dxfId="4498" priority="891" stopIfTrue="1" operator="equal">
      <formula>1</formula>
    </cfRule>
  </conditionalFormatting>
  <conditionalFormatting sqref="U95">
    <cfRule type="cellIs" dxfId="4497" priority="890" operator="equal">
      <formula>1</formula>
    </cfRule>
  </conditionalFormatting>
  <conditionalFormatting sqref="V95:W95">
    <cfRule type="cellIs" dxfId="4496" priority="892" operator="equal">
      <formula>1</formula>
    </cfRule>
  </conditionalFormatting>
  <conditionalFormatting sqref="T85">
    <cfRule type="cellIs" dxfId="4495" priority="888" stopIfTrue="1" operator="equal">
      <formula>1</formula>
    </cfRule>
  </conditionalFormatting>
  <conditionalFormatting sqref="U85">
    <cfRule type="cellIs" dxfId="4494" priority="887" operator="equal">
      <formula>1</formula>
    </cfRule>
  </conditionalFormatting>
  <conditionalFormatting sqref="V85">
    <cfRule type="cellIs" dxfId="4493" priority="889" operator="equal">
      <formula>1</formula>
    </cfRule>
  </conditionalFormatting>
  <conditionalFormatting sqref="T78">
    <cfRule type="cellIs" dxfId="4492" priority="885" stopIfTrue="1" operator="equal">
      <formula>1</formula>
    </cfRule>
  </conditionalFormatting>
  <conditionalFormatting sqref="U78">
    <cfRule type="cellIs" dxfId="4491" priority="884" operator="equal">
      <formula>1</formula>
    </cfRule>
  </conditionalFormatting>
  <conditionalFormatting sqref="V78:W78">
    <cfRule type="cellIs" dxfId="4490" priority="886" operator="equal">
      <formula>1</formula>
    </cfRule>
  </conditionalFormatting>
  <conditionalFormatting sqref="T112:W115">
    <cfRule type="cellIs" dxfId="4489" priority="873" operator="equal">
      <formula>1</formula>
    </cfRule>
    <cfRule type="cellIs" dxfId="4488" priority="874" operator="between">
      <formula>0.01</formula>
      <formula>0.99</formula>
    </cfRule>
  </conditionalFormatting>
  <conditionalFormatting sqref="T112:W115">
    <cfRule type="expression" dxfId="4487" priority="872" stopIfTrue="1">
      <formula>S112=1</formula>
    </cfRule>
  </conditionalFormatting>
  <conditionalFormatting sqref="T119:V121">
    <cfRule type="cellIs" dxfId="4486" priority="870" operator="equal">
      <formula>1</formula>
    </cfRule>
    <cfRule type="cellIs" dxfId="4485" priority="871" operator="between">
      <formula>0.01</formula>
      <formula>0.99</formula>
    </cfRule>
  </conditionalFormatting>
  <conditionalFormatting sqref="T119:V121">
    <cfRule type="expression" dxfId="4484" priority="869" stopIfTrue="1">
      <formula>S119=1</formula>
    </cfRule>
  </conditionalFormatting>
  <conditionalFormatting sqref="T81:W82 T83:V84">
    <cfRule type="cellIs" dxfId="4483" priority="866" operator="equal">
      <formula>1</formula>
    </cfRule>
    <cfRule type="cellIs" dxfId="4482" priority="867" operator="between">
      <formula>0.01</formula>
      <formula>0.99</formula>
    </cfRule>
  </conditionalFormatting>
  <conditionalFormatting sqref="T83:V83">
    <cfRule type="expression" dxfId="4481" priority="865" stopIfTrue="1">
      <formula>S83=1</formula>
    </cfRule>
  </conditionalFormatting>
  <conditionalFormatting sqref="T81:W82 T83:V84">
    <cfRule type="expression" dxfId="4480" priority="864" stopIfTrue="1">
      <formula>S81=1</formula>
    </cfRule>
  </conditionalFormatting>
  <conditionalFormatting sqref="T111:W111">
    <cfRule type="cellIs" dxfId="4479" priority="862" operator="equal">
      <formula>1</formula>
    </cfRule>
    <cfRule type="cellIs" dxfId="4478" priority="863" operator="between">
      <formula>0.01</formula>
      <formula>0.99</formula>
    </cfRule>
  </conditionalFormatting>
  <conditionalFormatting sqref="T111:W111">
    <cfRule type="expression" dxfId="4477" priority="861" stopIfTrue="1">
      <formula>S111=1</formula>
    </cfRule>
  </conditionalFormatting>
  <conditionalFormatting sqref="W130">
    <cfRule type="cellIs" dxfId="4476" priority="847" stopIfTrue="1" operator="equal">
      <formula>1</formula>
    </cfRule>
  </conditionalFormatting>
  <conditionalFormatting sqref="T154">
    <cfRule type="cellIs" dxfId="4475" priority="852" stopIfTrue="1" operator="equal">
      <formula>1</formula>
    </cfRule>
  </conditionalFormatting>
  <conditionalFormatting sqref="U154">
    <cfRule type="cellIs" dxfId="4474" priority="851" operator="equal">
      <formula>1</formula>
    </cfRule>
  </conditionalFormatting>
  <conditionalFormatting sqref="T130:U130">
    <cfRule type="cellIs" dxfId="4473" priority="848" stopIfTrue="1" operator="equal">
      <formula>1</formula>
    </cfRule>
  </conditionalFormatting>
  <conditionalFormatting sqref="T147 T155:W155">
    <cfRule type="cellIs" dxfId="4472" priority="860" stopIfTrue="1" operator="equal">
      <formula>1</formula>
    </cfRule>
  </conditionalFormatting>
  <conditionalFormatting sqref="T160:W160">
    <cfRule type="cellIs" dxfId="4471" priority="859" stopIfTrue="1" operator="equal">
      <formula>1</formula>
    </cfRule>
  </conditionalFormatting>
  <conditionalFormatting sqref="W170">
    <cfRule type="cellIs" dxfId="4470" priority="855" stopIfTrue="1" operator="equal">
      <formula>1</formula>
    </cfRule>
  </conditionalFormatting>
  <conditionalFormatting sqref="V147:W147">
    <cfRule type="cellIs" dxfId="4469" priority="854" stopIfTrue="1" operator="equal">
      <formula>1</formula>
    </cfRule>
  </conditionalFormatting>
  <conditionalFormatting sqref="T129">
    <cfRule type="cellIs" dxfId="4468" priority="832" stopIfTrue="1" operator="equal">
      <formula>1</formula>
    </cfRule>
  </conditionalFormatting>
  <conditionalFormatting sqref="T173">
    <cfRule type="cellIs" dxfId="4467" priority="840" stopIfTrue="1" operator="equal">
      <formula>1</formula>
    </cfRule>
  </conditionalFormatting>
  <conditionalFormatting sqref="T159">
    <cfRule type="cellIs" dxfId="4466" priority="845" stopIfTrue="1" operator="equal">
      <formula>1</formula>
    </cfRule>
  </conditionalFormatting>
  <conditionalFormatting sqref="V154:W154">
    <cfRule type="cellIs" dxfId="4465" priority="853" operator="equal">
      <formula>1</formula>
    </cfRule>
  </conditionalFormatting>
  <conditionalFormatting sqref="T123:V123">
    <cfRule type="cellIs" dxfId="4464" priority="850" stopIfTrue="1" operator="equal">
      <formula>1</formula>
    </cfRule>
  </conditionalFormatting>
  <conditionalFormatting sqref="W123">
    <cfRule type="cellIs" dxfId="4463" priority="849" stopIfTrue="1" operator="equal">
      <formula>1</formula>
    </cfRule>
  </conditionalFormatting>
  <conditionalFormatting sqref="T146">
    <cfRule type="cellIs" dxfId="4462" priority="837" stopIfTrue="1" operator="equal">
      <formula>1</formula>
    </cfRule>
  </conditionalFormatting>
  <conditionalFormatting sqref="U159">
    <cfRule type="cellIs" dxfId="4461" priority="844" operator="equal">
      <formula>1</formula>
    </cfRule>
  </conditionalFormatting>
  <conditionalFormatting sqref="V159:W159">
    <cfRule type="cellIs" dxfId="4460" priority="846" operator="equal">
      <formula>1</formula>
    </cfRule>
  </conditionalFormatting>
  <conditionalFormatting sqref="T169">
    <cfRule type="cellIs" dxfId="4459" priority="842" stopIfTrue="1" operator="equal">
      <formula>1</formula>
    </cfRule>
  </conditionalFormatting>
  <conditionalFormatting sqref="U169">
    <cfRule type="cellIs" dxfId="4458" priority="841" operator="equal">
      <formula>1</formula>
    </cfRule>
  </conditionalFormatting>
  <conditionalFormatting sqref="V169:W169">
    <cfRule type="cellIs" dxfId="4457" priority="843" operator="equal">
      <formula>1</formula>
    </cfRule>
  </conditionalFormatting>
  <conditionalFormatting sqref="U173">
    <cfRule type="cellIs" dxfId="4456" priority="839" operator="equal">
      <formula>1</formula>
    </cfRule>
  </conditionalFormatting>
  <conditionalFormatting sqref="U146">
    <cfRule type="cellIs" dxfId="4455" priority="836" operator="equal">
      <formula>1</formula>
    </cfRule>
  </conditionalFormatting>
  <conditionalFormatting sqref="V146:W146">
    <cfRule type="cellIs" dxfId="4454" priority="838" operator="equal">
      <formula>1</formula>
    </cfRule>
  </conditionalFormatting>
  <conditionalFormatting sqref="T136">
    <cfRule type="cellIs" dxfId="4453" priority="834" stopIfTrue="1" operator="equal">
      <formula>1</formula>
    </cfRule>
  </conditionalFormatting>
  <conditionalFormatting sqref="U136">
    <cfRule type="cellIs" dxfId="4452" priority="833" operator="equal">
      <formula>1</formula>
    </cfRule>
  </conditionalFormatting>
  <conditionalFormatting sqref="V136:W136">
    <cfRule type="cellIs" dxfId="4451" priority="835" operator="equal">
      <formula>1</formula>
    </cfRule>
  </conditionalFormatting>
  <conditionalFormatting sqref="U129">
    <cfRule type="cellIs" dxfId="4450" priority="831" operator="equal">
      <formula>1</formula>
    </cfRule>
  </conditionalFormatting>
  <conditionalFormatting sqref="T132:V132 T135:W135">
    <cfRule type="cellIs" dxfId="4449" priority="829" operator="equal">
      <formula>1</formula>
    </cfRule>
    <cfRule type="cellIs" dxfId="4448" priority="830" operator="between">
      <formula>0.01</formula>
      <formula>0.99</formula>
    </cfRule>
  </conditionalFormatting>
  <conditionalFormatting sqref="T132:V132 T135:W135">
    <cfRule type="expression" dxfId="4447" priority="828" stopIfTrue="1">
      <formula>S132=1</formula>
    </cfRule>
  </conditionalFormatting>
  <conditionalFormatting sqref="T140:W141 T143:W145 U142:W142">
    <cfRule type="cellIs" dxfId="4446" priority="826" operator="equal">
      <formula>1</formula>
    </cfRule>
    <cfRule type="cellIs" dxfId="4445" priority="827" operator="between">
      <formula>0.01</formula>
      <formula>0.99</formula>
    </cfRule>
  </conditionalFormatting>
  <conditionalFormatting sqref="T140:W141 T143:W145 U142:W142">
    <cfRule type="expression" dxfId="4444" priority="825" stopIfTrue="1">
      <formula>S140=1</formula>
    </cfRule>
  </conditionalFormatting>
  <conditionalFormatting sqref="T157:W158">
    <cfRule type="cellIs" dxfId="4443" priority="820" operator="equal">
      <formula>1</formula>
    </cfRule>
    <cfRule type="cellIs" dxfId="4442" priority="821" operator="between">
      <formula>0.01</formula>
      <formula>0.99</formula>
    </cfRule>
  </conditionalFormatting>
  <conditionalFormatting sqref="T157:W158">
    <cfRule type="expression" dxfId="4441" priority="819" stopIfTrue="1">
      <formula>S157=1</formula>
    </cfRule>
  </conditionalFormatting>
  <conditionalFormatting sqref="T162:W168">
    <cfRule type="cellIs" dxfId="4440" priority="817" operator="equal">
      <formula>1</formula>
    </cfRule>
    <cfRule type="cellIs" dxfId="4439" priority="818" operator="between">
      <formula>0.01</formula>
      <formula>0.99</formula>
    </cfRule>
  </conditionalFormatting>
  <conditionalFormatting sqref="T162:W168">
    <cfRule type="expression" dxfId="4438" priority="816" stopIfTrue="1">
      <formula>S162=1</formula>
    </cfRule>
  </conditionalFormatting>
  <conditionalFormatting sqref="V130">
    <cfRule type="cellIs" dxfId="4437" priority="815" stopIfTrue="1" operator="equal">
      <formula>1</formula>
    </cfRule>
  </conditionalFormatting>
  <conditionalFormatting sqref="W65:W68">
    <cfRule type="cellIs" dxfId="4436" priority="810" operator="equal">
      <formula>1</formula>
    </cfRule>
    <cfRule type="cellIs" dxfId="4435" priority="811" operator="between">
      <formula>0.01</formula>
      <formula>0.99</formula>
    </cfRule>
  </conditionalFormatting>
  <conditionalFormatting sqref="W65:W68">
    <cfRule type="expression" dxfId="4434" priority="809" stopIfTrue="1">
      <formula>V65=1</formula>
    </cfRule>
  </conditionalFormatting>
  <conditionalFormatting sqref="W125:W126">
    <cfRule type="cellIs" dxfId="4433" priority="797" operator="equal">
      <formula>1</formula>
    </cfRule>
    <cfRule type="cellIs" dxfId="4432" priority="798" operator="between">
      <formula>0.01</formula>
      <formula>0.99</formula>
    </cfRule>
  </conditionalFormatting>
  <conditionalFormatting sqref="W125:W126">
    <cfRule type="expression" dxfId="4431" priority="796" stopIfTrue="1">
      <formula>V125=1</formula>
    </cfRule>
  </conditionalFormatting>
  <conditionalFormatting sqref="W83:W84">
    <cfRule type="cellIs" dxfId="4430" priority="807" operator="equal">
      <formula>1</formula>
    </cfRule>
    <cfRule type="cellIs" dxfId="4429" priority="808" operator="between">
      <formula>0.01</formula>
      <formula>0.99</formula>
    </cfRule>
  </conditionalFormatting>
  <conditionalFormatting sqref="W83:W84">
    <cfRule type="expression" dxfId="4428" priority="806" stopIfTrue="1">
      <formula>V83=1</formula>
    </cfRule>
  </conditionalFormatting>
  <conditionalFormatting sqref="W85">
    <cfRule type="cellIs" dxfId="4427" priority="805" operator="equal">
      <formula>1</formula>
    </cfRule>
  </conditionalFormatting>
  <conditionalFormatting sqref="T125:V126">
    <cfRule type="cellIs" dxfId="4426" priority="800" operator="equal">
      <formula>1</formula>
    </cfRule>
    <cfRule type="cellIs" dxfId="4425" priority="801" operator="between">
      <formula>0.01</formula>
      <formula>0.99</formula>
    </cfRule>
  </conditionalFormatting>
  <conditionalFormatting sqref="T125:V126">
    <cfRule type="expression" dxfId="4424" priority="799" stopIfTrue="1">
      <formula>S125=1</formula>
    </cfRule>
  </conditionalFormatting>
  <conditionalFormatting sqref="W119:W121">
    <cfRule type="cellIs" dxfId="4423" priority="803" operator="equal">
      <formula>1</formula>
    </cfRule>
    <cfRule type="cellIs" dxfId="4422" priority="804" operator="between">
      <formula>0.01</formula>
      <formula>0.99</formula>
    </cfRule>
  </conditionalFormatting>
  <conditionalFormatting sqref="W119:W121">
    <cfRule type="expression" dxfId="4421" priority="802" stopIfTrue="1">
      <formula>V119=1</formula>
    </cfRule>
  </conditionalFormatting>
  <conditionalFormatting sqref="W127">
    <cfRule type="cellIs" dxfId="4420" priority="785" operator="equal">
      <formula>1</formula>
    </cfRule>
    <cfRule type="cellIs" dxfId="4419" priority="786" operator="between">
      <formula>0.01</formula>
      <formula>0.99</formula>
    </cfRule>
  </conditionalFormatting>
  <conditionalFormatting sqref="W127">
    <cfRule type="expression" dxfId="4418" priority="784" stopIfTrue="1">
      <formula>V127=1</formula>
    </cfRule>
  </conditionalFormatting>
  <conditionalFormatting sqref="T127:V127">
    <cfRule type="cellIs" dxfId="4417" priority="788" operator="equal">
      <formula>1</formula>
    </cfRule>
    <cfRule type="cellIs" dxfId="4416" priority="789" operator="between">
      <formula>0.01</formula>
      <formula>0.99</formula>
    </cfRule>
  </conditionalFormatting>
  <conditionalFormatting sqref="T127:V127">
    <cfRule type="expression" dxfId="4415" priority="787" stopIfTrue="1">
      <formula>S127=1</formula>
    </cfRule>
  </conditionalFormatting>
  <conditionalFormatting sqref="W128">
    <cfRule type="cellIs" dxfId="4414" priority="779" operator="equal">
      <formula>1</formula>
    </cfRule>
    <cfRule type="cellIs" dxfId="4413" priority="780" operator="between">
      <formula>0.01</formula>
      <formula>0.99</formula>
    </cfRule>
  </conditionalFormatting>
  <conditionalFormatting sqref="W128">
    <cfRule type="expression" dxfId="4412" priority="778" stopIfTrue="1">
      <formula>V128=1</formula>
    </cfRule>
  </conditionalFormatting>
  <conditionalFormatting sqref="T128:V128">
    <cfRule type="cellIs" dxfId="4411" priority="782" operator="equal">
      <formula>1</formula>
    </cfRule>
    <cfRule type="cellIs" dxfId="4410" priority="783" operator="between">
      <formula>0.01</formula>
      <formula>0.99</formula>
    </cfRule>
  </conditionalFormatting>
  <conditionalFormatting sqref="T128:V128">
    <cfRule type="expression" dxfId="4409" priority="781" stopIfTrue="1">
      <formula>S128=1</formula>
    </cfRule>
  </conditionalFormatting>
  <conditionalFormatting sqref="T48">
    <cfRule type="cellIs" dxfId="4408" priority="776" operator="equal">
      <formula>1</formula>
    </cfRule>
    <cfRule type="cellIs" dxfId="4407" priority="777" operator="between">
      <formula>0.01</formula>
      <formula>0.99</formula>
    </cfRule>
  </conditionalFormatting>
  <conditionalFormatting sqref="T48">
    <cfRule type="expression" dxfId="4406" priority="775" stopIfTrue="1">
      <formula>S48=1</formula>
    </cfRule>
  </conditionalFormatting>
  <conditionalFormatting sqref="T33:W39">
    <cfRule type="cellIs" dxfId="4405" priority="773" operator="equal">
      <formula>1</formula>
    </cfRule>
    <cfRule type="cellIs" dxfId="4404" priority="774" operator="between">
      <formula>0.01</formula>
      <formula>0.99</formula>
    </cfRule>
  </conditionalFormatting>
  <conditionalFormatting sqref="T33:W39">
    <cfRule type="expression" dxfId="4403" priority="772" stopIfTrue="1">
      <formula>S33=1</formula>
    </cfRule>
  </conditionalFormatting>
  <conditionalFormatting sqref="W133:W134">
    <cfRule type="cellIs" dxfId="4402" priority="767" operator="equal">
      <formula>1</formula>
    </cfRule>
    <cfRule type="cellIs" dxfId="4401" priority="768" operator="between">
      <formula>0.01</formula>
      <formula>0.99</formula>
    </cfRule>
  </conditionalFormatting>
  <conditionalFormatting sqref="W133:W134">
    <cfRule type="expression" dxfId="4400" priority="766" stopIfTrue="1">
      <formula>V133=1</formula>
    </cfRule>
  </conditionalFormatting>
  <conditionalFormatting sqref="T133:V134">
    <cfRule type="cellIs" dxfId="4399" priority="770" operator="equal">
      <formula>1</formula>
    </cfRule>
    <cfRule type="cellIs" dxfId="4398" priority="771" operator="between">
      <formula>0.01</formula>
      <formula>0.99</formula>
    </cfRule>
  </conditionalFormatting>
  <conditionalFormatting sqref="T133:V134">
    <cfRule type="expression" dxfId="4397" priority="769" stopIfTrue="1">
      <formula>S133=1</formula>
    </cfRule>
  </conditionalFormatting>
  <conditionalFormatting sqref="W132">
    <cfRule type="cellIs" dxfId="4396" priority="764" operator="equal">
      <formula>1</formula>
    </cfRule>
    <cfRule type="cellIs" dxfId="4395" priority="765" operator="between">
      <formula>0.01</formula>
      <formula>0.99</formula>
    </cfRule>
  </conditionalFormatting>
  <conditionalFormatting sqref="W132">
    <cfRule type="expression" dxfId="4394" priority="763" stopIfTrue="1">
      <formula>V132=1</formula>
    </cfRule>
  </conditionalFormatting>
  <conditionalFormatting sqref="T49 T51">
    <cfRule type="cellIs" dxfId="4393" priority="751" operator="equal">
      <formula>1</formula>
    </cfRule>
    <cfRule type="cellIs" dxfId="4392" priority="752" operator="between">
      <formula>0.01</formula>
      <formula>0.99</formula>
    </cfRule>
  </conditionalFormatting>
  <conditionalFormatting sqref="T49 T51">
    <cfRule type="expression" dxfId="4391" priority="750" stopIfTrue="1">
      <formula>S49=1</formula>
    </cfRule>
  </conditionalFormatting>
  <conditionalFormatting sqref="T52:T54">
    <cfRule type="cellIs" dxfId="4390" priority="748" operator="equal">
      <formula>1</formula>
    </cfRule>
    <cfRule type="cellIs" dxfId="4389" priority="749" operator="between">
      <formula>0.01</formula>
      <formula>0.99</formula>
    </cfRule>
  </conditionalFormatting>
  <conditionalFormatting sqref="T52:T54">
    <cfRule type="expression" dxfId="4388" priority="747" stopIfTrue="1">
      <formula>S52=1</formula>
    </cfRule>
  </conditionalFormatting>
  <conditionalFormatting sqref="T44:W47 U48:W49">
    <cfRule type="cellIs" dxfId="4387" priority="745" operator="equal">
      <formula>1</formula>
    </cfRule>
    <cfRule type="cellIs" dxfId="4386" priority="746" operator="between">
      <formula>0.01</formula>
      <formula>0.99</formula>
    </cfRule>
  </conditionalFormatting>
  <conditionalFormatting sqref="T44:W47 U48:W49">
    <cfRule type="expression" dxfId="4385" priority="744" stopIfTrue="1">
      <formula>S44=1</formula>
    </cfRule>
  </conditionalFormatting>
  <conditionalFormatting sqref="U51:W54">
    <cfRule type="cellIs" dxfId="4384" priority="742" operator="equal">
      <formula>1</formula>
    </cfRule>
    <cfRule type="cellIs" dxfId="4383" priority="743" operator="between">
      <formula>0.01</formula>
      <formula>0.99</formula>
    </cfRule>
  </conditionalFormatting>
  <conditionalFormatting sqref="U51:W54">
    <cfRule type="expression" dxfId="4382" priority="741" stopIfTrue="1">
      <formula>T51=1</formula>
    </cfRule>
  </conditionalFormatting>
  <conditionalFormatting sqref="T58:T61">
    <cfRule type="cellIs" dxfId="4381" priority="739" operator="equal">
      <formula>1</formula>
    </cfRule>
    <cfRule type="cellIs" dxfId="4380" priority="740" operator="between">
      <formula>0.01</formula>
      <formula>0.99</formula>
    </cfRule>
  </conditionalFormatting>
  <conditionalFormatting sqref="T58:T61">
    <cfRule type="expression" dxfId="4379" priority="738" stopIfTrue="1">
      <formula>S58=1</formula>
    </cfRule>
  </conditionalFormatting>
  <conditionalFormatting sqref="U58:W61">
    <cfRule type="cellIs" dxfId="4378" priority="736" operator="equal">
      <formula>1</formula>
    </cfRule>
    <cfRule type="cellIs" dxfId="4377" priority="737" operator="between">
      <formula>0.01</formula>
      <formula>0.99</formula>
    </cfRule>
  </conditionalFormatting>
  <conditionalFormatting sqref="U58:W61">
    <cfRule type="expression" dxfId="4376" priority="735" stopIfTrue="1">
      <formula>T58=1</formula>
    </cfRule>
  </conditionalFormatting>
  <conditionalFormatting sqref="T172:W172">
    <cfRule type="expression" dxfId="4375" priority="729" stopIfTrue="1">
      <formula>S172=1</formula>
    </cfRule>
  </conditionalFormatting>
  <conditionalFormatting sqref="T108:W110">
    <cfRule type="expression" dxfId="4374" priority="732" stopIfTrue="1">
      <formula>S108=1</formula>
    </cfRule>
  </conditionalFormatting>
  <conditionalFormatting sqref="T108:W110">
    <cfRule type="cellIs" dxfId="4373" priority="733" operator="equal">
      <formula>1</formula>
    </cfRule>
    <cfRule type="cellIs" dxfId="4372" priority="734" operator="between">
      <formula>0.01</formula>
      <formula>0.99</formula>
    </cfRule>
  </conditionalFormatting>
  <conditionalFormatting sqref="T172:W172">
    <cfRule type="cellIs" dxfId="4371" priority="730" operator="equal">
      <formula>1</formula>
    </cfRule>
    <cfRule type="cellIs" dxfId="4370" priority="731" operator="between">
      <formula>0.01</formula>
      <formula>0.99</formula>
    </cfRule>
  </conditionalFormatting>
  <conditionalFormatting sqref="T142">
    <cfRule type="cellIs" dxfId="4369" priority="727" operator="equal">
      <formula>1</formula>
    </cfRule>
    <cfRule type="cellIs" dxfId="4368" priority="728" operator="between">
      <formula>0.01</formula>
      <formula>0.99</formula>
    </cfRule>
  </conditionalFormatting>
  <conditionalFormatting sqref="T142">
    <cfRule type="expression" dxfId="4367" priority="726" stopIfTrue="1">
      <formula>S142=1</formula>
    </cfRule>
  </conditionalFormatting>
  <conditionalFormatting sqref="X56:AA56">
    <cfRule type="cellIs" dxfId="4366" priority="725" operator="equal">
      <formula>1</formula>
    </cfRule>
  </conditionalFormatting>
  <conditionalFormatting sqref="X63:Z63">
    <cfRule type="cellIs" dxfId="4365" priority="724" operator="equal">
      <formula>1</formula>
    </cfRule>
  </conditionalFormatting>
  <conditionalFormatting sqref="X70">
    <cfRule type="cellIs" dxfId="4364" priority="723" operator="equal">
      <formula>1</formula>
    </cfRule>
  </conditionalFormatting>
  <conditionalFormatting sqref="X86">
    <cfRule type="cellIs" dxfId="4363" priority="722" operator="equal">
      <formula>1</formula>
    </cfRule>
  </conditionalFormatting>
  <conditionalFormatting sqref="X106">
    <cfRule type="cellIs" dxfId="4362" priority="721" stopIfTrue="1" operator="equal">
      <formula>1</formula>
    </cfRule>
  </conditionalFormatting>
  <conditionalFormatting sqref="X138:AA138">
    <cfRule type="cellIs" dxfId="4361" priority="720" operator="equal">
      <formula>1</formula>
    </cfRule>
  </conditionalFormatting>
  <conditionalFormatting sqref="Z40:AA40 Z122:AA122 Z173:AA173 Z129:AA129">
    <cfRule type="cellIs" dxfId="4360" priority="719" operator="equal">
      <formula>1</formula>
    </cfRule>
  </conditionalFormatting>
  <conditionalFormatting sqref="X10:AA10">
    <cfRule type="cellIs" dxfId="4359" priority="717" operator="equal">
      <formula>1</formula>
    </cfRule>
    <cfRule type="cellIs" dxfId="4358" priority="718" operator="between">
      <formula>0.01</formula>
      <formula>0.99</formula>
    </cfRule>
  </conditionalFormatting>
  <conditionalFormatting sqref="X157:AA158 X120:Z121">
    <cfRule type="expression" dxfId="4357" priority="716" stopIfTrue="1">
      <formula>W120=1</formula>
    </cfRule>
  </conditionalFormatting>
  <conditionalFormatting sqref="X10:AA10">
    <cfRule type="expression" dxfId="4356" priority="715" stopIfTrue="1">
      <formula>W10=1</formula>
    </cfRule>
  </conditionalFormatting>
  <conditionalFormatting sqref="X11:AA16">
    <cfRule type="cellIs" dxfId="4355" priority="713" operator="equal">
      <formula>1</formula>
    </cfRule>
    <cfRule type="cellIs" dxfId="4354" priority="714" operator="between">
      <formula>0.01</formula>
      <formula>0.99</formula>
    </cfRule>
  </conditionalFormatting>
  <conditionalFormatting sqref="X11:AA16">
    <cfRule type="expression" dxfId="4353" priority="712" stopIfTrue="1">
      <formula>W11=1</formula>
    </cfRule>
  </conditionalFormatting>
  <conditionalFormatting sqref="X20:AA20">
    <cfRule type="cellIs" dxfId="4352" priority="710" operator="equal">
      <formula>1</formula>
    </cfRule>
    <cfRule type="cellIs" dxfId="4351" priority="711" operator="between">
      <formula>0.01</formula>
      <formula>0.99</formula>
    </cfRule>
  </conditionalFormatting>
  <conditionalFormatting sqref="X20:AA20">
    <cfRule type="expression" dxfId="4350" priority="709" stopIfTrue="1">
      <formula>W20=1</formula>
    </cfRule>
  </conditionalFormatting>
  <conditionalFormatting sqref="X21:AA28">
    <cfRule type="cellIs" dxfId="4349" priority="707" operator="equal">
      <formula>1</formula>
    </cfRule>
    <cfRule type="cellIs" dxfId="4348" priority="708" operator="between">
      <formula>0.01</formula>
      <formula>0.99</formula>
    </cfRule>
  </conditionalFormatting>
  <conditionalFormatting sqref="X21:AA28">
    <cfRule type="expression" dxfId="4347" priority="706" stopIfTrue="1">
      <formula>W21=1</formula>
    </cfRule>
  </conditionalFormatting>
  <conditionalFormatting sqref="X62">
    <cfRule type="cellIs" dxfId="4346" priority="698" stopIfTrue="1" operator="equal">
      <formula>1</formula>
    </cfRule>
  </conditionalFormatting>
  <conditionalFormatting sqref="X55">
    <cfRule type="cellIs" dxfId="4345" priority="695" stopIfTrue="1" operator="equal">
      <formula>1</formula>
    </cfRule>
  </conditionalFormatting>
  <conditionalFormatting sqref="Z62:AA62">
    <cfRule type="cellIs" dxfId="4344" priority="699" operator="equal">
      <formula>1</formula>
    </cfRule>
  </conditionalFormatting>
  <conditionalFormatting sqref="Y62">
    <cfRule type="cellIs" dxfId="4343" priority="697" operator="equal">
      <formula>1</formula>
    </cfRule>
  </conditionalFormatting>
  <conditionalFormatting sqref="Y55">
    <cfRule type="cellIs" dxfId="4342" priority="694" operator="equal">
      <formula>1</formula>
    </cfRule>
  </conditionalFormatting>
  <conditionalFormatting sqref="X40">
    <cfRule type="cellIs" dxfId="4341" priority="693" stopIfTrue="1" operator="equal">
      <formula>1</formula>
    </cfRule>
  </conditionalFormatting>
  <conditionalFormatting sqref="X41:AA41">
    <cfRule type="cellIs" dxfId="4340" priority="703" operator="equal">
      <formula>1</formula>
    </cfRule>
  </conditionalFormatting>
  <conditionalFormatting sqref="Z69:AA69">
    <cfRule type="cellIs" dxfId="4339" priority="702" operator="equal">
      <formula>1</formula>
    </cfRule>
  </conditionalFormatting>
  <conditionalFormatting sqref="X69">
    <cfRule type="cellIs" dxfId="4338" priority="701" stopIfTrue="1" operator="equal">
      <formula>1</formula>
    </cfRule>
  </conditionalFormatting>
  <conditionalFormatting sqref="X31:AA31">
    <cfRule type="cellIs" dxfId="4337" priority="705" operator="equal">
      <formula>1</formula>
    </cfRule>
  </conditionalFormatting>
  <conditionalFormatting sqref="X65:Z68">
    <cfRule type="cellIs" dxfId="4336" priority="690" operator="equal">
      <formula>1</formula>
    </cfRule>
    <cfRule type="cellIs" dxfId="4335" priority="691" operator="between">
      <formula>0.01</formula>
      <formula>0.99</formula>
    </cfRule>
  </conditionalFormatting>
  <conditionalFormatting sqref="X65:Z68">
    <cfRule type="expression" dxfId="4334" priority="689" stopIfTrue="1">
      <formula>W65=1</formula>
    </cfRule>
  </conditionalFormatting>
  <conditionalFormatting sqref="AA63">
    <cfRule type="cellIs" dxfId="4333" priority="704" operator="equal">
      <formula>1</formula>
    </cfRule>
  </conditionalFormatting>
  <conditionalFormatting sqref="Y69">
    <cfRule type="cellIs" dxfId="4332" priority="700" operator="equal">
      <formula>1</formula>
    </cfRule>
  </conditionalFormatting>
  <conditionalFormatting sqref="Z55:AA55">
    <cfRule type="cellIs" dxfId="4331" priority="696" operator="equal">
      <formula>1</formula>
    </cfRule>
  </conditionalFormatting>
  <conditionalFormatting sqref="Y40">
    <cfRule type="cellIs" dxfId="4330" priority="692" operator="equal">
      <formula>1</formula>
    </cfRule>
  </conditionalFormatting>
  <conditionalFormatting sqref="X72:AA72">
    <cfRule type="cellIs" dxfId="4329" priority="687" operator="equal">
      <formula>1</formula>
    </cfRule>
    <cfRule type="cellIs" dxfId="4328" priority="688" operator="between">
      <formula>0.01</formula>
      <formula>0.99</formula>
    </cfRule>
  </conditionalFormatting>
  <conditionalFormatting sqref="Y147">
    <cfRule type="cellIs" dxfId="4327" priority="633" stopIfTrue="1" operator="equal">
      <formula>1</formula>
    </cfRule>
  </conditionalFormatting>
  <conditionalFormatting sqref="X88:AA94">
    <cfRule type="cellIs" dxfId="4326" priority="654" operator="equal">
      <formula>1</formula>
    </cfRule>
    <cfRule type="cellIs" dxfId="4325" priority="655" operator="between">
      <formula>0.01</formula>
      <formula>0.99</formula>
    </cfRule>
  </conditionalFormatting>
  <conditionalFormatting sqref="X88:AA94">
    <cfRule type="expression" dxfId="4324" priority="653" stopIfTrue="1">
      <formula>W88=1</formula>
    </cfRule>
  </conditionalFormatting>
  <conditionalFormatting sqref="X99:AA104">
    <cfRule type="expression" dxfId="4323" priority="650" stopIfTrue="1">
      <formula>W99=1</formula>
    </cfRule>
  </conditionalFormatting>
  <conditionalFormatting sqref="X97:Z97">
    <cfRule type="cellIs" dxfId="4322" priority="686" stopIfTrue="1" operator="equal">
      <formula>1</formula>
    </cfRule>
  </conditionalFormatting>
  <conditionalFormatting sqref="Y70">
    <cfRule type="cellIs" dxfId="4321" priority="684" operator="equal">
      <formula>1</formula>
    </cfRule>
  </conditionalFormatting>
  <conditionalFormatting sqref="Y79">
    <cfRule type="cellIs" dxfId="4320" priority="682" operator="equal">
      <formula>1</formula>
    </cfRule>
  </conditionalFormatting>
  <conditionalFormatting sqref="Y86">
    <cfRule type="cellIs" dxfId="4319" priority="680" operator="equal">
      <formula>1</formula>
    </cfRule>
  </conditionalFormatting>
  <conditionalFormatting sqref="AA97">
    <cfRule type="cellIs" dxfId="4318" priority="679" stopIfTrue="1" operator="equal">
      <formula>1</formula>
    </cfRule>
  </conditionalFormatting>
  <conditionalFormatting sqref="X73:AA77">
    <cfRule type="cellIs" dxfId="4317" priority="657" operator="equal">
      <formula>1</formula>
    </cfRule>
    <cfRule type="cellIs" dxfId="4316" priority="658" operator="between">
      <formula>0.01</formula>
      <formula>0.99</formula>
    </cfRule>
  </conditionalFormatting>
  <conditionalFormatting sqref="X73:AA77">
    <cfRule type="expression" dxfId="4315" priority="656" stopIfTrue="1">
      <formula>W73=1</formula>
    </cfRule>
  </conditionalFormatting>
  <conditionalFormatting sqref="X99:AA104">
    <cfRule type="cellIs" dxfId="4314" priority="651" operator="equal">
      <formula>1</formula>
    </cfRule>
    <cfRule type="cellIs" dxfId="4313" priority="652" operator="between">
      <formula>0.01</formula>
      <formula>0.99</formula>
    </cfRule>
  </conditionalFormatting>
  <conditionalFormatting sqref="Z70:AA70">
    <cfRule type="cellIs" dxfId="4312" priority="685" operator="equal">
      <formula>1</formula>
    </cfRule>
  </conditionalFormatting>
  <conditionalFormatting sqref="Z79:AA79">
    <cfRule type="cellIs" dxfId="4311" priority="683" operator="equal">
      <formula>1</formula>
    </cfRule>
  </conditionalFormatting>
  <conditionalFormatting sqref="Z86:AA86">
    <cfRule type="cellIs" dxfId="4310" priority="681" operator="equal">
      <formula>1</formula>
    </cfRule>
  </conditionalFormatting>
  <conditionalFormatting sqref="X79">
    <cfRule type="cellIs" dxfId="4309" priority="643" operator="equal">
      <formula>1</formula>
    </cfRule>
  </conditionalFormatting>
  <conditionalFormatting sqref="Y106:Z106">
    <cfRule type="cellIs" dxfId="4308" priority="678" stopIfTrue="1" operator="equal">
      <formula>1</formula>
    </cfRule>
  </conditionalFormatting>
  <conditionalFormatting sqref="AA106">
    <cfRule type="cellIs" dxfId="4307" priority="677" stopIfTrue="1" operator="equal">
      <formula>1</formula>
    </cfRule>
  </conditionalFormatting>
  <conditionalFormatting sqref="X117:AA117">
    <cfRule type="cellIs" dxfId="4306" priority="676" stopIfTrue="1" operator="equal">
      <formula>1</formula>
    </cfRule>
  </conditionalFormatting>
  <conditionalFormatting sqref="X170:Z170">
    <cfRule type="cellIs" dxfId="4305" priority="632" stopIfTrue="1" operator="equal">
      <formula>1</formula>
    </cfRule>
  </conditionalFormatting>
  <conditionalFormatting sqref="X122">
    <cfRule type="cellIs" dxfId="4304" priority="675" stopIfTrue="1" operator="equal">
      <formula>1</formula>
    </cfRule>
  </conditionalFormatting>
  <conditionalFormatting sqref="Y122">
    <cfRule type="cellIs" dxfId="4303" priority="674" operator="equal">
      <formula>1</formula>
    </cfRule>
  </conditionalFormatting>
  <conditionalFormatting sqref="X116">
    <cfRule type="cellIs" dxfId="4302" priority="672" stopIfTrue="1" operator="equal">
      <formula>1</formula>
    </cfRule>
  </conditionalFormatting>
  <conditionalFormatting sqref="Y116">
    <cfRule type="cellIs" dxfId="4301" priority="671" operator="equal">
      <formula>1</formula>
    </cfRule>
  </conditionalFormatting>
  <conditionalFormatting sqref="Z116:AA116">
    <cfRule type="cellIs" dxfId="4300" priority="673" operator="equal">
      <formula>1</formula>
    </cfRule>
  </conditionalFormatting>
  <conditionalFormatting sqref="X105">
    <cfRule type="cellIs" dxfId="4299" priority="669" stopIfTrue="1" operator="equal">
      <formula>1</formula>
    </cfRule>
  </conditionalFormatting>
  <conditionalFormatting sqref="Y105">
    <cfRule type="cellIs" dxfId="4298" priority="668" operator="equal">
      <formula>1</formula>
    </cfRule>
  </conditionalFormatting>
  <conditionalFormatting sqref="Z105:AA105">
    <cfRule type="cellIs" dxfId="4297" priority="670" operator="equal">
      <formula>1</formula>
    </cfRule>
  </conditionalFormatting>
  <conditionalFormatting sqref="X95">
    <cfRule type="cellIs" dxfId="4296" priority="666" stopIfTrue="1" operator="equal">
      <formula>1</formula>
    </cfRule>
  </conditionalFormatting>
  <conditionalFormatting sqref="Y95">
    <cfRule type="cellIs" dxfId="4295" priority="665" operator="equal">
      <formula>1</formula>
    </cfRule>
  </conditionalFormatting>
  <conditionalFormatting sqref="Z95:AA95">
    <cfRule type="cellIs" dxfId="4294" priority="667" operator="equal">
      <formula>1</formula>
    </cfRule>
  </conditionalFormatting>
  <conditionalFormatting sqref="X85">
    <cfRule type="cellIs" dxfId="4293" priority="663" stopIfTrue="1" operator="equal">
      <formula>1</formula>
    </cfRule>
  </conditionalFormatting>
  <conditionalFormatting sqref="Y85">
    <cfRule type="cellIs" dxfId="4292" priority="662" operator="equal">
      <formula>1</formula>
    </cfRule>
  </conditionalFormatting>
  <conditionalFormatting sqref="Z85">
    <cfRule type="cellIs" dxfId="4291" priority="664" operator="equal">
      <formula>1</formula>
    </cfRule>
  </conditionalFormatting>
  <conditionalFormatting sqref="X78">
    <cfRule type="cellIs" dxfId="4290" priority="660" stopIfTrue="1" operator="equal">
      <formula>1</formula>
    </cfRule>
  </conditionalFormatting>
  <conditionalFormatting sqref="Y78">
    <cfRule type="cellIs" dxfId="4289" priority="659" operator="equal">
      <formula>1</formula>
    </cfRule>
  </conditionalFormatting>
  <conditionalFormatting sqref="Z78:AA78">
    <cfRule type="cellIs" dxfId="4288" priority="661" operator="equal">
      <formula>1</formula>
    </cfRule>
  </conditionalFormatting>
  <conditionalFormatting sqref="X112:AA115">
    <cfRule type="cellIs" dxfId="4287" priority="648" operator="equal">
      <formula>1</formula>
    </cfRule>
    <cfRule type="cellIs" dxfId="4286" priority="649" operator="between">
      <formula>0.01</formula>
      <formula>0.99</formula>
    </cfRule>
  </conditionalFormatting>
  <conditionalFormatting sqref="X112:AA115">
    <cfRule type="expression" dxfId="4285" priority="647" stopIfTrue="1">
      <formula>W112=1</formula>
    </cfRule>
  </conditionalFormatting>
  <conditionalFormatting sqref="X119:Z121">
    <cfRule type="cellIs" dxfId="4284" priority="645" operator="equal">
      <formula>1</formula>
    </cfRule>
    <cfRule type="cellIs" dxfId="4283" priority="646" operator="between">
      <formula>0.01</formula>
      <formula>0.99</formula>
    </cfRule>
  </conditionalFormatting>
  <conditionalFormatting sqref="X119:Z121">
    <cfRule type="expression" dxfId="4282" priority="644" stopIfTrue="1">
      <formula>W119=1</formula>
    </cfRule>
  </conditionalFormatting>
  <conditionalFormatting sqref="X81:AA82 X83:Z84">
    <cfRule type="cellIs" dxfId="4281" priority="641" operator="equal">
      <formula>1</formula>
    </cfRule>
    <cfRule type="cellIs" dxfId="4280" priority="642" operator="between">
      <formula>0.01</formula>
      <formula>0.99</formula>
    </cfRule>
  </conditionalFormatting>
  <conditionalFormatting sqref="X83:Z83">
    <cfRule type="expression" dxfId="4279" priority="640" stopIfTrue="1">
      <formula>W83=1</formula>
    </cfRule>
  </conditionalFormatting>
  <conditionalFormatting sqref="X81:AA82 X83:Z84">
    <cfRule type="expression" dxfId="4278" priority="639" stopIfTrue="1">
      <formula>W81=1</formula>
    </cfRule>
  </conditionalFormatting>
  <conditionalFormatting sqref="X111:AA111">
    <cfRule type="cellIs" dxfId="4277" priority="637" operator="equal">
      <formula>1</formula>
    </cfRule>
    <cfRule type="cellIs" dxfId="4276" priority="638" operator="between">
      <formula>0.01</formula>
      <formula>0.99</formula>
    </cfRule>
  </conditionalFormatting>
  <conditionalFormatting sqref="X111:AA111">
    <cfRule type="expression" dxfId="4275" priority="636" stopIfTrue="1">
      <formula>W111=1</formula>
    </cfRule>
  </conditionalFormatting>
  <conditionalFormatting sqref="AA130">
    <cfRule type="cellIs" dxfId="4274" priority="623" stopIfTrue="1" operator="equal">
      <formula>1</formula>
    </cfRule>
  </conditionalFormatting>
  <conditionalFormatting sqref="X154">
    <cfRule type="cellIs" dxfId="4273" priority="628" stopIfTrue="1" operator="equal">
      <formula>1</formula>
    </cfRule>
  </conditionalFormatting>
  <conditionalFormatting sqref="Y154">
    <cfRule type="cellIs" dxfId="4272" priority="627" operator="equal">
      <formula>1</formula>
    </cfRule>
  </conditionalFormatting>
  <conditionalFormatting sqref="X130:Y130">
    <cfRule type="cellIs" dxfId="4271" priority="624" stopIfTrue="1" operator="equal">
      <formula>1</formula>
    </cfRule>
  </conditionalFormatting>
  <conditionalFormatting sqref="X147 X155:AA155">
    <cfRule type="cellIs" dxfId="4270" priority="635" stopIfTrue="1" operator="equal">
      <formula>1</formula>
    </cfRule>
  </conditionalFormatting>
  <conditionalFormatting sqref="X160:AA160">
    <cfRule type="cellIs" dxfId="4269" priority="634" stopIfTrue="1" operator="equal">
      <formula>1</formula>
    </cfRule>
  </conditionalFormatting>
  <conditionalFormatting sqref="AA170">
    <cfRule type="cellIs" dxfId="4268" priority="631" stopIfTrue="1" operator="equal">
      <formula>1</formula>
    </cfRule>
  </conditionalFormatting>
  <conditionalFormatting sqref="Z147:AA147">
    <cfRule type="cellIs" dxfId="4267" priority="630" stopIfTrue="1" operator="equal">
      <formula>1</formula>
    </cfRule>
  </conditionalFormatting>
  <conditionalFormatting sqref="X129">
    <cfRule type="cellIs" dxfId="4266" priority="608" stopIfTrue="1" operator="equal">
      <formula>1</formula>
    </cfRule>
  </conditionalFormatting>
  <conditionalFormatting sqref="X173">
    <cfRule type="cellIs" dxfId="4265" priority="616" stopIfTrue="1" operator="equal">
      <formula>1</formula>
    </cfRule>
  </conditionalFormatting>
  <conditionalFormatting sqref="X159">
    <cfRule type="cellIs" dxfId="4264" priority="621" stopIfTrue="1" operator="equal">
      <formula>1</formula>
    </cfRule>
  </conditionalFormatting>
  <conditionalFormatting sqref="Z154:AA154">
    <cfRule type="cellIs" dxfId="4263" priority="629" operator="equal">
      <formula>1</formula>
    </cfRule>
  </conditionalFormatting>
  <conditionalFormatting sqref="X123:Z123">
    <cfRule type="cellIs" dxfId="4262" priority="626" stopIfTrue="1" operator="equal">
      <formula>1</formula>
    </cfRule>
  </conditionalFormatting>
  <conditionalFormatting sqref="AA123">
    <cfRule type="cellIs" dxfId="4261" priority="625" stopIfTrue="1" operator="equal">
      <formula>1</formula>
    </cfRule>
  </conditionalFormatting>
  <conditionalFormatting sqref="X146">
    <cfRule type="cellIs" dxfId="4260" priority="613" stopIfTrue="1" operator="equal">
      <formula>1</formula>
    </cfRule>
  </conditionalFormatting>
  <conditionalFormatting sqref="Y159">
    <cfRule type="cellIs" dxfId="4259" priority="620" operator="equal">
      <formula>1</formula>
    </cfRule>
  </conditionalFormatting>
  <conditionalFormatting sqref="Z159:AA159">
    <cfRule type="cellIs" dxfId="4258" priority="622" operator="equal">
      <formula>1</formula>
    </cfRule>
  </conditionalFormatting>
  <conditionalFormatting sqref="X169">
    <cfRule type="cellIs" dxfId="4257" priority="618" stopIfTrue="1" operator="equal">
      <formula>1</formula>
    </cfRule>
  </conditionalFormatting>
  <conditionalFormatting sqref="Y169">
    <cfRule type="cellIs" dxfId="4256" priority="617" operator="equal">
      <formula>1</formula>
    </cfRule>
  </conditionalFormatting>
  <conditionalFormatting sqref="Z169:AA169">
    <cfRule type="cellIs" dxfId="4255" priority="619" operator="equal">
      <formula>1</formula>
    </cfRule>
  </conditionalFormatting>
  <conditionalFormatting sqref="Y173">
    <cfRule type="cellIs" dxfId="4254" priority="615" operator="equal">
      <formula>1</formula>
    </cfRule>
  </conditionalFormatting>
  <conditionalFormatting sqref="Y146">
    <cfRule type="cellIs" dxfId="4253" priority="612" operator="equal">
      <formula>1</formula>
    </cfRule>
  </conditionalFormatting>
  <conditionalFormatting sqref="Z146:AA146">
    <cfRule type="cellIs" dxfId="4252" priority="614" operator="equal">
      <formula>1</formula>
    </cfRule>
  </conditionalFormatting>
  <conditionalFormatting sqref="X136">
    <cfRule type="cellIs" dxfId="4251" priority="610" stopIfTrue="1" operator="equal">
      <formula>1</formula>
    </cfRule>
  </conditionalFormatting>
  <conditionalFormatting sqref="Y136">
    <cfRule type="cellIs" dxfId="4250" priority="609" operator="equal">
      <formula>1</formula>
    </cfRule>
  </conditionalFormatting>
  <conditionalFormatting sqref="Z136:AA136">
    <cfRule type="cellIs" dxfId="4249" priority="611" operator="equal">
      <formula>1</formula>
    </cfRule>
  </conditionalFormatting>
  <conditionalFormatting sqref="Y129">
    <cfRule type="cellIs" dxfId="4248" priority="607" operator="equal">
      <formula>1</formula>
    </cfRule>
  </conditionalFormatting>
  <conditionalFormatting sqref="X132:Z132 X135">
    <cfRule type="cellIs" dxfId="4247" priority="605" operator="equal">
      <formula>1</formula>
    </cfRule>
    <cfRule type="cellIs" dxfId="4246" priority="606" operator="between">
      <formula>0.01</formula>
      <formula>0.99</formula>
    </cfRule>
  </conditionalFormatting>
  <conditionalFormatting sqref="X132:Z132 X135">
    <cfRule type="expression" dxfId="4245" priority="604" stopIfTrue="1">
      <formula>W132=1</formula>
    </cfRule>
  </conditionalFormatting>
  <conditionalFormatting sqref="X140:AA145">
    <cfRule type="cellIs" dxfId="4244" priority="602" operator="equal">
      <formula>1</formula>
    </cfRule>
    <cfRule type="cellIs" dxfId="4243" priority="603" operator="between">
      <formula>0.01</formula>
      <formula>0.99</formula>
    </cfRule>
  </conditionalFormatting>
  <conditionalFormatting sqref="X140:AA145">
    <cfRule type="expression" dxfId="4242" priority="601" stopIfTrue="1">
      <formula>W140=1</formula>
    </cfRule>
  </conditionalFormatting>
  <conditionalFormatting sqref="X157:AA158">
    <cfRule type="cellIs" dxfId="4241" priority="596" operator="equal">
      <formula>1</formula>
    </cfRule>
    <cfRule type="cellIs" dxfId="4240" priority="597" operator="between">
      <formula>0.01</formula>
      <formula>0.99</formula>
    </cfRule>
  </conditionalFormatting>
  <conditionalFormatting sqref="X157:AA158">
    <cfRule type="expression" dxfId="4239" priority="595" stopIfTrue="1">
      <formula>W157=1</formula>
    </cfRule>
  </conditionalFormatting>
  <conditionalFormatting sqref="X162:AA168">
    <cfRule type="cellIs" dxfId="4238" priority="593" operator="equal">
      <formula>1</formula>
    </cfRule>
    <cfRule type="cellIs" dxfId="4237" priority="594" operator="between">
      <formula>0.01</formula>
      <formula>0.99</formula>
    </cfRule>
  </conditionalFormatting>
  <conditionalFormatting sqref="X162:AA168">
    <cfRule type="expression" dxfId="4236" priority="592" stopIfTrue="1">
      <formula>W162=1</formula>
    </cfRule>
  </conditionalFormatting>
  <conditionalFormatting sqref="Z130">
    <cfRule type="cellIs" dxfId="4235" priority="591" stopIfTrue="1" operator="equal">
      <formula>1</formula>
    </cfRule>
  </conditionalFormatting>
  <conditionalFormatting sqref="AA65:AA68">
    <cfRule type="cellIs" dxfId="4234" priority="589" operator="equal">
      <formula>1</formula>
    </cfRule>
    <cfRule type="cellIs" dxfId="4233" priority="590" operator="between">
      <formula>0.01</formula>
      <formula>0.99</formula>
    </cfRule>
  </conditionalFormatting>
  <conditionalFormatting sqref="AA65:AA68">
    <cfRule type="expression" dxfId="4232" priority="588" stopIfTrue="1">
      <formula>Z65=1</formula>
    </cfRule>
  </conditionalFormatting>
  <conditionalFormatting sqref="AA125:AA126">
    <cfRule type="cellIs" dxfId="4231" priority="576" operator="equal">
      <formula>1</formula>
    </cfRule>
    <cfRule type="cellIs" dxfId="4230" priority="577" operator="between">
      <formula>0.01</formula>
      <formula>0.99</formula>
    </cfRule>
  </conditionalFormatting>
  <conditionalFormatting sqref="AA125:AA126">
    <cfRule type="expression" dxfId="4229" priority="575" stopIfTrue="1">
      <formula>Z125=1</formula>
    </cfRule>
  </conditionalFormatting>
  <conditionalFormatting sqref="AA83:AA84">
    <cfRule type="cellIs" dxfId="4228" priority="586" operator="equal">
      <formula>1</formula>
    </cfRule>
    <cfRule type="cellIs" dxfId="4227" priority="587" operator="between">
      <formula>0.01</formula>
      <formula>0.99</formula>
    </cfRule>
  </conditionalFormatting>
  <conditionalFormatting sqref="AA83:AA84">
    <cfRule type="expression" dxfId="4226" priority="585" stopIfTrue="1">
      <formula>Z83=1</formula>
    </cfRule>
  </conditionalFormatting>
  <conditionalFormatting sqref="AA85">
    <cfRule type="cellIs" dxfId="4225" priority="584" operator="equal">
      <formula>1</formula>
    </cfRule>
  </conditionalFormatting>
  <conditionalFormatting sqref="X125:Z126">
    <cfRule type="cellIs" dxfId="4224" priority="579" operator="equal">
      <formula>1</formula>
    </cfRule>
    <cfRule type="cellIs" dxfId="4223" priority="580" operator="between">
      <formula>0.01</formula>
      <formula>0.99</formula>
    </cfRule>
  </conditionalFormatting>
  <conditionalFormatting sqref="X125:Z126">
    <cfRule type="expression" dxfId="4222" priority="578" stopIfTrue="1">
      <formula>W125=1</formula>
    </cfRule>
  </conditionalFormatting>
  <conditionalFormatting sqref="AA119:AA121">
    <cfRule type="cellIs" dxfId="4221" priority="582" operator="equal">
      <formula>1</formula>
    </cfRule>
    <cfRule type="cellIs" dxfId="4220" priority="583" operator="between">
      <formula>0.01</formula>
      <formula>0.99</formula>
    </cfRule>
  </conditionalFormatting>
  <conditionalFormatting sqref="AA119:AA121">
    <cfRule type="expression" dxfId="4219" priority="581" stopIfTrue="1">
      <formula>Z119=1</formula>
    </cfRule>
  </conditionalFormatting>
  <conditionalFormatting sqref="AA127">
    <cfRule type="cellIs" dxfId="4218" priority="570" operator="equal">
      <formula>1</formula>
    </cfRule>
    <cfRule type="cellIs" dxfId="4217" priority="571" operator="between">
      <formula>0.01</formula>
      <formula>0.99</formula>
    </cfRule>
  </conditionalFormatting>
  <conditionalFormatting sqref="AA127">
    <cfRule type="expression" dxfId="4216" priority="569" stopIfTrue="1">
      <formula>Z127=1</formula>
    </cfRule>
  </conditionalFormatting>
  <conditionalFormatting sqref="X127:Z127">
    <cfRule type="cellIs" dxfId="4215" priority="573" operator="equal">
      <formula>1</formula>
    </cfRule>
    <cfRule type="cellIs" dxfId="4214" priority="574" operator="between">
      <formula>0.01</formula>
      <formula>0.99</formula>
    </cfRule>
  </conditionalFormatting>
  <conditionalFormatting sqref="X127:Z127">
    <cfRule type="expression" dxfId="4213" priority="572" stopIfTrue="1">
      <formula>W127=1</formula>
    </cfRule>
  </conditionalFormatting>
  <conditionalFormatting sqref="AA128">
    <cfRule type="cellIs" dxfId="4212" priority="564" operator="equal">
      <formula>1</formula>
    </cfRule>
    <cfRule type="cellIs" dxfId="4211" priority="565" operator="between">
      <formula>0.01</formula>
      <formula>0.99</formula>
    </cfRule>
  </conditionalFormatting>
  <conditionalFormatting sqref="AA128">
    <cfRule type="expression" dxfId="4210" priority="563" stopIfTrue="1">
      <formula>Z128=1</formula>
    </cfRule>
  </conditionalFormatting>
  <conditionalFormatting sqref="X128:Z128">
    <cfRule type="cellIs" dxfId="4209" priority="567" operator="equal">
      <formula>1</formula>
    </cfRule>
    <cfRule type="cellIs" dxfId="4208" priority="568" operator="between">
      <formula>0.01</formula>
      <formula>0.99</formula>
    </cfRule>
  </conditionalFormatting>
  <conditionalFormatting sqref="X128:Z128">
    <cfRule type="expression" dxfId="4207" priority="566" stopIfTrue="1">
      <formula>W128=1</formula>
    </cfRule>
  </conditionalFormatting>
  <conditionalFormatting sqref="X48">
    <cfRule type="cellIs" dxfId="4206" priority="561" operator="equal">
      <formula>1</formula>
    </cfRule>
    <cfRule type="cellIs" dxfId="4205" priority="562" operator="between">
      <formula>0.01</formula>
      <formula>0.99</formula>
    </cfRule>
  </conditionalFormatting>
  <conditionalFormatting sqref="X48">
    <cfRule type="expression" dxfId="4204" priority="560" stopIfTrue="1">
      <formula>W48=1</formula>
    </cfRule>
  </conditionalFormatting>
  <conditionalFormatting sqref="X33:AA39">
    <cfRule type="cellIs" dxfId="4203" priority="558" operator="equal">
      <formula>1</formula>
    </cfRule>
    <cfRule type="cellIs" dxfId="4202" priority="559" operator="between">
      <formula>0.01</formula>
      <formula>0.99</formula>
    </cfRule>
  </conditionalFormatting>
  <conditionalFormatting sqref="X33:AA39">
    <cfRule type="expression" dxfId="4201" priority="557" stopIfTrue="1">
      <formula>W33=1</formula>
    </cfRule>
  </conditionalFormatting>
  <conditionalFormatting sqref="AA133:AA135">
    <cfRule type="cellIs" dxfId="4200" priority="552" operator="equal">
      <formula>1</formula>
    </cfRule>
    <cfRule type="cellIs" dxfId="4199" priority="553" operator="between">
      <formula>0.01</formula>
      <formula>0.99</formula>
    </cfRule>
  </conditionalFormatting>
  <conditionalFormatting sqref="AA133:AA135">
    <cfRule type="expression" dxfId="4198" priority="551" stopIfTrue="1">
      <formula>Z133=1</formula>
    </cfRule>
  </conditionalFormatting>
  <conditionalFormatting sqref="X133:Z134 Y135:Z135">
    <cfRule type="cellIs" dxfId="4197" priority="555" operator="equal">
      <formula>1</formula>
    </cfRule>
    <cfRule type="cellIs" dxfId="4196" priority="556" operator="between">
      <formula>0.01</formula>
      <formula>0.99</formula>
    </cfRule>
  </conditionalFormatting>
  <conditionalFormatting sqref="X133:Z134 Y135:Z135">
    <cfRule type="expression" dxfId="4195" priority="554" stopIfTrue="1">
      <formula>W133=1</formula>
    </cfRule>
  </conditionalFormatting>
  <conditionalFormatting sqref="AA132">
    <cfRule type="cellIs" dxfId="4194" priority="549" operator="equal">
      <formula>1</formula>
    </cfRule>
    <cfRule type="cellIs" dxfId="4193" priority="550" operator="between">
      <formula>0.01</formula>
      <formula>0.99</formula>
    </cfRule>
  </conditionalFormatting>
  <conditionalFormatting sqref="AA132">
    <cfRule type="expression" dxfId="4192" priority="548" stopIfTrue="1">
      <formula>Z132=1</formula>
    </cfRule>
  </conditionalFormatting>
  <conditionalFormatting sqref="X49 X51">
    <cfRule type="cellIs" dxfId="4191" priority="543" operator="equal">
      <formula>1</formula>
    </cfRule>
    <cfRule type="cellIs" dxfId="4190" priority="544" operator="between">
      <formula>0.01</formula>
      <formula>0.99</formula>
    </cfRule>
  </conditionalFormatting>
  <conditionalFormatting sqref="X49 X51">
    <cfRule type="expression" dxfId="4189" priority="542" stopIfTrue="1">
      <formula>W49=1</formula>
    </cfRule>
  </conditionalFormatting>
  <conditionalFormatting sqref="X52:X54">
    <cfRule type="cellIs" dxfId="4188" priority="540" operator="equal">
      <formula>1</formula>
    </cfRule>
    <cfRule type="cellIs" dxfId="4187" priority="541" operator="between">
      <formula>0.01</formula>
      <formula>0.99</formula>
    </cfRule>
  </conditionalFormatting>
  <conditionalFormatting sqref="X52:X54">
    <cfRule type="expression" dxfId="4186" priority="539" stopIfTrue="1">
      <formula>W52=1</formula>
    </cfRule>
  </conditionalFormatting>
  <conditionalFormatting sqref="X44:AA47 Y48:AA49">
    <cfRule type="cellIs" dxfId="4185" priority="537" operator="equal">
      <formula>1</formula>
    </cfRule>
    <cfRule type="cellIs" dxfId="4184" priority="538" operator="between">
      <formula>0.01</formula>
      <formula>0.99</formula>
    </cfRule>
  </conditionalFormatting>
  <conditionalFormatting sqref="X44:AA47 Y48:AA49">
    <cfRule type="expression" dxfId="4183" priority="536" stopIfTrue="1">
      <formula>W44=1</formula>
    </cfRule>
  </conditionalFormatting>
  <conditionalFormatting sqref="Y51:AA54">
    <cfRule type="cellIs" dxfId="4182" priority="534" operator="equal">
      <formula>1</formula>
    </cfRule>
    <cfRule type="cellIs" dxfId="4181" priority="535" operator="between">
      <formula>0.01</formula>
      <formula>0.99</formula>
    </cfRule>
  </conditionalFormatting>
  <conditionalFormatting sqref="Y51:AA54">
    <cfRule type="expression" dxfId="4180" priority="533" stopIfTrue="1">
      <formula>X51=1</formula>
    </cfRule>
  </conditionalFormatting>
  <conditionalFormatting sqref="X58:X61">
    <cfRule type="cellIs" dxfId="4179" priority="531" operator="equal">
      <formula>1</formula>
    </cfRule>
    <cfRule type="cellIs" dxfId="4178" priority="532" operator="between">
      <formula>0.01</formula>
      <formula>0.99</formula>
    </cfRule>
  </conditionalFormatting>
  <conditionalFormatting sqref="X58:X61">
    <cfRule type="expression" dxfId="4177" priority="530" stopIfTrue="1">
      <formula>W58=1</formula>
    </cfRule>
  </conditionalFormatting>
  <conditionalFormatting sqref="Y58:AA61">
    <cfRule type="cellIs" dxfId="4176" priority="528" operator="equal">
      <formula>1</formula>
    </cfRule>
    <cfRule type="cellIs" dxfId="4175" priority="529" operator="between">
      <formula>0.01</formula>
      <formula>0.99</formula>
    </cfRule>
  </conditionalFormatting>
  <conditionalFormatting sqref="Y58:AA61">
    <cfRule type="expression" dxfId="4174" priority="527" stopIfTrue="1">
      <formula>X58=1</formula>
    </cfRule>
  </conditionalFormatting>
  <conditionalFormatting sqref="X172:AA172">
    <cfRule type="expression" dxfId="4173" priority="521" stopIfTrue="1">
      <formula>W172=1</formula>
    </cfRule>
  </conditionalFormatting>
  <conditionalFormatting sqref="X108:AA110">
    <cfRule type="expression" dxfId="4172" priority="524" stopIfTrue="1">
      <formula>W108=1</formula>
    </cfRule>
  </conditionalFormatting>
  <conditionalFormatting sqref="X108:AA110">
    <cfRule type="cellIs" dxfId="4171" priority="525" operator="equal">
      <formula>1</formula>
    </cfRule>
    <cfRule type="cellIs" dxfId="4170" priority="526" operator="between">
      <formula>0.01</formula>
      <formula>0.99</formula>
    </cfRule>
  </conditionalFormatting>
  <conditionalFormatting sqref="X172:AA172">
    <cfRule type="cellIs" dxfId="4169" priority="522" operator="equal">
      <formula>1</formula>
    </cfRule>
    <cfRule type="cellIs" dxfId="4168" priority="523" operator="between">
      <formula>0.01</formula>
      <formula>0.99</formula>
    </cfRule>
  </conditionalFormatting>
  <conditionalFormatting sqref="AB56:AE56">
    <cfRule type="cellIs" dxfId="4167" priority="517" operator="equal">
      <formula>1</formula>
    </cfRule>
  </conditionalFormatting>
  <conditionalFormatting sqref="AB63:AD63">
    <cfRule type="cellIs" dxfId="4166" priority="516" operator="equal">
      <formula>1</formula>
    </cfRule>
  </conditionalFormatting>
  <conditionalFormatting sqref="AB70">
    <cfRule type="cellIs" dxfId="4165" priority="515" operator="equal">
      <formula>1</formula>
    </cfRule>
  </conditionalFormatting>
  <conditionalFormatting sqref="AB86">
    <cfRule type="cellIs" dxfId="4164" priority="514" operator="equal">
      <formula>1</formula>
    </cfRule>
  </conditionalFormatting>
  <conditionalFormatting sqref="AB106">
    <cfRule type="cellIs" dxfId="4163" priority="513" stopIfTrue="1" operator="equal">
      <formula>1</formula>
    </cfRule>
  </conditionalFormatting>
  <conditionalFormatting sqref="AB138:AE138">
    <cfRule type="cellIs" dxfId="4162" priority="512" operator="equal">
      <formula>1</formula>
    </cfRule>
  </conditionalFormatting>
  <conditionalFormatting sqref="AD40:AE40 AD122:AE122 AD173:AE173 AD129:AE129">
    <cfRule type="cellIs" dxfId="4161" priority="511" operator="equal">
      <formula>1</formula>
    </cfRule>
  </conditionalFormatting>
  <conditionalFormatting sqref="AB10:AE10">
    <cfRule type="cellIs" dxfId="4160" priority="509" operator="equal">
      <formula>1</formula>
    </cfRule>
    <cfRule type="cellIs" dxfId="4159" priority="510" operator="between">
      <formula>0.01</formula>
      <formula>0.99</formula>
    </cfRule>
  </conditionalFormatting>
  <conditionalFormatting sqref="AB157:AE158 AB120:AD121">
    <cfRule type="expression" dxfId="4158" priority="508" stopIfTrue="1">
      <formula>AA120=1</formula>
    </cfRule>
  </conditionalFormatting>
  <conditionalFormatting sqref="AB10:AE10">
    <cfRule type="expression" dxfId="4157" priority="507" stopIfTrue="1">
      <formula>AA10=1</formula>
    </cfRule>
  </conditionalFormatting>
  <conditionalFormatting sqref="AB11:AE16">
    <cfRule type="cellIs" dxfId="4156" priority="505" operator="equal">
      <formula>1</formula>
    </cfRule>
    <cfRule type="cellIs" dxfId="4155" priority="506" operator="between">
      <formula>0.01</formula>
      <formula>0.99</formula>
    </cfRule>
  </conditionalFormatting>
  <conditionalFormatting sqref="AB11:AE16">
    <cfRule type="expression" dxfId="4154" priority="504" stopIfTrue="1">
      <formula>AA11=1</formula>
    </cfRule>
  </conditionalFormatting>
  <conditionalFormatting sqref="AB20:AE20">
    <cfRule type="cellIs" dxfId="4153" priority="502" operator="equal">
      <formula>1</formula>
    </cfRule>
    <cfRule type="cellIs" dxfId="4152" priority="503" operator="between">
      <formula>0.01</formula>
      <formula>0.99</formula>
    </cfRule>
  </conditionalFormatting>
  <conditionalFormatting sqref="AB20:AE20">
    <cfRule type="expression" dxfId="4151" priority="501" stopIfTrue="1">
      <formula>AA20=1</formula>
    </cfRule>
  </conditionalFormatting>
  <conditionalFormatting sqref="AB21:AE28">
    <cfRule type="cellIs" dxfId="4150" priority="499" operator="equal">
      <formula>1</formula>
    </cfRule>
    <cfRule type="cellIs" dxfId="4149" priority="500" operator="between">
      <formula>0.01</formula>
      <formula>0.99</formula>
    </cfRule>
  </conditionalFormatting>
  <conditionalFormatting sqref="AB21:AE28">
    <cfRule type="expression" dxfId="4148" priority="498" stopIfTrue="1">
      <formula>AA21=1</formula>
    </cfRule>
  </conditionalFormatting>
  <conditionalFormatting sqref="AB62">
    <cfRule type="cellIs" dxfId="4147" priority="490" stopIfTrue="1" operator="equal">
      <formula>1</formula>
    </cfRule>
  </conditionalFormatting>
  <conditionalFormatting sqref="AB55">
    <cfRule type="cellIs" dxfId="4146" priority="487" stopIfTrue="1" operator="equal">
      <formula>1</formula>
    </cfRule>
  </conditionalFormatting>
  <conditionalFormatting sqref="AD62:AE62">
    <cfRule type="cellIs" dxfId="4145" priority="491" operator="equal">
      <formula>1</formula>
    </cfRule>
  </conditionalFormatting>
  <conditionalFormatting sqref="AC62">
    <cfRule type="cellIs" dxfId="4144" priority="489" operator="equal">
      <formula>1</formula>
    </cfRule>
  </conditionalFormatting>
  <conditionalFormatting sqref="AC55">
    <cfRule type="cellIs" dxfId="4143" priority="486" operator="equal">
      <formula>1</formula>
    </cfRule>
  </conditionalFormatting>
  <conditionalFormatting sqref="AB40">
    <cfRule type="cellIs" dxfId="4142" priority="485" stopIfTrue="1" operator="equal">
      <formula>1</formula>
    </cfRule>
  </conditionalFormatting>
  <conditionalFormatting sqref="AB41:AE41">
    <cfRule type="cellIs" dxfId="4141" priority="495" operator="equal">
      <formula>1</formula>
    </cfRule>
  </conditionalFormatting>
  <conditionalFormatting sqref="AD69:AE69">
    <cfRule type="cellIs" dxfId="4140" priority="494" operator="equal">
      <formula>1</formula>
    </cfRule>
  </conditionalFormatting>
  <conditionalFormatting sqref="AB69">
    <cfRule type="cellIs" dxfId="4139" priority="493" stopIfTrue="1" operator="equal">
      <formula>1</formula>
    </cfRule>
  </conditionalFormatting>
  <conditionalFormatting sqref="AB31:AE31">
    <cfRule type="cellIs" dxfId="4138" priority="497" operator="equal">
      <formula>1</formula>
    </cfRule>
  </conditionalFormatting>
  <conditionalFormatting sqref="AB65:AD68">
    <cfRule type="cellIs" dxfId="4137" priority="482" operator="equal">
      <formula>1</formula>
    </cfRule>
    <cfRule type="cellIs" dxfId="4136" priority="483" operator="between">
      <formula>0.01</formula>
      <formula>0.99</formula>
    </cfRule>
  </conditionalFormatting>
  <conditionalFormatting sqref="AB65:AD68">
    <cfRule type="expression" dxfId="4135" priority="481" stopIfTrue="1">
      <formula>AA65=1</formula>
    </cfRule>
  </conditionalFormatting>
  <conditionalFormatting sqref="AE63">
    <cfRule type="cellIs" dxfId="4134" priority="496" operator="equal">
      <formula>1</formula>
    </cfRule>
  </conditionalFormatting>
  <conditionalFormatting sqref="AC69">
    <cfRule type="cellIs" dxfId="4133" priority="492" operator="equal">
      <formula>1</formula>
    </cfRule>
  </conditionalFormatting>
  <conditionalFormatting sqref="AD55:AE55">
    <cfRule type="cellIs" dxfId="4132" priority="488" operator="equal">
      <formula>1</formula>
    </cfRule>
  </conditionalFormatting>
  <conditionalFormatting sqref="AC40">
    <cfRule type="cellIs" dxfId="4131" priority="484" operator="equal">
      <formula>1</formula>
    </cfRule>
  </conditionalFormatting>
  <conditionalFormatting sqref="AB72:AE72">
    <cfRule type="cellIs" dxfId="4130" priority="479" operator="equal">
      <formula>1</formula>
    </cfRule>
    <cfRule type="cellIs" dxfId="4129" priority="480" operator="between">
      <formula>0.01</formula>
      <formula>0.99</formula>
    </cfRule>
  </conditionalFormatting>
  <conditionalFormatting sqref="AC147">
    <cfRule type="cellIs" dxfId="4128" priority="425" stopIfTrue="1" operator="equal">
      <formula>1</formula>
    </cfRule>
  </conditionalFormatting>
  <conditionalFormatting sqref="AB88:AE94">
    <cfRule type="cellIs" dxfId="4127" priority="446" operator="equal">
      <formula>1</formula>
    </cfRule>
    <cfRule type="cellIs" dxfId="4126" priority="447" operator="between">
      <formula>0.01</formula>
      <formula>0.99</formula>
    </cfRule>
  </conditionalFormatting>
  <conditionalFormatting sqref="AB88:AE94">
    <cfRule type="expression" dxfId="4125" priority="445" stopIfTrue="1">
      <formula>AA88=1</formula>
    </cfRule>
  </conditionalFormatting>
  <conditionalFormatting sqref="AB99:AE104">
    <cfRule type="expression" dxfId="4124" priority="442" stopIfTrue="1">
      <formula>AA99=1</formula>
    </cfRule>
  </conditionalFormatting>
  <conditionalFormatting sqref="AB97:AD97">
    <cfRule type="cellIs" dxfId="4123" priority="478" stopIfTrue="1" operator="equal">
      <formula>1</formula>
    </cfRule>
  </conditionalFormatting>
  <conditionalFormatting sqref="AC70">
    <cfRule type="cellIs" dxfId="4122" priority="476" operator="equal">
      <formula>1</formula>
    </cfRule>
  </conditionalFormatting>
  <conditionalFormatting sqref="AC79">
    <cfRule type="cellIs" dxfId="4121" priority="474" operator="equal">
      <formula>1</formula>
    </cfRule>
  </conditionalFormatting>
  <conditionalFormatting sqref="AC86">
    <cfRule type="cellIs" dxfId="4120" priority="472" operator="equal">
      <formula>1</formula>
    </cfRule>
  </conditionalFormatting>
  <conditionalFormatting sqref="AE97">
    <cfRule type="cellIs" dxfId="4119" priority="471" stopIfTrue="1" operator="equal">
      <formula>1</formula>
    </cfRule>
  </conditionalFormatting>
  <conditionalFormatting sqref="AB73:AE77">
    <cfRule type="cellIs" dxfId="4118" priority="449" operator="equal">
      <formula>1</formula>
    </cfRule>
    <cfRule type="cellIs" dxfId="4117" priority="450" operator="between">
      <formula>0.01</formula>
      <formula>0.99</formula>
    </cfRule>
  </conditionalFormatting>
  <conditionalFormatting sqref="AB73:AE77">
    <cfRule type="expression" dxfId="4116" priority="448" stopIfTrue="1">
      <formula>AA73=1</formula>
    </cfRule>
  </conditionalFormatting>
  <conditionalFormatting sqref="AB99:AE104">
    <cfRule type="cellIs" dxfId="4115" priority="443" operator="equal">
      <formula>1</formula>
    </cfRule>
    <cfRule type="cellIs" dxfId="4114" priority="444" operator="between">
      <formula>0.01</formula>
      <formula>0.99</formula>
    </cfRule>
  </conditionalFormatting>
  <conditionalFormatting sqref="AD70:AE70">
    <cfRule type="cellIs" dxfId="4113" priority="477" operator="equal">
      <formula>1</formula>
    </cfRule>
  </conditionalFormatting>
  <conditionalFormatting sqref="AD79:AE79">
    <cfRule type="cellIs" dxfId="4112" priority="475" operator="equal">
      <formula>1</formula>
    </cfRule>
  </conditionalFormatting>
  <conditionalFormatting sqref="AD86:AE86">
    <cfRule type="cellIs" dxfId="4111" priority="473" operator="equal">
      <formula>1</formula>
    </cfRule>
  </conditionalFormatting>
  <conditionalFormatting sqref="AB79">
    <cfRule type="cellIs" dxfId="4110" priority="435" operator="equal">
      <formula>1</formula>
    </cfRule>
  </conditionalFormatting>
  <conditionalFormatting sqref="AC106:AD106">
    <cfRule type="cellIs" dxfId="4109" priority="470" stopIfTrue="1" operator="equal">
      <formula>1</formula>
    </cfRule>
  </conditionalFormatting>
  <conditionalFormatting sqref="AE106">
    <cfRule type="cellIs" dxfId="4108" priority="469" stopIfTrue="1" operator="equal">
      <formula>1</formula>
    </cfRule>
  </conditionalFormatting>
  <conditionalFormatting sqref="AB117:AE117">
    <cfRule type="cellIs" dxfId="4107" priority="468" stopIfTrue="1" operator="equal">
      <formula>1</formula>
    </cfRule>
  </conditionalFormatting>
  <conditionalFormatting sqref="AB170:AD170">
    <cfRule type="cellIs" dxfId="4106" priority="424" stopIfTrue="1" operator="equal">
      <formula>1</formula>
    </cfRule>
  </conditionalFormatting>
  <conditionalFormatting sqref="AB122">
    <cfRule type="cellIs" dxfId="4105" priority="467" stopIfTrue="1" operator="equal">
      <formula>1</formula>
    </cfRule>
  </conditionalFormatting>
  <conditionalFormatting sqref="AC122">
    <cfRule type="cellIs" dxfId="4104" priority="466" operator="equal">
      <formula>1</formula>
    </cfRule>
  </conditionalFormatting>
  <conditionalFormatting sqref="AB116">
    <cfRule type="cellIs" dxfId="4103" priority="464" stopIfTrue="1" operator="equal">
      <formula>1</formula>
    </cfRule>
  </conditionalFormatting>
  <conditionalFormatting sqref="AC116">
    <cfRule type="cellIs" dxfId="4102" priority="463" operator="equal">
      <formula>1</formula>
    </cfRule>
  </conditionalFormatting>
  <conditionalFormatting sqref="AD116:AE116">
    <cfRule type="cellIs" dxfId="4101" priority="465" operator="equal">
      <formula>1</formula>
    </cfRule>
  </conditionalFormatting>
  <conditionalFormatting sqref="AB105">
    <cfRule type="cellIs" dxfId="4100" priority="461" stopIfTrue="1" operator="equal">
      <formula>1</formula>
    </cfRule>
  </conditionalFormatting>
  <conditionalFormatting sqref="AC105">
    <cfRule type="cellIs" dxfId="4099" priority="460" operator="equal">
      <formula>1</formula>
    </cfRule>
  </conditionalFormatting>
  <conditionalFormatting sqref="AD105:AE105">
    <cfRule type="cellIs" dxfId="4098" priority="462" operator="equal">
      <formula>1</formula>
    </cfRule>
  </conditionalFormatting>
  <conditionalFormatting sqref="AB95">
    <cfRule type="cellIs" dxfId="4097" priority="458" stopIfTrue="1" operator="equal">
      <formula>1</formula>
    </cfRule>
  </conditionalFormatting>
  <conditionalFormatting sqref="AC95">
    <cfRule type="cellIs" dxfId="4096" priority="457" operator="equal">
      <formula>1</formula>
    </cfRule>
  </conditionalFormatting>
  <conditionalFormatting sqref="AD95:AE95">
    <cfRule type="cellIs" dxfId="4095" priority="459" operator="equal">
      <formula>1</formula>
    </cfRule>
  </conditionalFormatting>
  <conditionalFormatting sqref="AB85">
    <cfRule type="cellIs" dxfId="4094" priority="455" stopIfTrue="1" operator="equal">
      <formula>1</formula>
    </cfRule>
  </conditionalFormatting>
  <conditionalFormatting sqref="AC85">
    <cfRule type="cellIs" dxfId="4093" priority="454" operator="equal">
      <formula>1</formula>
    </cfRule>
  </conditionalFormatting>
  <conditionalFormatting sqref="AD85">
    <cfRule type="cellIs" dxfId="4092" priority="456" operator="equal">
      <formula>1</formula>
    </cfRule>
  </conditionalFormatting>
  <conditionalFormatting sqref="AB78">
    <cfRule type="cellIs" dxfId="4091" priority="452" stopIfTrue="1" operator="equal">
      <formula>1</formula>
    </cfRule>
  </conditionalFormatting>
  <conditionalFormatting sqref="AC78">
    <cfRule type="cellIs" dxfId="4090" priority="451" operator="equal">
      <formula>1</formula>
    </cfRule>
  </conditionalFormatting>
  <conditionalFormatting sqref="AD78:AE78">
    <cfRule type="cellIs" dxfId="4089" priority="453" operator="equal">
      <formula>1</formula>
    </cfRule>
  </conditionalFormatting>
  <conditionalFormatting sqref="AB112:AE115">
    <cfRule type="cellIs" dxfId="4088" priority="440" operator="equal">
      <formula>1</formula>
    </cfRule>
    <cfRule type="cellIs" dxfId="4087" priority="441" operator="between">
      <formula>0.01</formula>
      <formula>0.99</formula>
    </cfRule>
  </conditionalFormatting>
  <conditionalFormatting sqref="AB112:AE115">
    <cfRule type="expression" dxfId="4086" priority="439" stopIfTrue="1">
      <formula>AA112=1</formula>
    </cfRule>
  </conditionalFormatting>
  <conditionalFormatting sqref="AB119:AD121">
    <cfRule type="cellIs" dxfId="4085" priority="437" operator="equal">
      <formula>1</formula>
    </cfRule>
    <cfRule type="cellIs" dxfId="4084" priority="438" operator="between">
      <formula>0.01</formula>
      <formula>0.99</formula>
    </cfRule>
  </conditionalFormatting>
  <conditionalFormatting sqref="AB119:AD121">
    <cfRule type="expression" dxfId="4083" priority="436" stopIfTrue="1">
      <formula>AA119=1</formula>
    </cfRule>
  </conditionalFormatting>
  <conditionalFormatting sqref="AB81:AE82 AB83:AD84">
    <cfRule type="cellIs" dxfId="4082" priority="433" operator="equal">
      <formula>1</formula>
    </cfRule>
    <cfRule type="cellIs" dxfId="4081" priority="434" operator="between">
      <formula>0.01</formula>
      <formula>0.99</formula>
    </cfRule>
  </conditionalFormatting>
  <conditionalFormatting sqref="AB83:AD83">
    <cfRule type="expression" dxfId="4080" priority="432" stopIfTrue="1">
      <formula>AA83=1</formula>
    </cfRule>
  </conditionalFormatting>
  <conditionalFormatting sqref="AB81:AE82 AB83:AD84">
    <cfRule type="expression" dxfId="4079" priority="431" stopIfTrue="1">
      <formula>AA81=1</formula>
    </cfRule>
  </conditionalFormatting>
  <conditionalFormatting sqref="AB111:AE111">
    <cfRule type="cellIs" dxfId="4078" priority="429" operator="equal">
      <formula>1</formula>
    </cfRule>
    <cfRule type="cellIs" dxfId="4077" priority="430" operator="between">
      <formula>0.01</formula>
      <formula>0.99</formula>
    </cfRule>
  </conditionalFormatting>
  <conditionalFormatting sqref="AB111:AE111">
    <cfRule type="expression" dxfId="4076" priority="428" stopIfTrue="1">
      <formula>AA111=1</formula>
    </cfRule>
  </conditionalFormatting>
  <conditionalFormatting sqref="AE130">
    <cfRule type="cellIs" dxfId="4075" priority="415" stopIfTrue="1" operator="equal">
      <formula>1</formula>
    </cfRule>
  </conditionalFormatting>
  <conditionalFormatting sqref="AB154">
    <cfRule type="cellIs" dxfId="4074" priority="420" stopIfTrue="1" operator="equal">
      <formula>1</formula>
    </cfRule>
  </conditionalFormatting>
  <conditionalFormatting sqref="AC154">
    <cfRule type="cellIs" dxfId="4073" priority="419" operator="equal">
      <formula>1</formula>
    </cfRule>
  </conditionalFormatting>
  <conditionalFormatting sqref="AB130:AC130">
    <cfRule type="cellIs" dxfId="4072" priority="416" stopIfTrue="1" operator="equal">
      <formula>1</formula>
    </cfRule>
  </conditionalFormatting>
  <conditionalFormatting sqref="AB147 AB155:AE155">
    <cfRule type="cellIs" dxfId="4071" priority="427" stopIfTrue="1" operator="equal">
      <formula>1</formula>
    </cfRule>
  </conditionalFormatting>
  <conditionalFormatting sqref="AB160:AE160">
    <cfRule type="cellIs" dxfId="4070" priority="426" stopIfTrue="1" operator="equal">
      <formula>1</formula>
    </cfRule>
  </conditionalFormatting>
  <conditionalFormatting sqref="AE170">
    <cfRule type="cellIs" dxfId="4069" priority="423" stopIfTrue="1" operator="equal">
      <formula>1</formula>
    </cfRule>
  </conditionalFormatting>
  <conditionalFormatting sqref="AD147:AE147">
    <cfRule type="cellIs" dxfId="4068" priority="422" stopIfTrue="1" operator="equal">
      <formula>1</formula>
    </cfRule>
  </conditionalFormatting>
  <conditionalFormatting sqref="AB129">
    <cfRule type="cellIs" dxfId="4067" priority="400" stopIfTrue="1" operator="equal">
      <formula>1</formula>
    </cfRule>
  </conditionalFormatting>
  <conditionalFormatting sqref="AB173">
    <cfRule type="cellIs" dxfId="4066" priority="408" stopIfTrue="1" operator="equal">
      <formula>1</formula>
    </cfRule>
  </conditionalFormatting>
  <conditionalFormatting sqref="AB159">
    <cfRule type="cellIs" dxfId="4065" priority="413" stopIfTrue="1" operator="equal">
      <formula>1</formula>
    </cfRule>
  </conditionalFormatting>
  <conditionalFormatting sqref="AD154:AE154">
    <cfRule type="cellIs" dxfId="4064" priority="421" operator="equal">
      <formula>1</formula>
    </cfRule>
  </conditionalFormatting>
  <conditionalFormatting sqref="AB123:AD123">
    <cfRule type="cellIs" dxfId="4063" priority="418" stopIfTrue="1" operator="equal">
      <formula>1</formula>
    </cfRule>
  </conditionalFormatting>
  <conditionalFormatting sqref="AE123">
    <cfRule type="cellIs" dxfId="4062" priority="417" stopIfTrue="1" operator="equal">
      <formula>1</formula>
    </cfRule>
  </conditionalFormatting>
  <conditionalFormatting sqref="AB146">
    <cfRule type="cellIs" dxfId="4061" priority="405" stopIfTrue="1" operator="equal">
      <formula>1</formula>
    </cfRule>
  </conditionalFormatting>
  <conditionalFormatting sqref="AC159">
    <cfRule type="cellIs" dxfId="4060" priority="412" operator="equal">
      <formula>1</formula>
    </cfRule>
  </conditionalFormatting>
  <conditionalFormatting sqref="AD159:AE159">
    <cfRule type="cellIs" dxfId="4059" priority="414" operator="equal">
      <formula>1</formula>
    </cfRule>
  </conditionalFormatting>
  <conditionalFormatting sqref="AB169">
    <cfRule type="cellIs" dxfId="4058" priority="410" stopIfTrue="1" operator="equal">
      <formula>1</formula>
    </cfRule>
  </conditionalFormatting>
  <conditionalFormatting sqref="AC169">
    <cfRule type="cellIs" dxfId="4057" priority="409" operator="equal">
      <formula>1</formula>
    </cfRule>
  </conditionalFormatting>
  <conditionalFormatting sqref="AD169:AE169">
    <cfRule type="cellIs" dxfId="4056" priority="411" operator="equal">
      <formula>1</formula>
    </cfRule>
  </conditionalFormatting>
  <conditionalFormatting sqref="AC173">
    <cfRule type="cellIs" dxfId="4055" priority="407" operator="equal">
      <formula>1</formula>
    </cfRule>
  </conditionalFormatting>
  <conditionalFormatting sqref="AC146">
    <cfRule type="cellIs" dxfId="4054" priority="404" operator="equal">
      <formula>1</formula>
    </cfRule>
  </conditionalFormatting>
  <conditionalFormatting sqref="AD146:AE146">
    <cfRule type="cellIs" dxfId="4053" priority="406" operator="equal">
      <formula>1</formula>
    </cfRule>
  </conditionalFormatting>
  <conditionalFormatting sqref="AB136">
    <cfRule type="cellIs" dxfId="4052" priority="402" stopIfTrue="1" operator="equal">
      <formula>1</formula>
    </cfRule>
  </conditionalFormatting>
  <conditionalFormatting sqref="AC136">
    <cfRule type="cellIs" dxfId="4051" priority="401" operator="equal">
      <formula>1</formula>
    </cfRule>
  </conditionalFormatting>
  <conditionalFormatting sqref="AD136:AE136">
    <cfRule type="cellIs" dxfId="4050" priority="403" operator="equal">
      <formula>1</formula>
    </cfRule>
  </conditionalFormatting>
  <conditionalFormatting sqref="AC129">
    <cfRule type="cellIs" dxfId="4049" priority="399" operator="equal">
      <formula>1</formula>
    </cfRule>
  </conditionalFormatting>
  <conditionalFormatting sqref="AB132:AD132">
    <cfRule type="cellIs" dxfId="4048" priority="397" operator="equal">
      <formula>1</formula>
    </cfRule>
    <cfRule type="cellIs" dxfId="4047" priority="398" operator="between">
      <formula>0.01</formula>
      <formula>0.99</formula>
    </cfRule>
  </conditionalFormatting>
  <conditionalFormatting sqref="AB132:AD132">
    <cfRule type="expression" dxfId="4046" priority="396" stopIfTrue="1">
      <formula>AA132=1</formula>
    </cfRule>
  </conditionalFormatting>
  <conditionalFormatting sqref="AB140:AE145">
    <cfRule type="cellIs" dxfId="4045" priority="394" operator="equal">
      <formula>1</formula>
    </cfRule>
    <cfRule type="cellIs" dxfId="4044" priority="395" operator="between">
      <formula>0.01</formula>
      <formula>0.99</formula>
    </cfRule>
  </conditionalFormatting>
  <conditionalFormatting sqref="AB140:AE145">
    <cfRule type="expression" dxfId="4043" priority="393" stopIfTrue="1">
      <formula>AA140=1</formula>
    </cfRule>
  </conditionalFormatting>
  <conditionalFormatting sqref="AB157:AE158">
    <cfRule type="cellIs" dxfId="4042" priority="388" operator="equal">
      <formula>1</formula>
    </cfRule>
    <cfRule type="cellIs" dxfId="4041" priority="389" operator="between">
      <formula>0.01</formula>
      <formula>0.99</formula>
    </cfRule>
  </conditionalFormatting>
  <conditionalFormatting sqref="AB157:AE158">
    <cfRule type="expression" dxfId="4040" priority="387" stopIfTrue="1">
      <formula>AA157=1</formula>
    </cfRule>
  </conditionalFormatting>
  <conditionalFormatting sqref="AB162:AE168">
    <cfRule type="cellIs" dxfId="4039" priority="385" operator="equal">
      <formula>1</formula>
    </cfRule>
    <cfRule type="cellIs" dxfId="4038" priority="386" operator="between">
      <formula>0.01</formula>
      <formula>0.99</formula>
    </cfRule>
  </conditionalFormatting>
  <conditionalFormatting sqref="AB162:AE168">
    <cfRule type="expression" dxfId="4037" priority="384" stopIfTrue="1">
      <formula>AA162=1</formula>
    </cfRule>
  </conditionalFormatting>
  <conditionalFormatting sqref="AD130">
    <cfRule type="cellIs" dxfId="4036" priority="383" stopIfTrue="1" operator="equal">
      <formula>1</formula>
    </cfRule>
  </conditionalFormatting>
  <conditionalFormatting sqref="AE65:AE68">
    <cfRule type="cellIs" dxfId="4035" priority="381" operator="equal">
      <formula>1</formula>
    </cfRule>
    <cfRule type="cellIs" dxfId="4034" priority="382" operator="between">
      <formula>0.01</formula>
      <formula>0.99</formula>
    </cfRule>
  </conditionalFormatting>
  <conditionalFormatting sqref="AE65:AE68">
    <cfRule type="expression" dxfId="4033" priority="380" stopIfTrue="1">
      <formula>AD65=1</formula>
    </cfRule>
  </conditionalFormatting>
  <conditionalFormatting sqref="AE125:AE126">
    <cfRule type="cellIs" dxfId="4032" priority="368" operator="equal">
      <formula>1</formula>
    </cfRule>
    <cfRule type="cellIs" dxfId="4031" priority="369" operator="between">
      <formula>0.01</formula>
      <formula>0.99</formula>
    </cfRule>
  </conditionalFormatting>
  <conditionalFormatting sqref="AE125:AE126">
    <cfRule type="expression" dxfId="4030" priority="367" stopIfTrue="1">
      <formula>AD125=1</formula>
    </cfRule>
  </conditionalFormatting>
  <conditionalFormatting sqref="AE83:AE84">
    <cfRule type="cellIs" dxfId="4029" priority="378" operator="equal">
      <formula>1</formula>
    </cfRule>
    <cfRule type="cellIs" dxfId="4028" priority="379" operator="between">
      <formula>0.01</formula>
      <formula>0.99</formula>
    </cfRule>
  </conditionalFormatting>
  <conditionalFormatting sqref="AE83:AE84">
    <cfRule type="expression" dxfId="4027" priority="377" stopIfTrue="1">
      <formula>AD83=1</formula>
    </cfRule>
  </conditionalFormatting>
  <conditionalFormatting sqref="AE85">
    <cfRule type="cellIs" dxfId="4026" priority="376" operator="equal">
      <formula>1</formula>
    </cfRule>
  </conditionalFormatting>
  <conditionalFormatting sqref="AB125:AD126">
    <cfRule type="cellIs" dxfId="4025" priority="371" operator="equal">
      <formula>1</formula>
    </cfRule>
    <cfRule type="cellIs" dxfId="4024" priority="372" operator="between">
      <formula>0.01</formula>
      <formula>0.99</formula>
    </cfRule>
  </conditionalFormatting>
  <conditionalFormatting sqref="AB125:AD126">
    <cfRule type="expression" dxfId="4023" priority="370" stopIfTrue="1">
      <formula>AA125=1</formula>
    </cfRule>
  </conditionalFormatting>
  <conditionalFormatting sqref="AE119:AE121">
    <cfRule type="cellIs" dxfId="4022" priority="374" operator="equal">
      <formula>1</formula>
    </cfRule>
    <cfRule type="cellIs" dxfId="4021" priority="375" operator="between">
      <formula>0.01</formula>
      <formula>0.99</formula>
    </cfRule>
  </conditionalFormatting>
  <conditionalFormatting sqref="AE119:AE121">
    <cfRule type="expression" dxfId="4020" priority="373" stopIfTrue="1">
      <formula>AD119=1</formula>
    </cfRule>
  </conditionalFormatting>
  <conditionalFormatting sqref="AE127">
    <cfRule type="cellIs" dxfId="4019" priority="362" operator="equal">
      <formula>1</formula>
    </cfRule>
    <cfRule type="cellIs" dxfId="4018" priority="363" operator="between">
      <formula>0.01</formula>
      <formula>0.99</formula>
    </cfRule>
  </conditionalFormatting>
  <conditionalFormatting sqref="AE127">
    <cfRule type="expression" dxfId="4017" priority="361" stopIfTrue="1">
      <formula>AD127=1</formula>
    </cfRule>
  </conditionalFormatting>
  <conditionalFormatting sqref="AB127:AD127">
    <cfRule type="cellIs" dxfId="4016" priority="365" operator="equal">
      <formula>1</formula>
    </cfRule>
    <cfRule type="cellIs" dxfId="4015" priority="366" operator="between">
      <formula>0.01</formula>
      <formula>0.99</formula>
    </cfRule>
  </conditionalFormatting>
  <conditionalFormatting sqref="AB127:AD127">
    <cfRule type="expression" dxfId="4014" priority="364" stopIfTrue="1">
      <formula>AA127=1</formula>
    </cfRule>
  </conditionalFormatting>
  <conditionalFormatting sqref="AE128">
    <cfRule type="cellIs" dxfId="4013" priority="356" operator="equal">
      <formula>1</formula>
    </cfRule>
    <cfRule type="cellIs" dxfId="4012" priority="357" operator="between">
      <formula>0.01</formula>
      <formula>0.99</formula>
    </cfRule>
  </conditionalFormatting>
  <conditionalFormatting sqref="AE128">
    <cfRule type="expression" dxfId="4011" priority="355" stopIfTrue="1">
      <formula>AD128=1</formula>
    </cfRule>
  </conditionalFormatting>
  <conditionalFormatting sqref="AB128:AD128">
    <cfRule type="cellIs" dxfId="4010" priority="359" operator="equal">
      <formula>1</formula>
    </cfRule>
    <cfRule type="cellIs" dxfId="4009" priority="360" operator="between">
      <formula>0.01</formula>
      <formula>0.99</formula>
    </cfRule>
  </conditionalFormatting>
  <conditionalFormatting sqref="AB128:AD128">
    <cfRule type="expression" dxfId="4008" priority="358" stopIfTrue="1">
      <formula>AA128=1</formula>
    </cfRule>
  </conditionalFormatting>
  <conditionalFormatting sqref="AB48">
    <cfRule type="cellIs" dxfId="4007" priority="353" operator="equal">
      <formula>1</formula>
    </cfRule>
    <cfRule type="cellIs" dxfId="4006" priority="354" operator="between">
      <formula>0.01</formula>
      <formula>0.99</formula>
    </cfRule>
  </conditionalFormatting>
  <conditionalFormatting sqref="AB48">
    <cfRule type="expression" dxfId="4005" priority="352" stopIfTrue="1">
      <formula>AA48=1</formula>
    </cfRule>
  </conditionalFormatting>
  <conditionalFormatting sqref="AB33:AE39">
    <cfRule type="cellIs" dxfId="4004" priority="350" operator="equal">
      <formula>1</formula>
    </cfRule>
    <cfRule type="cellIs" dxfId="4003" priority="351" operator="between">
      <formula>0.01</formula>
      <formula>0.99</formula>
    </cfRule>
  </conditionalFormatting>
  <conditionalFormatting sqref="AB33:AE39">
    <cfRule type="expression" dxfId="4002" priority="349" stopIfTrue="1">
      <formula>AA33=1</formula>
    </cfRule>
  </conditionalFormatting>
  <conditionalFormatting sqref="AE133:AE135">
    <cfRule type="cellIs" dxfId="4001" priority="344" operator="equal">
      <formula>1</formula>
    </cfRule>
    <cfRule type="cellIs" dxfId="4000" priority="345" operator="between">
      <formula>0.01</formula>
      <formula>0.99</formula>
    </cfRule>
  </conditionalFormatting>
  <conditionalFormatting sqref="AE133:AE135">
    <cfRule type="expression" dxfId="3999" priority="343" stopIfTrue="1">
      <formula>AD133=1</formula>
    </cfRule>
  </conditionalFormatting>
  <conditionalFormatting sqref="AB133:AD135">
    <cfRule type="cellIs" dxfId="3998" priority="347" operator="equal">
      <formula>1</formula>
    </cfRule>
    <cfRule type="cellIs" dxfId="3997" priority="348" operator="between">
      <formula>0.01</formula>
      <formula>0.99</formula>
    </cfRule>
  </conditionalFormatting>
  <conditionalFormatting sqref="AB133:AD135">
    <cfRule type="expression" dxfId="3996" priority="346" stopIfTrue="1">
      <formula>AA133=1</formula>
    </cfRule>
  </conditionalFormatting>
  <conditionalFormatting sqref="AE132">
    <cfRule type="cellIs" dxfId="3995" priority="341" operator="equal">
      <formula>1</formula>
    </cfRule>
    <cfRule type="cellIs" dxfId="3994" priority="342" operator="between">
      <formula>0.01</formula>
      <formula>0.99</formula>
    </cfRule>
  </conditionalFormatting>
  <conditionalFormatting sqref="AE132">
    <cfRule type="expression" dxfId="3993" priority="340" stopIfTrue="1">
      <formula>AD132=1</formula>
    </cfRule>
  </conditionalFormatting>
  <conditionalFormatting sqref="AB49 AB51">
    <cfRule type="cellIs" dxfId="3992" priority="335" operator="equal">
      <formula>1</formula>
    </cfRule>
    <cfRule type="cellIs" dxfId="3991" priority="336" operator="between">
      <formula>0.01</formula>
      <formula>0.99</formula>
    </cfRule>
  </conditionalFormatting>
  <conditionalFormatting sqref="AB49 AB51">
    <cfRule type="expression" dxfId="3990" priority="334" stopIfTrue="1">
      <formula>AA49=1</formula>
    </cfRule>
  </conditionalFormatting>
  <conditionalFormatting sqref="AB52:AB54">
    <cfRule type="cellIs" dxfId="3989" priority="332" operator="equal">
      <formula>1</formula>
    </cfRule>
    <cfRule type="cellIs" dxfId="3988" priority="333" operator="between">
      <formula>0.01</formula>
      <formula>0.99</formula>
    </cfRule>
  </conditionalFormatting>
  <conditionalFormatting sqref="AB52:AB54">
    <cfRule type="expression" dxfId="3987" priority="331" stopIfTrue="1">
      <formula>AA52=1</formula>
    </cfRule>
  </conditionalFormatting>
  <conditionalFormatting sqref="AB44:AE47 AC48:AE49">
    <cfRule type="cellIs" dxfId="3986" priority="329" operator="equal">
      <formula>1</formula>
    </cfRule>
    <cfRule type="cellIs" dxfId="3985" priority="330" operator="between">
      <formula>0.01</formula>
      <formula>0.99</formula>
    </cfRule>
  </conditionalFormatting>
  <conditionalFormatting sqref="AB44:AE47 AC48:AE49">
    <cfRule type="expression" dxfId="3984" priority="328" stopIfTrue="1">
      <formula>AA44=1</formula>
    </cfRule>
  </conditionalFormatting>
  <conditionalFormatting sqref="AC51:AE54">
    <cfRule type="cellIs" dxfId="3983" priority="326" operator="equal">
      <formula>1</formula>
    </cfRule>
    <cfRule type="cellIs" dxfId="3982" priority="327" operator="between">
      <formula>0.01</formula>
      <formula>0.99</formula>
    </cfRule>
  </conditionalFormatting>
  <conditionalFormatting sqref="AC51:AE54">
    <cfRule type="expression" dxfId="3981" priority="325" stopIfTrue="1">
      <formula>AB51=1</formula>
    </cfRule>
  </conditionalFormatting>
  <conditionalFormatting sqref="AB58:AB61">
    <cfRule type="cellIs" dxfId="3980" priority="323" operator="equal">
      <formula>1</formula>
    </cfRule>
    <cfRule type="cellIs" dxfId="3979" priority="324" operator="between">
      <formula>0.01</formula>
      <formula>0.99</formula>
    </cfRule>
  </conditionalFormatting>
  <conditionalFormatting sqref="AB58:AB61">
    <cfRule type="expression" dxfId="3978" priority="322" stopIfTrue="1">
      <formula>AA58=1</formula>
    </cfRule>
  </conditionalFormatting>
  <conditionalFormatting sqref="AC58:AE61">
    <cfRule type="cellIs" dxfId="3977" priority="320" operator="equal">
      <formula>1</formula>
    </cfRule>
    <cfRule type="cellIs" dxfId="3976" priority="321" operator="between">
      <formula>0.01</formula>
      <formula>0.99</formula>
    </cfRule>
  </conditionalFormatting>
  <conditionalFormatting sqref="AC58:AE61">
    <cfRule type="expression" dxfId="3975" priority="319" stopIfTrue="1">
      <formula>AB58=1</formula>
    </cfRule>
  </conditionalFormatting>
  <conditionalFormatting sqref="AB172:AE172">
    <cfRule type="expression" dxfId="3974" priority="313" stopIfTrue="1">
      <formula>AA172=1</formula>
    </cfRule>
  </conditionalFormatting>
  <conditionalFormatting sqref="AB108:AE110">
    <cfRule type="expression" dxfId="3973" priority="316" stopIfTrue="1">
      <formula>AA108=1</formula>
    </cfRule>
  </conditionalFormatting>
  <conditionalFormatting sqref="AB108:AE110">
    <cfRule type="cellIs" dxfId="3972" priority="317" operator="equal">
      <formula>1</formula>
    </cfRule>
    <cfRule type="cellIs" dxfId="3971" priority="318" operator="between">
      <formula>0.01</formula>
      <formula>0.99</formula>
    </cfRule>
  </conditionalFormatting>
  <conditionalFormatting sqref="AB172:AE172">
    <cfRule type="cellIs" dxfId="3970" priority="314" operator="equal">
      <formula>1</formula>
    </cfRule>
    <cfRule type="cellIs" dxfId="3969" priority="315" operator="between">
      <formula>0.01</formula>
      <formula>0.99</formula>
    </cfRule>
  </conditionalFormatting>
  <conditionalFormatting sqref="T149:W153">
    <cfRule type="cellIs" dxfId="3968" priority="308" operator="equal">
      <formula>1</formula>
    </cfRule>
    <cfRule type="cellIs" dxfId="3967" priority="309" operator="between">
      <formula>0.01</formula>
      <formula>0.99</formula>
    </cfRule>
  </conditionalFormatting>
  <conditionalFormatting sqref="T149:W153">
    <cfRule type="expression" dxfId="3966" priority="307" stopIfTrue="1">
      <formula>S149=1</formula>
    </cfRule>
  </conditionalFormatting>
  <conditionalFormatting sqref="X149:AE153">
    <cfRule type="cellIs" dxfId="3965" priority="305" operator="equal">
      <formula>1</formula>
    </cfRule>
    <cfRule type="cellIs" dxfId="3964" priority="306" operator="between">
      <formula>0.01</formula>
      <formula>0.99</formula>
    </cfRule>
  </conditionalFormatting>
  <conditionalFormatting sqref="X149:AE153">
    <cfRule type="expression" dxfId="3963" priority="304" stopIfTrue="1">
      <formula>W149=1</formula>
    </cfRule>
  </conditionalFormatting>
  <conditionalFormatting sqref="M150:O150">
    <cfRule type="cellIs" dxfId="3962" priority="299" operator="equal">
      <formula>1</formula>
    </cfRule>
    <cfRule type="cellIs" dxfId="3961" priority="300" operator="between">
      <formula>0.01</formula>
      <formula>0.99</formula>
    </cfRule>
  </conditionalFormatting>
  <conditionalFormatting sqref="M150:O150">
    <cfRule type="expression" dxfId="3960" priority="298" stopIfTrue="1">
      <formula>L150=1</formula>
    </cfRule>
  </conditionalFormatting>
  <conditionalFormatting sqref="H128">
    <cfRule type="expression" dxfId="3959" priority="297" stopIfTrue="1">
      <formula>G128=1</formula>
    </cfRule>
  </conditionalFormatting>
  <conditionalFormatting sqref="H128:K128">
    <cfRule type="cellIs" dxfId="3958" priority="295" operator="equal">
      <formula>1</formula>
    </cfRule>
    <cfRule type="cellIs" dxfId="3957" priority="296" operator="between">
      <formula>0.01</formula>
      <formula>0.99</formula>
    </cfRule>
  </conditionalFormatting>
  <conditionalFormatting sqref="I128:K128">
    <cfRule type="expression" dxfId="3956" priority="294" stopIfTrue="1">
      <formula>H128=1</formula>
    </cfRule>
  </conditionalFormatting>
  <conditionalFormatting sqref="L128:N128">
    <cfRule type="cellIs" dxfId="3955" priority="292" operator="equal">
      <formula>1</formula>
    </cfRule>
    <cfRule type="cellIs" dxfId="3954" priority="293" operator="between">
      <formula>0.01</formula>
      <formula>0.99</formula>
    </cfRule>
  </conditionalFormatting>
  <conditionalFormatting sqref="L128:N128">
    <cfRule type="expression" dxfId="3953" priority="291" stopIfTrue="1">
      <formula>K128=1</formula>
    </cfRule>
  </conditionalFormatting>
  <conditionalFormatting sqref="O128">
    <cfRule type="cellIs" dxfId="3952" priority="289" operator="equal">
      <formula>1</formula>
    </cfRule>
    <cfRule type="cellIs" dxfId="3951" priority="290" operator="between">
      <formula>0.01</formula>
      <formula>0.99</formula>
    </cfRule>
  </conditionalFormatting>
  <conditionalFormatting sqref="O128">
    <cfRule type="expression" dxfId="3950" priority="288" stopIfTrue="1">
      <formula>N128=1</formula>
    </cfRule>
  </conditionalFormatting>
  <conditionalFormatting sqref="AG40:AL40">
    <cfRule type="cellIs" dxfId="3949" priority="287" operator="equal">
      <formula>1</formula>
    </cfRule>
  </conditionalFormatting>
  <conditionalFormatting sqref="AG122:AL122">
    <cfRule type="cellIs" dxfId="3948" priority="286" operator="equal">
      <formula>1</formula>
    </cfRule>
  </conditionalFormatting>
  <conditionalFormatting sqref="AG72:AL72">
    <cfRule type="cellIs" dxfId="3947" priority="284" operator="equal">
      <formula>1</formula>
    </cfRule>
    <cfRule type="cellIs" dxfId="3946" priority="285" operator="between">
      <formula>0.01</formula>
      <formula>0.99</formula>
    </cfRule>
  </conditionalFormatting>
  <conditionalFormatting sqref="AF173:AL173">
    <cfRule type="cellIs" dxfId="3945" priority="283" operator="equal">
      <formula>1</formula>
    </cfRule>
  </conditionalFormatting>
  <conditionalFormatting sqref="AG129:AL129">
    <cfRule type="cellIs" dxfId="3944" priority="282" operator="equal">
      <formula>1</formula>
    </cfRule>
  </conditionalFormatting>
  <conditionalFormatting sqref="AG169:AL169">
    <cfRule type="cellIs" dxfId="3943" priority="281" operator="equal">
      <formula>1</formula>
    </cfRule>
  </conditionalFormatting>
  <conditionalFormatting sqref="AG97:AL97">
    <cfRule type="cellIs" dxfId="3942" priority="280" stopIfTrue="1" operator="equal">
      <formula>1</formula>
    </cfRule>
  </conditionalFormatting>
  <conditionalFormatting sqref="AG106:AL106">
    <cfRule type="cellIs" dxfId="3941" priority="279" stopIfTrue="1" operator="equal">
      <formula>1</formula>
    </cfRule>
  </conditionalFormatting>
  <conditionalFormatting sqref="AG105:AL105">
    <cfRule type="cellIs" dxfId="3940" priority="278" operator="equal">
      <formula>1</formula>
    </cfRule>
  </conditionalFormatting>
  <conditionalFormatting sqref="AG85:AL85">
    <cfRule type="cellIs" dxfId="3939" priority="277" operator="equal">
      <formula>1</formula>
    </cfRule>
  </conditionalFormatting>
  <conditionalFormatting sqref="AG154:AL154">
    <cfRule type="cellIs" dxfId="3938" priority="276" operator="equal">
      <formula>1</formula>
    </cfRule>
  </conditionalFormatting>
  <conditionalFormatting sqref="AG159:AL159">
    <cfRule type="cellIs" dxfId="3937" priority="275" operator="equal">
      <formula>1</formula>
    </cfRule>
  </conditionalFormatting>
  <conditionalFormatting sqref="AG136:AL136">
    <cfRule type="cellIs" dxfId="3936" priority="274" operator="equal">
      <formula>1</formula>
    </cfRule>
  </conditionalFormatting>
  <conditionalFormatting sqref="AG138:AL138">
    <cfRule type="cellIs" dxfId="3935" priority="273" operator="equal">
      <formula>1</formula>
    </cfRule>
  </conditionalFormatting>
  <conditionalFormatting sqref="AG123:AH123">
    <cfRule type="cellIs" dxfId="3934" priority="266" stopIfTrue="1" operator="equal">
      <formula>1</formula>
    </cfRule>
  </conditionalFormatting>
  <conditionalFormatting sqref="AH128:AL128">
    <cfRule type="cellIs" dxfId="3933" priority="265" stopIfTrue="1" operator="equal">
      <formula>1</formula>
    </cfRule>
  </conditionalFormatting>
  <conditionalFormatting sqref="AG137:AH137 AJ137:AL137">
    <cfRule type="cellIs" dxfId="3932" priority="272" stopIfTrue="1" operator="equal">
      <formula>1</formula>
    </cfRule>
  </conditionalFormatting>
  <conditionalFormatting sqref="AG41:AL41">
    <cfRule type="cellIs" dxfId="3931" priority="269" operator="equal">
      <formula>1</formula>
    </cfRule>
  </conditionalFormatting>
  <conditionalFormatting sqref="AG31:AL31">
    <cfRule type="cellIs" dxfId="3930" priority="271" operator="equal">
      <formula>1</formula>
    </cfRule>
  </conditionalFormatting>
  <conditionalFormatting sqref="AI137">
    <cfRule type="cellIs" dxfId="3929" priority="270" operator="equal">
      <formula>1</formula>
    </cfRule>
  </conditionalFormatting>
  <conditionalFormatting sqref="AH151:AL152">
    <cfRule type="cellIs" dxfId="3928" priority="268" operator="equal">
      <formula>1</formula>
    </cfRule>
  </conditionalFormatting>
  <conditionalFormatting sqref="AI123:AJ123 AL123">
    <cfRule type="cellIs" dxfId="3927" priority="267" stopIfTrue="1" operator="equal">
      <formula>1</formula>
    </cfRule>
  </conditionalFormatting>
  <conditionalFormatting sqref="AG146:AL146">
    <cfRule type="cellIs" dxfId="3926" priority="264" operator="equal">
      <formula>1</formula>
    </cfRule>
  </conditionalFormatting>
  <conditionalFormatting sqref="AH127:AL127">
    <cfRule type="cellIs" dxfId="3925" priority="263" operator="equal">
      <formula>1</formula>
    </cfRule>
  </conditionalFormatting>
  <conditionalFormatting sqref="AH120:AL120">
    <cfRule type="cellIs" dxfId="3924" priority="262" operator="equal">
      <formula>1</formula>
    </cfRule>
  </conditionalFormatting>
  <conditionalFormatting sqref="AG116:AL116 AH114:AL114">
    <cfRule type="cellIs" dxfId="3923" priority="261" operator="equal">
      <formula>1</formula>
    </cfRule>
  </conditionalFormatting>
  <conditionalFormatting sqref="AG95:AL95">
    <cfRule type="cellIs" dxfId="3922" priority="260" operator="equal">
      <formula>1</formula>
    </cfRule>
  </conditionalFormatting>
  <conditionalFormatting sqref="AG78:AL78">
    <cfRule type="cellIs" dxfId="3921" priority="259" operator="equal">
      <formula>1</formula>
    </cfRule>
  </conditionalFormatting>
  <conditionalFormatting sqref="AG62:AL62">
    <cfRule type="cellIs" dxfId="3920" priority="258" operator="equal">
      <formula>1</formula>
    </cfRule>
  </conditionalFormatting>
  <conditionalFormatting sqref="AK123">
    <cfRule type="cellIs" dxfId="3919" priority="257" stopIfTrue="1" operator="equal">
      <formula>1</formula>
    </cfRule>
  </conditionalFormatting>
  <conditionalFormatting sqref="AH90:AL90 AG29:AL29 AG33:AL38 AG47:AL49 AG68 AL39 AL67 AH21:AL28 AG34:AG39 AG44:AG49 AG51:AL54 AG58:AL61 AG65:AL66 AG81:AG84 AG88:AG94">
    <cfRule type="cellIs" dxfId="3918" priority="255" operator="equal">
      <formula>1</formula>
    </cfRule>
    <cfRule type="cellIs" dxfId="3917" priority="256" operator="between">
      <formula>0.01</formula>
      <formula>0.99</formula>
    </cfRule>
  </conditionalFormatting>
  <conditionalFormatting sqref="AG29 AG68 AG33:AG39 AG44:AG49 AG51:AG54 AG58:AG61 AG65:AG66 AG81:AG84 AG88:AG94">
    <cfRule type="containsText" dxfId="3916" priority="252" operator="containsText" text="Slower">
      <formula>NOT(ISERROR(SEARCH("Slower",AG29)))</formula>
    </cfRule>
    <cfRule type="containsText" dxfId="3915" priority="253" operator="containsText" text="Same">
      <formula>NOT(ISERROR(SEARCH("Same",AG29)))</formula>
    </cfRule>
    <cfRule type="containsText" dxfId="3914" priority="254" operator="containsText" text="Faster">
      <formula>NOT(ISERROR(SEARCH("Faster",AG29)))</formula>
    </cfRule>
  </conditionalFormatting>
  <conditionalFormatting sqref="AH10:AL10 AH12:AL13">
    <cfRule type="cellIs" dxfId="3913" priority="250" operator="equal">
      <formula>1</formula>
    </cfRule>
    <cfRule type="cellIs" dxfId="3912" priority="251" operator="between">
      <formula>0.01</formula>
      <formula>0.99</formula>
    </cfRule>
  </conditionalFormatting>
  <conditionalFormatting sqref="AH15:AL16">
    <cfRule type="cellIs" dxfId="3911" priority="248" operator="equal">
      <formula>1</formula>
    </cfRule>
    <cfRule type="cellIs" dxfId="3910" priority="249" operator="between">
      <formula>0.01</formula>
      <formula>0.99</formula>
    </cfRule>
  </conditionalFormatting>
  <conditionalFormatting sqref="AH44:AL46">
    <cfRule type="cellIs" dxfId="3909" priority="246" operator="equal">
      <formula>1</formula>
    </cfRule>
    <cfRule type="cellIs" dxfId="3908" priority="247" operator="between">
      <formula>0.01</formula>
      <formula>0.99</formula>
    </cfRule>
  </conditionalFormatting>
  <conditionalFormatting sqref="AH73:AL76 AH81:AL82">
    <cfRule type="cellIs" dxfId="3907" priority="244" operator="equal">
      <formula>1</formula>
    </cfRule>
    <cfRule type="cellIs" dxfId="3906" priority="245" operator="between">
      <formula>0.01</formula>
      <formula>0.99</formula>
    </cfRule>
  </conditionalFormatting>
  <conditionalFormatting sqref="AG73:AG77">
    <cfRule type="cellIs" dxfId="3905" priority="242" operator="equal">
      <formula>1</formula>
    </cfRule>
    <cfRule type="cellIs" dxfId="3904" priority="243" operator="between">
      <formula>0.01</formula>
      <formula>0.99</formula>
    </cfRule>
  </conditionalFormatting>
  <conditionalFormatting sqref="AG73:AG77">
    <cfRule type="containsText" dxfId="3903" priority="239" operator="containsText" text="Slower">
      <formula>NOT(ISERROR(SEARCH("Slower",AG73)))</formula>
    </cfRule>
    <cfRule type="containsText" dxfId="3902" priority="240" operator="containsText" text="Same">
      <formula>NOT(ISERROR(SEARCH("Same",AG73)))</formula>
    </cfRule>
    <cfRule type="containsText" dxfId="3901" priority="241" operator="containsText" text="Faster">
      <formula>NOT(ISERROR(SEARCH("Faster",AG73)))</formula>
    </cfRule>
  </conditionalFormatting>
  <conditionalFormatting sqref="AH83:AL83">
    <cfRule type="cellIs" dxfId="3900" priority="232" operator="equal">
      <formula>1</formula>
    </cfRule>
    <cfRule type="cellIs" dxfId="3899" priority="233" operator="between">
      <formula>0.01</formula>
      <formula>0.99</formula>
    </cfRule>
  </conditionalFormatting>
  <conditionalFormatting sqref="AH91:AL91">
    <cfRule type="cellIs" dxfId="3898" priority="230" operator="equal">
      <formula>1</formula>
    </cfRule>
    <cfRule type="cellIs" dxfId="3897" priority="231" operator="between">
      <formula>0.01</formula>
      <formula>0.99</formula>
    </cfRule>
  </conditionalFormatting>
  <conditionalFormatting sqref="AH88:AL89 AH92:AL93">
    <cfRule type="cellIs" dxfId="3896" priority="228" operator="equal">
      <formula>1</formula>
    </cfRule>
    <cfRule type="cellIs" dxfId="3895" priority="229" operator="between">
      <formula>0.01</formula>
      <formula>0.99</formula>
    </cfRule>
  </conditionalFormatting>
  <conditionalFormatting sqref="AG99:AG104">
    <cfRule type="cellIs" dxfId="3894" priority="226" operator="equal">
      <formula>1</formula>
    </cfRule>
    <cfRule type="cellIs" dxfId="3893" priority="227" operator="between">
      <formula>0.01</formula>
      <formula>0.99</formula>
    </cfRule>
  </conditionalFormatting>
  <conditionalFormatting sqref="AG99:AG104">
    <cfRule type="containsText" dxfId="3892" priority="223" operator="containsText" text="Slower">
      <formula>NOT(ISERROR(SEARCH("Slower",AG99)))</formula>
    </cfRule>
    <cfRule type="containsText" dxfId="3891" priority="224" operator="containsText" text="Same">
      <formula>NOT(ISERROR(SEARCH("Same",AG99)))</formula>
    </cfRule>
    <cfRule type="containsText" dxfId="3890" priority="225" operator="containsText" text="Faster">
      <formula>NOT(ISERROR(SEARCH("Faster",AG99)))</formula>
    </cfRule>
  </conditionalFormatting>
  <conditionalFormatting sqref="AH99:AL103">
    <cfRule type="cellIs" dxfId="3889" priority="221" operator="equal">
      <formula>1</formula>
    </cfRule>
    <cfRule type="cellIs" dxfId="3888" priority="222" operator="between">
      <formula>0.01</formula>
      <formula>0.99</formula>
    </cfRule>
  </conditionalFormatting>
  <conditionalFormatting sqref="AH108:AL113">
    <cfRule type="cellIs" dxfId="3887" priority="219" operator="equal">
      <formula>1</formula>
    </cfRule>
    <cfRule type="cellIs" dxfId="3886" priority="220" operator="between">
      <formula>0.01</formula>
      <formula>0.99</formula>
    </cfRule>
  </conditionalFormatting>
  <conditionalFormatting sqref="AG108:AG115">
    <cfRule type="cellIs" dxfId="3885" priority="217" operator="equal">
      <formula>1</formula>
    </cfRule>
    <cfRule type="cellIs" dxfId="3884" priority="218" operator="between">
      <formula>0.01</formula>
      <formula>0.99</formula>
    </cfRule>
  </conditionalFormatting>
  <conditionalFormatting sqref="AG108:AG115">
    <cfRule type="containsText" dxfId="3883" priority="214" operator="containsText" text="Slower">
      <formula>NOT(ISERROR(SEARCH("Slower",AG108)))</formula>
    </cfRule>
    <cfRule type="containsText" dxfId="3882" priority="215" operator="containsText" text="Same">
      <formula>NOT(ISERROR(SEARCH("Same",AG108)))</formula>
    </cfRule>
    <cfRule type="containsText" dxfId="3881" priority="216" operator="containsText" text="Faster">
      <formula>NOT(ISERROR(SEARCH("Faster",AG108)))</formula>
    </cfRule>
  </conditionalFormatting>
  <conditionalFormatting sqref="AG10:AG16">
    <cfRule type="cellIs" dxfId="3880" priority="212" operator="equal">
      <formula>1</formula>
    </cfRule>
    <cfRule type="cellIs" dxfId="3879" priority="213" operator="between">
      <formula>0.01</formula>
      <formula>0.99</formula>
    </cfRule>
  </conditionalFormatting>
  <conditionalFormatting sqref="AG10:AG16">
    <cfRule type="containsText" dxfId="3878" priority="209" operator="containsText" text="Slower">
      <formula>NOT(ISERROR(SEARCH("Slower",AG10)))</formula>
    </cfRule>
    <cfRule type="containsText" dxfId="3877" priority="210" operator="containsText" text="Same">
      <formula>NOT(ISERROR(SEARCH("Same",AG10)))</formula>
    </cfRule>
    <cfRule type="containsText" dxfId="3876" priority="211" operator="containsText" text="Faster">
      <formula>NOT(ISERROR(SEARCH("Faster",AG10)))</formula>
    </cfRule>
  </conditionalFormatting>
  <conditionalFormatting sqref="AG10:AG16">
    <cfRule type="cellIs" dxfId="3875" priority="207" operator="equal">
      <formula>1</formula>
    </cfRule>
    <cfRule type="cellIs" dxfId="3874" priority="208" operator="between">
      <formula>0.01</formula>
      <formula>0.99</formula>
    </cfRule>
  </conditionalFormatting>
  <conditionalFormatting sqref="AG20:AL20 AG21:AG28">
    <cfRule type="cellIs" dxfId="3873" priority="205" operator="equal">
      <formula>1</formula>
    </cfRule>
    <cfRule type="cellIs" dxfId="3872" priority="206" operator="between">
      <formula>0.01</formula>
      <formula>0.99</formula>
    </cfRule>
  </conditionalFormatting>
  <conditionalFormatting sqref="AG20:AG28">
    <cfRule type="containsText" dxfId="3871" priority="202" operator="containsText" text="Slower">
      <formula>NOT(ISERROR(SEARCH("Slower",AG20)))</formula>
    </cfRule>
    <cfRule type="containsText" dxfId="3870" priority="203" operator="containsText" text="Same">
      <formula>NOT(ISERROR(SEARCH("Same",AG20)))</formula>
    </cfRule>
    <cfRule type="containsText" dxfId="3869" priority="204" operator="containsText" text="Faster">
      <formula>NOT(ISERROR(SEARCH("Faster",AG20)))</formula>
    </cfRule>
  </conditionalFormatting>
  <conditionalFormatting sqref="AG56:AL56">
    <cfRule type="cellIs" dxfId="3868" priority="201" operator="equal">
      <formula>1</formula>
    </cfRule>
  </conditionalFormatting>
  <conditionalFormatting sqref="AG63:AL63">
    <cfRule type="cellIs" dxfId="3867" priority="200" operator="equal">
      <formula>1</formula>
    </cfRule>
  </conditionalFormatting>
  <conditionalFormatting sqref="AG70:AL70">
    <cfRule type="cellIs" dxfId="3866" priority="199" operator="equal">
      <formula>1</formula>
    </cfRule>
  </conditionalFormatting>
  <conditionalFormatting sqref="AG79:AL79">
    <cfRule type="cellIs" dxfId="3865" priority="198" operator="equal">
      <formula>1</formula>
    </cfRule>
  </conditionalFormatting>
  <conditionalFormatting sqref="AG86:AL86">
    <cfRule type="cellIs" dxfId="3864" priority="197" operator="equal">
      <formula>1</formula>
    </cfRule>
  </conditionalFormatting>
  <conditionalFormatting sqref="AH119:AL119">
    <cfRule type="cellIs" dxfId="3863" priority="195" operator="equal">
      <formula>1</formula>
    </cfRule>
    <cfRule type="cellIs" dxfId="3862" priority="196" operator="between">
      <formula>0.01</formula>
      <formula>0.99</formula>
    </cfRule>
  </conditionalFormatting>
  <conditionalFormatting sqref="AG119:AG121">
    <cfRule type="cellIs" dxfId="3861" priority="193" operator="equal">
      <formula>1</formula>
    </cfRule>
    <cfRule type="cellIs" dxfId="3860" priority="194" operator="between">
      <formula>0.01</formula>
      <formula>0.99</formula>
    </cfRule>
  </conditionalFormatting>
  <conditionalFormatting sqref="AG119:AG121">
    <cfRule type="containsText" dxfId="3859" priority="190" operator="containsText" text="Slower">
      <formula>NOT(ISERROR(SEARCH("Slower",AG119)))</formula>
    </cfRule>
    <cfRule type="containsText" dxfId="3858" priority="191" operator="containsText" text="Same">
      <formula>NOT(ISERROR(SEARCH("Same",AG119)))</formula>
    </cfRule>
    <cfRule type="containsText" dxfId="3857" priority="192" operator="containsText" text="Faster">
      <formula>NOT(ISERROR(SEARCH("Faster",AG119)))</formula>
    </cfRule>
  </conditionalFormatting>
  <conditionalFormatting sqref="AH125:AL126">
    <cfRule type="cellIs" dxfId="3856" priority="188" operator="equal">
      <formula>1</formula>
    </cfRule>
    <cfRule type="cellIs" dxfId="3855" priority="189" operator="between">
      <formula>0.01</formula>
      <formula>0.99</formula>
    </cfRule>
  </conditionalFormatting>
  <conditionalFormatting sqref="AG125:AG128">
    <cfRule type="cellIs" dxfId="3854" priority="186" operator="equal">
      <formula>1</formula>
    </cfRule>
    <cfRule type="cellIs" dxfId="3853" priority="187" operator="between">
      <formula>0.01</formula>
      <formula>0.99</formula>
    </cfRule>
  </conditionalFormatting>
  <conditionalFormatting sqref="AG125:AG128">
    <cfRule type="containsText" dxfId="3852" priority="183" operator="containsText" text="Slower">
      <formula>NOT(ISERROR(SEARCH("Slower",AG125)))</formula>
    </cfRule>
    <cfRule type="containsText" dxfId="3851" priority="184" operator="containsText" text="Same">
      <formula>NOT(ISERROR(SEARCH("Same",AG125)))</formula>
    </cfRule>
    <cfRule type="containsText" dxfId="3850" priority="185" operator="containsText" text="Faster">
      <formula>NOT(ISERROR(SEARCH("Faster",AG125)))</formula>
    </cfRule>
  </conditionalFormatting>
  <conditionalFormatting sqref="AH132:AL134">
    <cfRule type="cellIs" dxfId="3849" priority="181" operator="equal">
      <formula>1</formula>
    </cfRule>
    <cfRule type="cellIs" dxfId="3848" priority="182" operator="between">
      <formula>0.01</formula>
      <formula>0.99</formula>
    </cfRule>
  </conditionalFormatting>
  <conditionalFormatting sqref="AG132:AG135">
    <cfRule type="cellIs" dxfId="3847" priority="179" operator="equal">
      <formula>1</formula>
    </cfRule>
    <cfRule type="cellIs" dxfId="3846" priority="180" operator="between">
      <formula>0.01</formula>
      <formula>0.99</formula>
    </cfRule>
  </conditionalFormatting>
  <conditionalFormatting sqref="AG132:AG135">
    <cfRule type="containsText" dxfId="3845" priority="176" operator="containsText" text="Slower">
      <formula>NOT(ISERROR(SEARCH("Slower",AG132)))</formula>
    </cfRule>
    <cfRule type="containsText" dxfId="3844" priority="177" operator="containsText" text="Same">
      <formula>NOT(ISERROR(SEARCH("Same",AG132)))</formula>
    </cfRule>
    <cfRule type="containsText" dxfId="3843" priority="178" operator="containsText" text="Faster">
      <formula>NOT(ISERROR(SEARCH("Faster",AG132)))</formula>
    </cfRule>
  </conditionalFormatting>
  <conditionalFormatting sqref="AH140:AL142">
    <cfRule type="cellIs" dxfId="3842" priority="174" operator="equal">
      <formula>1</formula>
    </cfRule>
    <cfRule type="cellIs" dxfId="3841" priority="175" operator="between">
      <formula>0.01</formula>
      <formula>0.99</formula>
    </cfRule>
  </conditionalFormatting>
  <conditionalFormatting sqref="AH149:AL150">
    <cfRule type="cellIs" dxfId="3840" priority="167" operator="equal">
      <formula>1</formula>
    </cfRule>
    <cfRule type="cellIs" dxfId="3839" priority="168" operator="between">
      <formula>0.01</formula>
      <formula>0.99</formula>
    </cfRule>
  </conditionalFormatting>
  <conditionalFormatting sqref="AH162:AL165">
    <cfRule type="cellIs" dxfId="3838" priority="160" operator="equal">
      <formula>1</formula>
    </cfRule>
    <cfRule type="cellIs" dxfId="3837" priority="161" operator="between">
      <formula>0.01</formula>
      <formula>0.99</formula>
    </cfRule>
  </conditionalFormatting>
  <conditionalFormatting sqref="AH147:AI147 AK147:AL147">
    <cfRule type="cellIs" dxfId="3836" priority="154" stopIfTrue="1" operator="equal">
      <formula>1</formula>
    </cfRule>
  </conditionalFormatting>
  <conditionalFormatting sqref="AG147">
    <cfRule type="cellIs" dxfId="3835" priority="152" stopIfTrue="1" operator="equal">
      <formula>1</formula>
    </cfRule>
  </conditionalFormatting>
  <conditionalFormatting sqref="AJ147">
    <cfRule type="cellIs" dxfId="3834" priority="153" operator="equal">
      <formula>1</formula>
    </cfRule>
  </conditionalFormatting>
  <conditionalFormatting sqref="AH157 AJ157:AL157">
    <cfRule type="cellIs" dxfId="3833" priority="151" stopIfTrue="1" operator="equal">
      <formula>1</formula>
    </cfRule>
  </conditionalFormatting>
  <conditionalFormatting sqref="AG155:AL155">
    <cfRule type="cellIs" dxfId="3832" priority="149" stopIfTrue="1" operator="equal">
      <formula>1</formula>
    </cfRule>
  </conditionalFormatting>
  <conditionalFormatting sqref="AI157">
    <cfRule type="cellIs" dxfId="3831" priority="150" operator="equal">
      <formula>1</formula>
    </cfRule>
  </conditionalFormatting>
  <conditionalFormatting sqref="AG170:AH170 AJ170:AL170">
    <cfRule type="cellIs" dxfId="3830" priority="148" stopIfTrue="1" operator="equal">
      <formula>1</formula>
    </cfRule>
  </conditionalFormatting>
  <conditionalFormatting sqref="AI170">
    <cfRule type="cellIs" dxfId="3829" priority="147" operator="equal">
      <formula>1</formula>
    </cfRule>
  </conditionalFormatting>
  <conditionalFormatting sqref="AG117:AL117">
    <cfRule type="cellIs" dxfId="3828" priority="146" stopIfTrue="1" operator="equal">
      <formula>1</formula>
    </cfRule>
  </conditionalFormatting>
  <conditionalFormatting sqref="AH130:AL130">
    <cfRule type="cellIs" dxfId="3827" priority="145" stopIfTrue="1" operator="equal">
      <formula>1</formula>
    </cfRule>
  </conditionalFormatting>
  <conditionalFormatting sqref="AG130">
    <cfRule type="cellIs" dxfId="3826" priority="144" stopIfTrue="1" operator="equal">
      <formula>1</formula>
    </cfRule>
  </conditionalFormatting>
  <conditionalFormatting sqref="AG160:AL160">
    <cfRule type="cellIs" dxfId="3825" priority="138" stopIfTrue="1" operator="equal">
      <formula>1</formula>
    </cfRule>
  </conditionalFormatting>
  <conditionalFormatting sqref="AF40">
    <cfRule type="cellIs" dxfId="3824" priority="132" operator="equal">
      <formula>1</formula>
    </cfRule>
  </conditionalFormatting>
  <conditionalFormatting sqref="AF122">
    <cfRule type="cellIs" dxfId="3823" priority="131" operator="equal">
      <formula>1</formula>
    </cfRule>
  </conditionalFormatting>
  <conditionalFormatting sqref="AF72">
    <cfRule type="cellIs" dxfId="3822" priority="129" operator="equal">
      <formula>1</formula>
    </cfRule>
    <cfRule type="cellIs" dxfId="3821" priority="130" operator="between">
      <formula>0.01</formula>
      <formula>0.99</formula>
    </cfRule>
  </conditionalFormatting>
  <conditionalFormatting sqref="AF129">
    <cfRule type="cellIs" dxfId="3820" priority="128" operator="equal">
      <formula>1</formula>
    </cfRule>
  </conditionalFormatting>
  <conditionalFormatting sqref="AF169">
    <cfRule type="cellIs" dxfId="3819" priority="127" operator="equal">
      <formula>1</formula>
    </cfRule>
  </conditionalFormatting>
  <conditionalFormatting sqref="AF97">
    <cfRule type="cellIs" dxfId="3818" priority="126" stopIfTrue="1" operator="equal">
      <formula>1</formula>
    </cfRule>
  </conditionalFormatting>
  <conditionalFormatting sqref="AF106">
    <cfRule type="cellIs" dxfId="3817" priority="125" stopIfTrue="1" operator="equal">
      <formula>1</formula>
    </cfRule>
  </conditionalFormatting>
  <conditionalFormatting sqref="AF105">
    <cfRule type="cellIs" dxfId="3816" priority="124" operator="equal">
      <formula>1</formula>
    </cfRule>
  </conditionalFormatting>
  <conditionalFormatting sqref="AF85">
    <cfRule type="cellIs" dxfId="3815" priority="123" operator="equal">
      <formula>1</formula>
    </cfRule>
  </conditionalFormatting>
  <conditionalFormatting sqref="AF154">
    <cfRule type="cellIs" dxfId="3814" priority="122" operator="equal">
      <formula>1</formula>
    </cfRule>
  </conditionalFormatting>
  <conditionalFormatting sqref="AF159">
    <cfRule type="cellIs" dxfId="3813" priority="121" operator="equal">
      <formula>1</formula>
    </cfRule>
  </conditionalFormatting>
  <conditionalFormatting sqref="AF146">
    <cfRule type="cellIs" dxfId="3812" priority="120" operator="equal">
      <formula>1</formula>
    </cfRule>
  </conditionalFormatting>
  <conditionalFormatting sqref="AF136">
    <cfRule type="cellIs" dxfId="3811" priority="119" operator="equal">
      <formula>1</formula>
    </cfRule>
  </conditionalFormatting>
  <conditionalFormatting sqref="AF138">
    <cfRule type="cellIs" dxfId="3810" priority="118" operator="equal">
      <formula>1</formula>
    </cfRule>
  </conditionalFormatting>
  <conditionalFormatting sqref="AF128">
    <cfRule type="cellIs" dxfId="3809" priority="112" stopIfTrue="1" operator="equal">
      <formula>1</formula>
    </cfRule>
  </conditionalFormatting>
  <conditionalFormatting sqref="AF41">
    <cfRule type="cellIs" dxfId="3808" priority="115" operator="equal">
      <formula>1</formula>
    </cfRule>
  </conditionalFormatting>
  <conditionalFormatting sqref="AF137">
    <cfRule type="cellIs" dxfId="3807" priority="116" stopIfTrue="1" operator="equal">
      <formula>1</formula>
    </cfRule>
  </conditionalFormatting>
  <conditionalFormatting sqref="AF31">
    <cfRule type="cellIs" dxfId="3806" priority="117" operator="equal">
      <formula>1</formula>
    </cfRule>
  </conditionalFormatting>
  <conditionalFormatting sqref="AF151:AF152">
    <cfRule type="cellIs" dxfId="3805" priority="114" operator="equal">
      <formula>1</formula>
    </cfRule>
  </conditionalFormatting>
  <conditionalFormatting sqref="AF123">
    <cfRule type="cellIs" dxfId="3804" priority="113" stopIfTrue="1" operator="equal">
      <formula>1</formula>
    </cfRule>
  </conditionalFormatting>
  <conditionalFormatting sqref="AF127">
    <cfRule type="cellIs" dxfId="3803" priority="111" operator="equal">
      <formula>1</formula>
    </cfRule>
  </conditionalFormatting>
  <conditionalFormatting sqref="AF120">
    <cfRule type="cellIs" dxfId="3802" priority="110" operator="equal">
      <formula>1</formula>
    </cfRule>
  </conditionalFormatting>
  <conditionalFormatting sqref="AF116 AF114">
    <cfRule type="cellIs" dxfId="3801" priority="109" operator="equal">
      <formula>1</formula>
    </cfRule>
  </conditionalFormatting>
  <conditionalFormatting sqref="AF95">
    <cfRule type="cellIs" dxfId="3800" priority="108" operator="equal">
      <formula>1</formula>
    </cfRule>
  </conditionalFormatting>
  <conditionalFormatting sqref="AF78">
    <cfRule type="cellIs" dxfId="3799" priority="107" operator="equal">
      <formula>1</formula>
    </cfRule>
  </conditionalFormatting>
  <conditionalFormatting sqref="AF62">
    <cfRule type="cellIs" dxfId="3798" priority="106" operator="equal">
      <formula>1</formula>
    </cfRule>
  </conditionalFormatting>
  <conditionalFormatting sqref="AF45 AF59 AF88:AF93 AF21:AF29 AF33:AF39 AF51:AF52">
    <cfRule type="cellIs" dxfId="3797" priority="104" operator="equal">
      <formula>1</formula>
    </cfRule>
    <cfRule type="cellIs" dxfId="3796" priority="105" operator="between">
      <formula>0.01</formula>
      <formula>0.99</formula>
    </cfRule>
  </conditionalFormatting>
  <conditionalFormatting sqref="AF10:AF13">
    <cfRule type="cellIs" dxfId="3795" priority="102" operator="equal">
      <formula>1</formula>
    </cfRule>
    <cfRule type="cellIs" dxfId="3794" priority="103" operator="between">
      <formula>0.01</formula>
      <formula>0.99</formula>
    </cfRule>
  </conditionalFormatting>
  <conditionalFormatting sqref="AF14:AF16">
    <cfRule type="cellIs" dxfId="3793" priority="100" operator="equal">
      <formula>1</formula>
    </cfRule>
    <cfRule type="cellIs" dxfId="3792" priority="101" operator="between">
      <formula>0.01</formula>
      <formula>0.99</formula>
    </cfRule>
  </conditionalFormatting>
  <conditionalFormatting sqref="AF46:AF49">
    <cfRule type="cellIs" dxfId="3791" priority="96" operator="equal">
      <formula>1</formula>
    </cfRule>
    <cfRule type="cellIs" dxfId="3790" priority="97" operator="between">
      <formula>0.01</formula>
      <formula>0.99</formula>
    </cfRule>
  </conditionalFormatting>
  <conditionalFormatting sqref="AF44">
    <cfRule type="cellIs" dxfId="3789" priority="98" operator="equal">
      <formula>1</formula>
    </cfRule>
    <cfRule type="cellIs" dxfId="3788" priority="99" operator="between">
      <formula>0.01</formula>
      <formula>0.99</formula>
    </cfRule>
  </conditionalFormatting>
  <conditionalFormatting sqref="AF53">
    <cfRule type="cellIs" dxfId="3787" priority="94" operator="equal">
      <formula>1</formula>
    </cfRule>
    <cfRule type="cellIs" dxfId="3786" priority="95" operator="between">
      <formula>0.01</formula>
      <formula>0.99</formula>
    </cfRule>
  </conditionalFormatting>
  <conditionalFormatting sqref="AF54">
    <cfRule type="cellIs" dxfId="3785" priority="92" operator="equal">
      <formula>1</formula>
    </cfRule>
    <cfRule type="cellIs" dxfId="3784" priority="93" operator="between">
      <formula>0.01</formula>
      <formula>0.99</formula>
    </cfRule>
  </conditionalFormatting>
  <conditionalFormatting sqref="AF58">
    <cfRule type="cellIs" dxfId="3783" priority="90" operator="equal">
      <formula>1</formula>
    </cfRule>
    <cfRule type="cellIs" dxfId="3782" priority="91" operator="between">
      <formula>0.01</formula>
      <formula>0.99</formula>
    </cfRule>
  </conditionalFormatting>
  <conditionalFormatting sqref="AF60:AF61">
    <cfRule type="cellIs" dxfId="3781" priority="88" operator="equal">
      <formula>1</formula>
    </cfRule>
    <cfRule type="cellIs" dxfId="3780" priority="89" operator="between">
      <formula>0.01</formula>
      <formula>0.99</formula>
    </cfRule>
  </conditionalFormatting>
  <conditionalFormatting sqref="AF65:AF67">
    <cfRule type="cellIs" dxfId="3779" priority="86" operator="equal">
      <formula>1</formula>
    </cfRule>
    <cfRule type="cellIs" dxfId="3778" priority="87" operator="between">
      <formula>0.01</formula>
      <formula>0.99</formula>
    </cfRule>
  </conditionalFormatting>
  <conditionalFormatting sqref="AF73">
    <cfRule type="cellIs" dxfId="3777" priority="84" operator="equal">
      <formula>1</formula>
    </cfRule>
    <cfRule type="cellIs" dxfId="3776" priority="85" operator="between">
      <formula>0.01</formula>
      <formula>0.99</formula>
    </cfRule>
  </conditionalFormatting>
  <conditionalFormatting sqref="AF74">
    <cfRule type="cellIs" dxfId="3775" priority="82" operator="equal">
      <formula>1</formula>
    </cfRule>
    <cfRule type="cellIs" dxfId="3774" priority="83" operator="between">
      <formula>0.01</formula>
      <formula>0.99</formula>
    </cfRule>
  </conditionalFormatting>
  <conditionalFormatting sqref="AF75:AF76">
    <cfRule type="cellIs" dxfId="3773" priority="80" operator="equal">
      <formula>1</formula>
    </cfRule>
    <cfRule type="cellIs" dxfId="3772" priority="81" operator="between">
      <formula>0.01</formula>
      <formula>0.99</formula>
    </cfRule>
  </conditionalFormatting>
  <conditionalFormatting sqref="AF81:AF83">
    <cfRule type="cellIs" dxfId="3771" priority="78" operator="equal">
      <formula>1</formula>
    </cfRule>
    <cfRule type="cellIs" dxfId="3770" priority="79" operator="between">
      <formula>0.01</formula>
      <formula>0.99</formula>
    </cfRule>
  </conditionalFormatting>
  <conditionalFormatting sqref="AF99:AF103">
    <cfRule type="cellIs" dxfId="3769" priority="76" operator="equal">
      <formula>1</formula>
    </cfRule>
    <cfRule type="cellIs" dxfId="3768" priority="77" operator="between">
      <formula>0.01</formula>
      <formula>0.99</formula>
    </cfRule>
  </conditionalFormatting>
  <conditionalFormatting sqref="AF108:AF113">
    <cfRule type="cellIs" dxfId="3767" priority="74" operator="equal">
      <formula>1</formula>
    </cfRule>
    <cfRule type="cellIs" dxfId="3766" priority="75" operator="between">
      <formula>0.01</formula>
      <formula>0.99</formula>
    </cfRule>
  </conditionalFormatting>
  <conditionalFormatting sqref="AF20">
    <cfRule type="cellIs" dxfId="3765" priority="72" operator="equal">
      <formula>1</formula>
    </cfRule>
    <cfRule type="cellIs" dxfId="3764" priority="73" operator="between">
      <formula>0.01</formula>
      <formula>0.99</formula>
    </cfRule>
  </conditionalFormatting>
  <conditionalFormatting sqref="AF56">
    <cfRule type="cellIs" dxfId="3763" priority="71" operator="equal">
      <formula>1</formula>
    </cfRule>
  </conditionalFormatting>
  <conditionalFormatting sqref="AF63">
    <cfRule type="cellIs" dxfId="3762" priority="70" operator="equal">
      <formula>1</formula>
    </cfRule>
  </conditionalFormatting>
  <conditionalFormatting sqref="AF70">
    <cfRule type="cellIs" dxfId="3761" priority="69" operator="equal">
      <formula>1</formula>
    </cfRule>
  </conditionalFormatting>
  <conditionalFormatting sqref="AF79">
    <cfRule type="cellIs" dxfId="3760" priority="68" operator="equal">
      <formula>1</formula>
    </cfRule>
  </conditionalFormatting>
  <conditionalFormatting sqref="AF86">
    <cfRule type="cellIs" dxfId="3759" priority="67" operator="equal">
      <formula>1</formula>
    </cfRule>
  </conditionalFormatting>
  <conditionalFormatting sqref="AF119">
    <cfRule type="cellIs" dxfId="3758" priority="65" operator="equal">
      <formula>1</formula>
    </cfRule>
    <cfRule type="cellIs" dxfId="3757" priority="66" operator="between">
      <formula>0.01</formula>
      <formula>0.99</formula>
    </cfRule>
  </conditionalFormatting>
  <conditionalFormatting sqref="AF125:AF126">
    <cfRule type="cellIs" dxfId="3756" priority="63" operator="equal">
      <formula>1</formula>
    </cfRule>
    <cfRule type="cellIs" dxfId="3755" priority="64" operator="between">
      <formula>0.01</formula>
      <formula>0.99</formula>
    </cfRule>
  </conditionalFormatting>
  <conditionalFormatting sqref="AF132:AF134">
    <cfRule type="cellIs" dxfId="3754" priority="61" operator="equal">
      <formula>1</formula>
    </cfRule>
    <cfRule type="cellIs" dxfId="3753" priority="62" operator="between">
      <formula>0.01</formula>
      <formula>0.99</formula>
    </cfRule>
  </conditionalFormatting>
  <conditionalFormatting sqref="AF140:AF142">
    <cfRule type="cellIs" dxfId="3752" priority="59" operator="equal">
      <formula>1</formula>
    </cfRule>
    <cfRule type="cellIs" dxfId="3751" priority="60" operator="between">
      <formula>0.01</formula>
      <formula>0.99</formula>
    </cfRule>
  </conditionalFormatting>
  <conditionalFormatting sqref="AF149:AF150">
    <cfRule type="cellIs" dxfId="3750" priority="57" operator="equal">
      <formula>1</formula>
    </cfRule>
    <cfRule type="cellIs" dxfId="3749" priority="58" operator="between">
      <formula>0.01</formula>
      <formula>0.99</formula>
    </cfRule>
  </conditionalFormatting>
  <conditionalFormatting sqref="AF162:AF165">
    <cfRule type="cellIs" dxfId="3748" priority="55" operator="equal">
      <formula>1</formula>
    </cfRule>
    <cfRule type="cellIs" dxfId="3747" priority="56" operator="between">
      <formula>0.01</formula>
      <formula>0.99</formula>
    </cfRule>
  </conditionalFormatting>
  <conditionalFormatting sqref="AF155">
    <cfRule type="cellIs" dxfId="3746" priority="54" stopIfTrue="1" operator="equal">
      <formula>1</formula>
    </cfRule>
  </conditionalFormatting>
  <conditionalFormatting sqref="AF170">
    <cfRule type="cellIs" dxfId="3745" priority="53" stopIfTrue="1" operator="equal">
      <formula>1</formula>
    </cfRule>
  </conditionalFormatting>
  <conditionalFormatting sqref="AF117">
    <cfRule type="cellIs" dxfId="3744" priority="52" stopIfTrue="1" operator="equal">
      <formula>1</formula>
    </cfRule>
  </conditionalFormatting>
  <conditionalFormatting sqref="AF130">
    <cfRule type="cellIs" dxfId="3743" priority="51" stopIfTrue="1" operator="equal">
      <formula>1</formula>
    </cfRule>
  </conditionalFormatting>
  <conditionalFormatting sqref="AF160">
    <cfRule type="cellIs" dxfId="3742" priority="50" stopIfTrue="1" operator="equal">
      <formula>1</formula>
    </cfRule>
  </conditionalFormatting>
  <conditionalFormatting sqref="AF147">
    <cfRule type="cellIs" dxfId="3741" priority="49" stopIfTrue="1" operator="equal">
      <formula>1</formula>
    </cfRule>
  </conditionalFormatting>
  <conditionalFormatting sqref="AF153">
    <cfRule type="cellIs" dxfId="3740" priority="48" operator="equal">
      <formula>1</formula>
    </cfRule>
  </conditionalFormatting>
  <conditionalFormatting sqref="AH11:AL11">
    <cfRule type="cellIs" dxfId="3739" priority="46" operator="equal">
      <formula>1</formula>
    </cfRule>
    <cfRule type="cellIs" dxfId="3738" priority="47" operator="between">
      <formula>0.01</formula>
      <formula>0.99</formula>
    </cfRule>
  </conditionalFormatting>
  <conditionalFormatting sqref="AH14 AL14 AJ14">
    <cfRule type="cellIs" dxfId="3737" priority="37" operator="equal">
      <formula>1</formula>
    </cfRule>
    <cfRule type="cellIs" dxfId="3736" priority="38" operator="between">
      <formula>0.01</formula>
      <formula>0.99</formula>
    </cfRule>
  </conditionalFormatting>
  <conditionalFormatting sqref="AK14">
    <cfRule type="cellIs" dxfId="3735" priority="35" operator="equal">
      <formula>1</formula>
    </cfRule>
    <cfRule type="cellIs" dxfId="3734" priority="36" operator="between">
      <formula>0.01</formula>
      <formula>0.99</formula>
    </cfRule>
  </conditionalFormatting>
  <conditionalFormatting sqref="AI14">
    <cfRule type="cellIs" dxfId="3733" priority="33" operator="equal">
      <formula>1</formula>
    </cfRule>
    <cfRule type="cellIs" dxfId="3732" priority="34" operator="between">
      <formula>0.01</formula>
      <formula>0.99</formula>
    </cfRule>
  </conditionalFormatting>
  <conditionalFormatting sqref="AH39:AK39">
    <cfRule type="cellIs" dxfId="3731" priority="31" operator="equal">
      <formula>1</formula>
    </cfRule>
    <cfRule type="cellIs" dxfId="3730" priority="32" operator="between">
      <formula>0.01</formula>
      <formula>0.99</formula>
    </cfRule>
  </conditionalFormatting>
  <conditionalFormatting sqref="AG67:AK67">
    <cfRule type="cellIs" dxfId="3729" priority="29" operator="equal">
      <formula>1</formula>
    </cfRule>
    <cfRule type="cellIs" dxfId="3728" priority="30" operator="between">
      <formula>0.01</formula>
      <formula>0.99</formula>
    </cfRule>
  </conditionalFormatting>
  <conditionalFormatting sqref="AG67">
    <cfRule type="containsText" dxfId="3727" priority="26" operator="containsText" text="Slower">
      <formula>NOT(ISERROR(SEARCH("Slower",AG67)))</formula>
    </cfRule>
    <cfRule type="containsText" dxfId="3726" priority="27" operator="containsText" text="Same">
      <formula>NOT(ISERROR(SEARCH("Same",AG67)))</formula>
    </cfRule>
    <cfRule type="containsText" dxfId="3725" priority="28" operator="containsText" text="Faster">
      <formula>NOT(ISERROR(SEARCH("Faster",AG67)))</formula>
    </cfRule>
  </conditionalFormatting>
  <conditionalFormatting sqref="AG140:AG145">
    <cfRule type="cellIs" dxfId="3724" priority="24" operator="equal">
      <formula>1</formula>
    </cfRule>
    <cfRule type="cellIs" dxfId="3723" priority="25" operator="between">
      <formula>0.01</formula>
      <formula>0.99</formula>
    </cfRule>
  </conditionalFormatting>
  <conditionalFormatting sqref="AG140:AG145">
    <cfRule type="containsText" dxfId="3722" priority="21" operator="containsText" text="Slower">
      <formula>NOT(ISERROR(SEARCH("Slower",AG140)))</formula>
    </cfRule>
    <cfRule type="containsText" dxfId="3721" priority="22" operator="containsText" text="Same">
      <formula>NOT(ISERROR(SEARCH("Same",AG140)))</formula>
    </cfRule>
    <cfRule type="containsText" dxfId="3720" priority="23" operator="containsText" text="Faster">
      <formula>NOT(ISERROR(SEARCH("Faster",AG140)))</formula>
    </cfRule>
  </conditionalFormatting>
  <conditionalFormatting sqref="AG149:AG153">
    <cfRule type="cellIs" dxfId="3719" priority="19" operator="equal">
      <formula>1</formula>
    </cfRule>
    <cfRule type="cellIs" dxfId="3718" priority="20" operator="between">
      <formula>0.01</formula>
      <formula>0.99</formula>
    </cfRule>
  </conditionalFormatting>
  <conditionalFormatting sqref="AG149:AG153">
    <cfRule type="containsText" dxfId="3717" priority="16" operator="containsText" text="Slower">
      <formula>NOT(ISERROR(SEARCH("Slower",AG149)))</formula>
    </cfRule>
    <cfRule type="containsText" dxfId="3716" priority="17" operator="containsText" text="Same">
      <formula>NOT(ISERROR(SEARCH("Same",AG149)))</formula>
    </cfRule>
    <cfRule type="containsText" dxfId="3715" priority="18" operator="containsText" text="Faster">
      <formula>NOT(ISERROR(SEARCH("Faster",AG149)))</formula>
    </cfRule>
  </conditionalFormatting>
  <conditionalFormatting sqref="AG157:AG158">
    <cfRule type="cellIs" dxfId="3714" priority="14" operator="equal">
      <formula>1</formula>
    </cfRule>
    <cfRule type="cellIs" dxfId="3713" priority="15" operator="between">
      <formula>0.01</formula>
      <formula>0.99</formula>
    </cfRule>
  </conditionalFormatting>
  <conditionalFormatting sqref="AG157:AG158">
    <cfRule type="containsText" dxfId="3712" priority="11" operator="containsText" text="Slower">
      <formula>NOT(ISERROR(SEARCH("Slower",AG157)))</formula>
    </cfRule>
    <cfRule type="containsText" dxfId="3711" priority="12" operator="containsText" text="Same">
      <formula>NOT(ISERROR(SEARCH("Same",AG157)))</formula>
    </cfRule>
    <cfRule type="containsText" dxfId="3710" priority="13" operator="containsText" text="Faster">
      <formula>NOT(ISERROR(SEARCH("Faster",AG157)))</formula>
    </cfRule>
  </conditionalFormatting>
  <conditionalFormatting sqref="AG162:AG168">
    <cfRule type="cellIs" dxfId="3709" priority="9" operator="equal">
      <formula>1</formula>
    </cfRule>
    <cfRule type="cellIs" dxfId="3708" priority="10" operator="between">
      <formula>0.01</formula>
      <formula>0.99</formula>
    </cfRule>
  </conditionalFormatting>
  <conditionalFormatting sqref="AG162:AG168">
    <cfRule type="containsText" dxfId="3707" priority="6" operator="containsText" text="Slower">
      <formula>NOT(ISERROR(SEARCH("Slower",AG162)))</formula>
    </cfRule>
    <cfRule type="containsText" dxfId="3706" priority="7" operator="containsText" text="Same">
      <formula>NOT(ISERROR(SEARCH("Same",AG162)))</formula>
    </cfRule>
    <cfRule type="containsText" dxfId="3705" priority="8" operator="containsText" text="Faster">
      <formula>NOT(ISERROR(SEARCH("Faster",AG162)))</formula>
    </cfRule>
  </conditionalFormatting>
  <conditionalFormatting sqref="AG172">
    <cfRule type="cellIs" dxfId="3704" priority="4" operator="equal">
      <formula>1</formula>
    </cfRule>
    <cfRule type="cellIs" dxfId="3703" priority="5" operator="between">
      <formula>0.01</formula>
      <formula>0.99</formula>
    </cfRule>
  </conditionalFormatting>
  <conditionalFormatting sqref="AG172">
    <cfRule type="containsText" dxfId="3702" priority="1" operator="containsText" text="Slower">
      <formula>NOT(ISERROR(SEARCH("Slower",AG172)))</formula>
    </cfRule>
    <cfRule type="containsText" dxfId="3701" priority="2" operator="containsText" text="Same">
      <formula>NOT(ISERROR(SEARCH("Same",AG172)))</formula>
    </cfRule>
    <cfRule type="containsText" dxfId="3700" priority="3" operator="containsText" text="Faster">
      <formula>NOT(ISERROR(SEARCH("Faster",AG172)))</formula>
    </cfRule>
  </conditionalFormatting>
  <dataValidations count="2">
    <dataValidation type="list" allowBlank="1" showInputMessage="1" showErrorMessage="1" sqref="AG6:AG7 AG58:AG61 AG149:AG153 AG10:AG16 AG162:AG168 AG33:AG39 AG44:AG49 AG51:AG54 AG20:AG29 AG157:AG158 AG73:AG77 AG65:AG68 AG81:AG84 AG88:AG94 AG108:AG115 AG99:AG104 AG119:AG121 AG125:AG128 AG132:AG135 AG140:AG145 AG172">
      <formula1>"Same, Faster, Slower"</formula1>
    </dataValidation>
    <dataValidation type="list" allowBlank="1" showInputMessage="1" showErrorMessage="1" sqref="AJ6:AJ7 AJ73:AJ76 AJ162:AJ165 AJ24:AJ28 AJ20:AJ21 AJ44 AJ46:AJ47 AJ58:AJ61 AJ33:AJ39 AJ14 AJ140:AJ142 AJ81:AJ83 AJ149:AJ150 AJ88:AJ93 AJ99:AJ103 AJ119 AJ108:AJ113 AJ125:AJ126 AJ132:AJ134 AJ65:AJ67">
      <formula1>"Yes, No,Pending"</formula1>
    </dataValidation>
  </dataValidations>
  <pageMargins left="0.23622047244094491" right="0.23622047244094491" top="0.74803149606299213" bottom="0.74803149606299213" header="0.31496062992125984" footer="0.31496062992125984"/>
  <pageSetup paperSize="8" scale="66" fitToHeight="3" orientation="landscape" r:id="rId1"/>
  <headerFooter alignWithMargins="0"/>
  <rowBreaks count="2" manualBreakCount="2">
    <brk id="62" max="28" man="1"/>
    <brk id="116" max="28" man="1"/>
  </rowBreaks>
  <drawing r:id="rId2"/>
  <extLst>
    <ext xmlns:x14="http://schemas.microsoft.com/office/spreadsheetml/2009/9/main" uri="{78C0D931-6437-407d-A8EE-F0AAD7539E65}">
      <x14:conditionalFormattings>
        <x14:conditionalFormatting xmlns:xm="http://schemas.microsoft.com/office/excel/2006/main">
          <x14:cfRule type="expression" priority="1317" stopIfTrue="1" id="{F5F29268-2441-46A5-BF38-B151B6C9AB2E}">
            <xm:f>Bromley!G44=1</xm:f>
            <x14:dxf>
              <font>
                <color theme="0"/>
              </font>
            </x14:dxf>
          </x14:cfRule>
          <xm:sqref>H44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Q172"/>
  <sheetViews>
    <sheetView view="pageBreakPreview" zoomScale="120" zoomScaleNormal="110" zoomScaleSheetLayoutView="120" zoomScalePageLayoutView="120" workbookViewId="0">
      <pane xSplit="6" ySplit="6" topLeftCell="G7" activePane="bottomRight" state="frozen"/>
      <selection pane="topRight" activeCell="G1" sqref="G1"/>
      <selection pane="bottomLeft" activeCell="A5" sqref="A5"/>
      <selection pane="bottomRight" activeCell="G1" sqref="G1:M3"/>
    </sheetView>
  </sheetViews>
  <sheetFormatPr defaultColWidth="2.5703125" defaultRowHeight="11.25" x14ac:dyDescent="0.2"/>
  <cols>
    <col min="1" max="1" width="1.28515625" style="1" customWidth="1"/>
    <col min="2" max="2" width="5.85546875" style="2" customWidth="1"/>
    <col min="3" max="3" width="7.85546875" style="2" hidden="1" customWidth="1"/>
    <col min="4" max="4" width="58.42578125" style="16" customWidth="1"/>
    <col min="5" max="5" width="10.7109375" style="16" hidden="1" customWidth="1"/>
    <col min="6" max="6" width="10.42578125" style="3" hidden="1" customWidth="1"/>
    <col min="7" max="7" width="10.42578125" style="3" customWidth="1"/>
    <col min="8" max="27" width="4.7109375" style="1" customWidth="1"/>
    <col min="28" max="31" width="4.7109375" style="1" hidden="1" customWidth="1"/>
    <col min="32" max="32" width="48" style="1" customWidth="1"/>
    <col min="33" max="33" width="12.7109375" style="1" customWidth="1"/>
    <col min="34" max="34" width="8.5703125" style="1" customWidth="1"/>
    <col min="35" max="35" width="9" style="1" customWidth="1"/>
    <col min="36" max="36" width="8" style="1" customWidth="1"/>
    <col min="37" max="37" width="26.7109375" style="1" customWidth="1"/>
    <col min="38" max="38" width="14.7109375" style="1" customWidth="1"/>
    <col min="39" max="39" width="34.140625" style="1" customWidth="1"/>
    <col min="40" max="16384" width="2.5703125" style="1"/>
  </cols>
  <sheetData>
    <row r="1" spans="1:43" s="10" customFormat="1" ht="12.75" thickTop="1" thickBot="1" x14ac:dyDescent="0.25">
      <c r="B1" s="8"/>
      <c r="C1" s="8"/>
      <c r="D1" s="15"/>
      <c r="E1" s="15"/>
      <c r="F1" s="9"/>
      <c r="G1" s="362" t="s">
        <v>209</v>
      </c>
      <c r="H1" s="359"/>
      <c r="I1" s="361" t="s">
        <v>207</v>
      </c>
      <c r="J1" s="358"/>
      <c r="K1" s="358"/>
      <c r="L1" s="429"/>
      <c r="M1" s="424" t="s">
        <v>283</v>
      </c>
      <c r="N1" s="12"/>
      <c r="O1" s="11"/>
      <c r="P1" s="12"/>
      <c r="Q1" s="12"/>
      <c r="R1" s="12"/>
      <c r="S1" s="12"/>
      <c r="T1" s="12"/>
      <c r="U1" s="12"/>
      <c r="V1" s="12"/>
      <c r="W1" s="12"/>
      <c r="X1" s="12"/>
      <c r="Y1" s="12"/>
      <c r="Z1" s="12"/>
      <c r="AA1" s="12"/>
      <c r="AB1" s="12"/>
      <c r="AC1" s="12"/>
      <c r="AD1" s="12"/>
      <c r="AE1" s="12"/>
      <c r="AF1" s="12"/>
      <c r="AG1" s="12"/>
      <c r="AH1" s="11"/>
      <c r="AI1" s="12"/>
      <c r="AJ1" s="12"/>
      <c r="AK1" s="12"/>
      <c r="AL1" s="12"/>
    </row>
    <row r="2" spans="1:43" s="10" customFormat="1" ht="15.75" thickTop="1" thickBot="1" x14ac:dyDescent="0.25">
      <c r="B2" s="915" t="s">
        <v>856</v>
      </c>
      <c r="C2" s="915"/>
      <c r="D2" s="915"/>
      <c r="E2" s="329"/>
      <c r="F2" s="329"/>
      <c r="G2" s="329"/>
      <c r="H2" s="360"/>
      <c r="I2" s="361" t="s">
        <v>208</v>
      </c>
      <c r="J2" s="9"/>
      <c r="K2" s="9"/>
      <c r="L2" s="432"/>
      <c r="M2" s="424" t="s">
        <v>284</v>
      </c>
      <c r="N2" s="358"/>
      <c r="O2" s="358"/>
      <c r="P2" s="358"/>
      <c r="S2" s="358"/>
      <c r="T2" s="358"/>
      <c r="U2" s="583"/>
      <c r="V2" s="361"/>
      <c r="W2" s="358"/>
      <c r="X2" s="358"/>
      <c r="Y2" s="583"/>
      <c r="Z2" s="361"/>
      <c r="AA2" s="358"/>
      <c r="AB2" s="358"/>
      <c r="AC2" s="583"/>
      <c r="AD2" s="361"/>
      <c r="AE2" s="358"/>
      <c r="AF2" s="358"/>
      <c r="AI2" s="358"/>
      <c r="AJ2" s="358"/>
      <c r="AK2" s="358"/>
      <c r="AL2" s="358"/>
    </row>
    <row r="3" spans="1:43" s="10" customFormat="1" ht="15.75" thickTop="1" thickBot="1" x14ac:dyDescent="0.25">
      <c r="B3" s="915"/>
      <c r="C3" s="915"/>
      <c r="D3" s="915"/>
      <c r="E3" s="329"/>
      <c r="F3" s="329"/>
      <c r="G3" s="329"/>
      <c r="H3" s="9"/>
      <c r="I3" s="9"/>
      <c r="J3" s="9"/>
      <c r="K3" s="9"/>
      <c r="L3" s="431"/>
      <c r="M3" s="424" t="s">
        <v>210</v>
      </c>
      <c r="N3" s="9"/>
      <c r="O3" s="9"/>
      <c r="P3" s="9"/>
      <c r="S3" s="9"/>
      <c r="T3" s="9"/>
      <c r="U3" s="583"/>
      <c r="V3" s="361"/>
      <c r="W3" s="9"/>
      <c r="X3" s="9"/>
      <c r="Y3" s="583"/>
      <c r="Z3" s="361"/>
      <c r="AA3" s="9"/>
      <c r="AB3" s="9"/>
      <c r="AC3" s="583"/>
      <c r="AD3" s="361"/>
      <c r="AE3" s="9"/>
      <c r="AF3" s="9"/>
      <c r="AI3" s="9"/>
      <c r="AJ3" s="9"/>
      <c r="AK3" s="9"/>
      <c r="AL3" s="9"/>
    </row>
    <row r="4" spans="1:43" s="10" customFormat="1" ht="14.25" x14ac:dyDescent="0.2">
      <c r="B4" s="915"/>
      <c r="C4" s="915"/>
      <c r="D4" s="915"/>
      <c r="E4" s="329"/>
      <c r="F4" s="329"/>
      <c r="N4" s="9"/>
      <c r="O4" s="9"/>
      <c r="P4" s="9"/>
      <c r="Q4" s="9"/>
      <c r="R4" s="9"/>
      <c r="S4" s="9"/>
      <c r="T4" s="9"/>
      <c r="U4" s="9"/>
      <c r="V4" s="9"/>
      <c r="W4" s="9"/>
      <c r="X4" s="9"/>
      <c r="Y4" s="9"/>
      <c r="Z4" s="9"/>
      <c r="AA4" s="9"/>
      <c r="AB4" s="9"/>
      <c r="AC4" s="9"/>
      <c r="AD4" s="9"/>
      <c r="AE4" s="9"/>
      <c r="AF4" s="9"/>
      <c r="AI4" s="9"/>
      <c r="AJ4" s="9"/>
      <c r="AK4" s="9"/>
      <c r="AL4" s="9"/>
    </row>
    <row r="5" spans="1:43" ht="12" thickBot="1" x14ac:dyDescent="0.25">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F5" s="916"/>
      <c r="AG5" s="917"/>
      <c r="AH5" s="917"/>
      <c r="AI5" s="918"/>
      <c r="AJ5" s="916"/>
      <c r="AK5" s="917"/>
      <c r="AL5" s="917"/>
      <c r="AO5" s="14"/>
      <c r="AP5" s="14"/>
      <c r="AQ5" s="14"/>
    </row>
    <row r="6" spans="1:43" s="6" customFormat="1" ht="43.5" x14ac:dyDescent="0.2">
      <c r="B6" s="155"/>
      <c r="C6" s="155"/>
      <c r="D6" s="303" t="s">
        <v>343</v>
      </c>
      <c r="G6" s="314" t="s">
        <v>130</v>
      </c>
      <c r="H6" s="5" t="s">
        <v>2</v>
      </c>
      <c r="I6" s="5" t="s">
        <v>3</v>
      </c>
      <c r="J6" s="5" t="s">
        <v>4</v>
      </c>
      <c r="K6" s="5" t="s">
        <v>5</v>
      </c>
      <c r="L6" s="5" t="s">
        <v>6</v>
      </c>
      <c r="M6" s="5" t="s">
        <v>7</v>
      </c>
      <c r="N6" s="5" t="s">
        <v>8</v>
      </c>
      <c r="O6" s="5" t="s">
        <v>9</v>
      </c>
      <c r="P6" s="5" t="s">
        <v>10</v>
      </c>
      <c r="Q6" s="5" t="s">
        <v>11</v>
      </c>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499" t="s">
        <v>425</v>
      </c>
      <c r="AG6" s="500" t="s">
        <v>416</v>
      </c>
      <c r="AH6" s="499" t="s">
        <v>417</v>
      </c>
      <c r="AI6" s="499" t="s">
        <v>418</v>
      </c>
      <c r="AJ6" s="499" t="s">
        <v>419</v>
      </c>
      <c r="AK6" s="499" t="s">
        <v>420</v>
      </c>
      <c r="AL6" s="499" t="s">
        <v>421</v>
      </c>
      <c r="AO6" s="14"/>
      <c r="AP6" s="14"/>
      <c r="AQ6" s="14"/>
    </row>
    <row r="7" spans="1:43" s="14" customFormat="1" ht="23.25" thickBot="1" x14ac:dyDescent="0.25">
      <c r="A7" s="41"/>
      <c r="B7" s="230" t="s">
        <v>26</v>
      </c>
      <c r="C7" s="94"/>
      <c r="D7" s="231" t="s">
        <v>121</v>
      </c>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923" t="s">
        <v>428</v>
      </c>
      <c r="AC7" s="923"/>
      <c r="AD7" s="923"/>
      <c r="AE7" s="923"/>
      <c r="AF7" s="244" t="s">
        <v>422</v>
      </c>
      <c r="AG7" s="501"/>
      <c r="AH7" s="502"/>
      <c r="AI7" s="503"/>
      <c r="AJ7" s="503"/>
      <c r="AK7" s="503"/>
      <c r="AL7" s="504"/>
    </row>
    <row r="8" spans="1:43" s="14" customFormat="1" ht="12" thickBot="1" x14ac:dyDescent="0.25">
      <c r="A8" s="245"/>
      <c r="B8" s="256"/>
      <c r="C8" s="257"/>
      <c r="D8" s="261"/>
      <c r="E8" s="233"/>
      <c r="F8" s="232"/>
      <c r="G8" s="287"/>
      <c r="H8" s="429"/>
      <c r="I8" s="287"/>
      <c r="J8" s="287"/>
      <c r="K8" s="289"/>
      <c r="L8" s="290"/>
      <c r="M8" s="287"/>
      <c r="N8" s="287"/>
      <c r="O8" s="291"/>
      <c r="P8" s="430"/>
      <c r="Q8" s="287"/>
      <c r="R8" s="287"/>
      <c r="S8" s="291"/>
      <c r="T8" s="291"/>
      <c r="U8" s="287"/>
      <c r="V8" s="287"/>
      <c r="W8" s="291"/>
      <c r="X8" s="291"/>
      <c r="Y8" s="287"/>
      <c r="Z8" s="287"/>
      <c r="AA8" s="291"/>
      <c r="AB8" s="291"/>
      <c r="AC8" s="287"/>
      <c r="AD8" s="287"/>
      <c r="AE8" s="291"/>
      <c r="AF8" s="291"/>
      <c r="AG8" s="291"/>
      <c r="AH8" s="291"/>
      <c r="AI8" s="291"/>
      <c r="AJ8" s="291"/>
      <c r="AK8" s="291"/>
      <c r="AL8" s="291"/>
    </row>
    <row r="9" spans="1:43" s="247" customFormat="1" ht="12" thickBot="1" x14ac:dyDescent="0.25">
      <c r="A9" s="246"/>
      <c r="B9" s="256"/>
      <c r="C9" s="257" t="s">
        <v>128</v>
      </c>
      <c r="D9" s="261" t="s">
        <v>131</v>
      </c>
      <c r="E9" s="233"/>
      <c r="F9" s="232"/>
      <c r="G9" s="389">
        <f t="shared" ref="G9:S9" si="0">SUMPRODUCT(G10:G16,LCN_Weights)</f>
        <v>7.1428571428571425E-2</v>
      </c>
      <c r="H9" s="389">
        <f t="shared" si="0"/>
        <v>0.57142857142857129</v>
      </c>
      <c r="I9" s="389">
        <f t="shared" si="0"/>
        <v>0.57142857142857129</v>
      </c>
      <c r="J9" s="389">
        <f t="shared" si="0"/>
        <v>0.60714285714285698</v>
      </c>
      <c r="K9" s="390">
        <f t="shared" si="0"/>
        <v>0.92857142857142838</v>
      </c>
      <c r="L9" s="391">
        <f t="shared" si="0"/>
        <v>0.92857142857142838</v>
      </c>
      <c r="M9" s="389">
        <f t="shared" si="0"/>
        <v>0.92857142857142838</v>
      </c>
      <c r="N9" s="389">
        <f t="shared" si="0"/>
        <v>0.92857142857142838</v>
      </c>
      <c r="O9" s="392">
        <f t="shared" si="0"/>
        <v>0.99999999999999978</v>
      </c>
      <c r="P9" s="391">
        <f t="shared" si="0"/>
        <v>0.99999999999999978</v>
      </c>
      <c r="Q9" s="389">
        <f t="shared" si="0"/>
        <v>0.99999999999999978</v>
      </c>
      <c r="R9" s="389">
        <f t="shared" si="0"/>
        <v>0.99999999999999978</v>
      </c>
      <c r="S9" s="392">
        <f t="shared" si="0"/>
        <v>0.99999999999999978</v>
      </c>
      <c r="T9" s="391">
        <f t="shared" ref="T9:AE9" si="1">SUMPRODUCT(T10:T16,LCN_Weights)</f>
        <v>0.99999999999999978</v>
      </c>
      <c r="U9" s="389">
        <f t="shared" si="1"/>
        <v>0.99999999999999978</v>
      </c>
      <c r="V9" s="389">
        <f t="shared" si="1"/>
        <v>0.99999999999999978</v>
      </c>
      <c r="W9" s="392">
        <f t="shared" si="1"/>
        <v>0.99999999999999978</v>
      </c>
      <c r="X9" s="391">
        <f t="shared" si="1"/>
        <v>0.99999999999999978</v>
      </c>
      <c r="Y9" s="389">
        <f t="shared" si="1"/>
        <v>0.99999999999999978</v>
      </c>
      <c r="Z9" s="389">
        <f t="shared" si="1"/>
        <v>0.99999999999999978</v>
      </c>
      <c r="AA9" s="392">
        <f t="shared" si="1"/>
        <v>0.99999999999999978</v>
      </c>
      <c r="AB9" s="391">
        <f t="shared" si="1"/>
        <v>0.99999999999999978</v>
      </c>
      <c r="AC9" s="389">
        <f t="shared" si="1"/>
        <v>0.99999999999999978</v>
      </c>
      <c r="AD9" s="389">
        <f t="shared" si="1"/>
        <v>0.99999999999999978</v>
      </c>
      <c r="AE9" s="392">
        <f t="shared" si="1"/>
        <v>0.99999999999999978</v>
      </c>
      <c r="AF9" s="291"/>
      <c r="AG9" s="291"/>
      <c r="AH9" s="291"/>
      <c r="AI9" s="291"/>
      <c r="AJ9" s="291"/>
      <c r="AK9" s="291"/>
      <c r="AL9" s="291"/>
    </row>
    <row r="10" spans="1:43" s="247" customFormat="1" ht="12.75" thickBot="1" x14ac:dyDescent="0.25">
      <c r="A10" s="246"/>
      <c r="B10" s="259"/>
      <c r="C10" s="228"/>
      <c r="D10" s="298" t="s">
        <v>138</v>
      </c>
      <c r="E10" s="23"/>
      <c r="F10" s="23"/>
      <c r="G10" s="378">
        <v>0</v>
      </c>
      <c r="H10" s="288">
        <v>1</v>
      </c>
      <c r="I10" s="288">
        <f>H10</f>
        <v>1</v>
      </c>
      <c r="J10" s="288">
        <f>I10</f>
        <v>1</v>
      </c>
      <c r="K10" s="293">
        <f t="shared" ref="K10:S10" si="2">J10</f>
        <v>1</v>
      </c>
      <c r="L10" s="292">
        <f t="shared" si="2"/>
        <v>1</v>
      </c>
      <c r="M10" s="288">
        <f t="shared" si="2"/>
        <v>1</v>
      </c>
      <c r="N10" s="288">
        <f t="shared" si="2"/>
        <v>1</v>
      </c>
      <c r="O10" s="295">
        <f t="shared" si="2"/>
        <v>1</v>
      </c>
      <c r="P10" s="292">
        <f t="shared" si="2"/>
        <v>1</v>
      </c>
      <c r="Q10" s="288">
        <f t="shared" si="2"/>
        <v>1</v>
      </c>
      <c r="R10" s="288">
        <f t="shared" si="2"/>
        <v>1</v>
      </c>
      <c r="S10" s="295">
        <f t="shared" si="2"/>
        <v>1</v>
      </c>
      <c r="T10" s="292">
        <f t="shared" ref="T10:T16" si="3">S10</f>
        <v>1</v>
      </c>
      <c r="U10" s="288">
        <f t="shared" ref="U10:U16" si="4">T10</f>
        <v>1</v>
      </c>
      <c r="V10" s="288">
        <f t="shared" ref="V10:V16" si="5">U10</f>
        <v>1</v>
      </c>
      <c r="W10" s="295">
        <f>V10</f>
        <v>1</v>
      </c>
      <c r="X10" s="292">
        <f t="shared" ref="X10:X16" si="6">W10</f>
        <v>1</v>
      </c>
      <c r="Y10" s="288">
        <f t="shared" ref="Y10:Y16" si="7">X10</f>
        <v>1</v>
      </c>
      <c r="Z10" s="288">
        <f t="shared" ref="Z10:Z16" si="8">Y10</f>
        <v>1</v>
      </c>
      <c r="AA10" s="295">
        <f>Z10</f>
        <v>1</v>
      </c>
      <c r="AB10" s="292">
        <f t="shared" ref="AB10:AB16" si="9">AA10</f>
        <v>1</v>
      </c>
      <c r="AC10" s="288">
        <f t="shared" ref="AC10:AC16" si="10">AB10</f>
        <v>1</v>
      </c>
      <c r="AD10" s="288">
        <f t="shared" ref="AD10:AD16" si="11">AC10</f>
        <v>1</v>
      </c>
      <c r="AE10" s="295">
        <f>AD10</f>
        <v>1</v>
      </c>
      <c r="AF10" s="505"/>
      <c r="AG10" s="506" t="s">
        <v>431</v>
      </c>
      <c r="AH10" s="505"/>
      <c r="AI10" s="505"/>
      <c r="AJ10" s="505"/>
      <c r="AK10" s="505" t="s">
        <v>729</v>
      </c>
      <c r="AL10" s="505"/>
    </row>
    <row r="11" spans="1:43" s="247" customFormat="1" ht="23.25" thickBot="1" x14ac:dyDescent="0.25">
      <c r="A11" s="246"/>
      <c r="B11" s="258"/>
      <c r="C11" s="228"/>
      <c r="D11" s="298" t="s">
        <v>135</v>
      </c>
      <c r="E11" s="23"/>
      <c r="F11" s="23"/>
      <c r="G11" s="378">
        <v>0.5</v>
      </c>
      <c r="H11" s="288">
        <v>0.5</v>
      </c>
      <c r="I11" s="288">
        <v>0.5</v>
      </c>
      <c r="J11" s="288">
        <v>0.75</v>
      </c>
      <c r="K11" s="293">
        <v>1</v>
      </c>
      <c r="L11" s="292">
        <f t="shared" ref="L11:S11" si="12">K11</f>
        <v>1</v>
      </c>
      <c r="M11" s="288">
        <f t="shared" si="12"/>
        <v>1</v>
      </c>
      <c r="N11" s="288">
        <f t="shared" si="12"/>
        <v>1</v>
      </c>
      <c r="O11" s="295">
        <f t="shared" si="12"/>
        <v>1</v>
      </c>
      <c r="P11" s="292">
        <f t="shared" si="12"/>
        <v>1</v>
      </c>
      <c r="Q11" s="288">
        <f t="shared" si="12"/>
        <v>1</v>
      </c>
      <c r="R11" s="288">
        <f t="shared" si="12"/>
        <v>1</v>
      </c>
      <c r="S11" s="295">
        <f t="shared" si="12"/>
        <v>1</v>
      </c>
      <c r="T11" s="292">
        <f t="shared" si="3"/>
        <v>1</v>
      </c>
      <c r="U11" s="288">
        <f t="shared" si="4"/>
        <v>1</v>
      </c>
      <c r="V11" s="288">
        <f t="shared" si="5"/>
        <v>1</v>
      </c>
      <c r="W11" s="295">
        <f>V11</f>
        <v>1</v>
      </c>
      <c r="X11" s="292">
        <f t="shared" si="6"/>
        <v>1</v>
      </c>
      <c r="Y11" s="288">
        <f t="shared" si="7"/>
        <v>1</v>
      </c>
      <c r="Z11" s="288">
        <f t="shared" si="8"/>
        <v>1</v>
      </c>
      <c r="AA11" s="295">
        <f>Z11</f>
        <v>1</v>
      </c>
      <c r="AB11" s="292">
        <f t="shared" si="9"/>
        <v>1</v>
      </c>
      <c r="AC11" s="288">
        <f t="shared" si="10"/>
        <v>1</v>
      </c>
      <c r="AD11" s="288">
        <f t="shared" si="11"/>
        <v>1</v>
      </c>
      <c r="AE11" s="295">
        <f>AD11</f>
        <v>1</v>
      </c>
      <c r="AF11" s="505"/>
      <c r="AG11" s="506" t="s">
        <v>431</v>
      </c>
      <c r="AH11" s="505"/>
      <c r="AI11" s="505"/>
      <c r="AJ11" s="505"/>
      <c r="AK11" s="505" t="s">
        <v>729</v>
      </c>
      <c r="AL11" s="505"/>
    </row>
    <row r="12" spans="1:43" s="247" customFormat="1" ht="23.25" thickBot="1" x14ac:dyDescent="0.25">
      <c r="A12" s="246"/>
      <c r="B12" s="258"/>
      <c r="C12" s="228"/>
      <c r="D12" s="298" t="s">
        <v>132</v>
      </c>
      <c r="E12" s="23"/>
      <c r="F12" s="23"/>
      <c r="G12" s="378">
        <v>0</v>
      </c>
      <c r="H12" s="288">
        <v>0.5</v>
      </c>
      <c r="I12" s="288">
        <f>H12</f>
        <v>0.5</v>
      </c>
      <c r="J12" s="288">
        <f>I12</f>
        <v>0.5</v>
      </c>
      <c r="K12" s="293">
        <v>1</v>
      </c>
      <c r="L12" s="292">
        <f t="shared" ref="L12:R12" si="13">K12</f>
        <v>1</v>
      </c>
      <c r="M12" s="288">
        <f t="shared" si="13"/>
        <v>1</v>
      </c>
      <c r="N12" s="288">
        <f t="shared" si="13"/>
        <v>1</v>
      </c>
      <c r="O12" s="295">
        <v>1</v>
      </c>
      <c r="P12" s="292">
        <f t="shared" si="13"/>
        <v>1</v>
      </c>
      <c r="Q12" s="288">
        <f t="shared" si="13"/>
        <v>1</v>
      </c>
      <c r="R12" s="288">
        <f t="shared" si="13"/>
        <v>1</v>
      </c>
      <c r="S12" s="295">
        <v>1</v>
      </c>
      <c r="T12" s="292">
        <f t="shared" si="3"/>
        <v>1</v>
      </c>
      <c r="U12" s="288">
        <f t="shared" si="4"/>
        <v>1</v>
      </c>
      <c r="V12" s="288">
        <f t="shared" si="5"/>
        <v>1</v>
      </c>
      <c r="W12" s="295">
        <v>1</v>
      </c>
      <c r="X12" s="292">
        <f t="shared" si="6"/>
        <v>1</v>
      </c>
      <c r="Y12" s="288">
        <f t="shared" si="7"/>
        <v>1</v>
      </c>
      <c r="Z12" s="288">
        <f t="shared" si="8"/>
        <v>1</v>
      </c>
      <c r="AA12" s="295">
        <v>1</v>
      </c>
      <c r="AB12" s="292">
        <f t="shared" si="9"/>
        <v>1</v>
      </c>
      <c r="AC12" s="288">
        <f t="shared" si="10"/>
        <v>1</v>
      </c>
      <c r="AD12" s="288">
        <f t="shared" si="11"/>
        <v>1</v>
      </c>
      <c r="AE12" s="295">
        <v>1</v>
      </c>
      <c r="AF12" s="505"/>
      <c r="AG12" s="506" t="s">
        <v>431</v>
      </c>
      <c r="AH12" s="505"/>
      <c r="AI12" s="505"/>
      <c r="AJ12" s="505"/>
      <c r="AK12" s="505" t="s">
        <v>729</v>
      </c>
      <c r="AL12" s="505"/>
    </row>
    <row r="13" spans="1:43" s="247" customFormat="1" ht="12.75" thickBot="1" x14ac:dyDescent="0.25">
      <c r="A13" s="246"/>
      <c r="B13" s="258"/>
      <c r="C13" s="228"/>
      <c r="D13" s="298" t="s">
        <v>133</v>
      </c>
      <c r="E13" s="23"/>
      <c r="F13" s="23"/>
      <c r="G13" s="378">
        <v>0</v>
      </c>
      <c r="H13" s="288">
        <v>0.5</v>
      </c>
      <c r="I13" s="288">
        <f t="shared" ref="I13:J16" si="14">H13</f>
        <v>0.5</v>
      </c>
      <c r="J13" s="288">
        <f t="shared" si="14"/>
        <v>0.5</v>
      </c>
      <c r="K13" s="293">
        <v>1</v>
      </c>
      <c r="L13" s="292">
        <f t="shared" ref="L13:S13" si="15">K13</f>
        <v>1</v>
      </c>
      <c r="M13" s="288">
        <f t="shared" si="15"/>
        <v>1</v>
      </c>
      <c r="N13" s="288">
        <f t="shared" si="15"/>
        <v>1</v>
      </c>
      <c r="O13" s="295">
        <f t="shared" si="15"/>
        <v>1</v>
      </c>
      <c r="P13" s="292">
        <f t="shared" si="15"/>
        <v>1</v>
      </c>
      <c r="Q13" s="288">
        <f t="shared" si="15"/>
        <v>1</v>
      </c>
      <c r="R13" s="288">
        <f t="shared" si="15"/>
        <v>1</v>
      </c>
      <c r="S13" s="295">
        <f t="shared" si="15"/>
        <v>1</v>
      </c>
      <c r="T13" s="292">
        <f t="shared" si="3"/>
        <v>1</v>
      </c>
      <c r="U13" s="288">
        <f t="shared" si="4"/>
        <v>1</v>
      </c>
      <c r="V13" s="288">
        <f t="shared" si="5"/>
        <v>1</v>
      </c>
      <c r="W13" s="295">
        <f>V13</f>
        <v>1</v>
      </c>
      <c r="X13" s="292">
        <f t="shared" si="6"/>
        <v>1</v>
      </c>
      <c r="Y13" s="288">
        <f t="shared" si="7"/>
        <v>1</v>
      </c>
      <c r="Z13" s="288">
        <f t="shared" si="8"/>
        <v>1</v>
      </c>
      <c r="AA13" s="295">
        <f>Z13</f>
        <v>1</v>
      </c>
      <c r="AB13" s="292">
        <f t="shared" si="9"/>
        <v>1</v>
      </c>
      <c r="AC13" s="288">
        <f t="shared" si="10"/>
        <v>1</v>
      </c>
      <c r="AD13" s="288">
        <f t="shared" si="11"/>
        <v>1</v>
      </c>
      <c r="AE13" s="295">
        <f>AD13</f>
        <v>1</v>
      </c>
      <c r="AF13" s="505"/>
      <c r="AG13" s="506" t="s">
        <v>431</v>
      </c>
      <c r="AH13" s="505"/>
      <c r="AI13" s="505"/>
      <c r="AJ13" s="505"/>
      <c r="AK13" s="505" t="s">
        <v>729</v>
      </c>
      <c r="AL13" s="505"/>
    </row>
    <row r="14" spans="1:43" s="247" customFormat="1" ht="12.75" thickBot="1" x14ac:dyDescent="0.25">
      <c r="A14" s="246"/>
      <c r="B14" s="258"/>
      <c r="C14" s="228"/>
      <c r="D14" s="298" t="s">
        <v>134</v>
      </c>
      <c r="E14" s="23"/>
      <c r="F14" s="23"/>
      <c r="G14" s="378">
        <v>0</v>
      </c>
      <c r="H14" s="288">
        <v>0.5</v>
      </c>
      <c r="I14" s="288">
        <f t="shared" si="14"/>
        <v>0.5</v>
      </c>
      <c r="J14" s="288">
        <f t="shared" si="14"/>
        <v>0.5</v>
      </c>
      <c r="K14" s="293">
        <v>1</v>
      </c>
      <c r="L14" s="292">
        <f t="shared" ref="L14:S14" si="16">K14</f>
        <v>1</v>
      </c>
      <c r="M14" s="288">
        <f t="shared" si="16"/>
        <v>1</v>
      </c>
      <c r="N14" s="288">
        <f t="shared" si="16"/>
        <v>1</v>
      </c>
      <c r="O14" s="295">
        <f t="shared" si="16"/>
        <v>1</v>
      </c>
      <c r="P14" s="292">
        <f t="shared" si="16"/>
        <v>1</v>
      </c>
      <c r="Q14" s="288">
        <f t="shared" si="16"/>
        <v>1</v>
      </c>
      <c r="R14" s="288">
        <f t="shared" si="16"/>
        <v>1</v>
      </c>
      <c r="S14" s="295">
        <f t="shared" si="16"/>
        <v>1</v>
      </c>
      <c r="T14" s="292">
        <f t="shared" si="3"/>
        <v>1</v>
      </c>
      <c r="U14" s="288">
        <f t="shared" si="4"/>
        <v>1</v>
      </c>
      <c r="V14" s="288">
        <f t="shared" si="5"/>
        <v>1</v>
      </c>
      <c r="W14" s="295">
        <f>V14</f>
        <v>1</v>
      </c>
      <c r="X14" s="292">
        <f t="shared" si="6"/>
        <v>1</v>
      </c>
      <c r="Y14" s="288">
        <f t="shared" si="7"/>
        <v>1</v>
      </c>
      <c r="Z14" s="288">
        <f t="shared" si="8"/>
        <v>1</v>
      </c>
      <c r="AA14" s="295">
        <f>Z14</f>
        <v>1</v>
      </c>
      <c r="AB14" s="292">
        <f t="shared" si="9"/>
        <v>1</v>
      </c>
      <c r="AC14" s="288">
        <f t="shared" si="10"/>
        <v>1</v>
      </c>
      <c r="AD14" s="288">
        <f t="shared" si="11"/>
        <v>1</v>
      </c>
      <c r="AE14" s="295">
        <f>AD14</f>
        <v>1</v>
      </c>
      <c r="AF14" s="505"/>
      <c r="AG14" s="506" t="s">
        <v>431</v>
      </c>
      <c r="AH14" s="505"/>
      <c r="AI14" s="505"/>
      <c r="AJ14" s="505"/>
      <c r="AK14" s="505" t="s">
        <v>729</v>
      </c>
      <c r="AL14" s="505"/>
    </row>
    <row r="15" spans="1:43" s="247" customFormat="1" ht="68.25" thickBot="1" x14ac:dyDescent="0.25">
      <c r="A15" s="246"/>
      <c r="B15" s="258"/>
      <c r="C15" s="228"/>
      <c r="D15" s="298" t="s">
        <v>136</v>
      </c>
      <c r="E15" s="23"/>
      <c r="F15" s="23"/>
      <c r="G15" s="378">
        <v>0</v>
      </c>
      <c r="H15" s="288">
        <v>0.5</v>
      </c>
      <c r="I15" s="288">
        <f t="shared" si="14"/>
        <v>0.5</v>
      </c>
      <c r="J15" s="288">
        <f t="shared" si="14"/>
        <v>0.5</v>
      </c>
      <c r="K15" s="293">
        <f t="shared" ref="K15:S15" si="17">J15</f>
        <v>0.5</v>
      </c>
      <c r="L15" s="292">
        <f t="shared" si="17"/>
        <v>0.5</v>
      </c>
      <c r="M15" s="288">
        <f t="shared" si="17"/>
        <v>0.5</v>
      </c>
      <c r="N15" s="288">
        <f t="shared" si="17"/>
        <v>0.5</v>
      </c>
      <c r="O15" s="295">
        <v>1</v>
      </c>
      <c r="P15" s="292">
        <f t="shared" si="17"/>
        <v>1</v>
      </c>
      <c r="Q15" s="288">
        <f t="shared" si="17"/>
        <v>1</v>
      </c>
      <c r="R15" s="288">
        <f t="shared" si="17"/>
        <v>1</v>
      </c>
      <c r="S15" s="295">
        <f t="shared" si="17"/>
        <v>1</v>
      </c>
      <c r="T15" s="292">
        <f t="shared" si="3"/>
        <v>1</v>
      </c>
      <c r="U15" s="288">
        <f t="shared" si="4"/>
        <v>1</v>
      </c>
      <c r="V15" s="288">
        <f t="shared" si="5"/>
        <v>1</v>
      </c>
      <c r="W15" s="295">
        <f>V15</f>
        <v>1</v>
      </c>
      <c r="X15" s="292">
        <f t="shared" si="6"/>
        <v>1</v>
      </c>
      <c r="Y15" s="288">
        <f t="shared" si="7"/>
        <v>1</v>
      </c>
      <c r="Z15" s="288">
        <f t="shared" si="8"/>
        <v>1</v>
      </c>
      <c r="AA15" s="295">
        <f>Z15</f>
        <v>1</v>
      </c>
      <c r="AB15" s="292">
        <f t="shared" si="9"/>
        <v>1</v>
      </c>
      <c r="AC15" s="288">
        <f t="shared" si="10"/>
        <v>1</v>
      </c>
      <c r="AD15" s="288">
        <f t="shared" si="11"/>
        <v>1</v>
      </c>
      <c r="AE15" s="295">
        <f>AD15</f>
        <v>1</v>
      </c>
      <c r="AF15" s="505"/>
      <c r="AG15" s="506" t="s">
        <v>431</v>
      </c>
      <c r="AH15" s="505"/>
      <c r="AI15" s="505" t="s">
        <v>497</v>
      </c>
      <c r="AJ15" s="505" t="s">
        <v>465</v>
      </c>
      <c r="AK15" s="505" t="s">
        <v>753</v>
      </c>
      <c r="AL15" s="505"/>
    </row>
    <row r="16" spans="1:43" s="247" customFormat="1" ht="34.5" thickBot="1" x14ac:dyDescent="0.25">
      <c r="A16" s="246"/>
      <c r="B16" s="258"/>
      <c r="C16" s="228"/>
      <c r="D16" s="298" t="s">
        <v>137</v>
      </c>
      <c r="E16" s="23"/>
      <c r="F16" s="23"/>
      <c r="G16" s="378">
        <v>0</v>
      </c>
      <c r="H16" s="288">
        <v>0.5</v>
      </c>
      <c r="I16" s="288">
        <f t="shared" si="14"/>
        <v>0.5</v>
      </c>
      <c r="J16" s="288">
        <f t="shared" si="14"/>
        <v>0.5</v>
      </c>
      <c r="K16" s="293">
        <v>1</v>
      </c>
      <c r="L16" s="292">
        <f t="shared" ref="L16:S16" si="18">K16</f>
        <v>1</v>
      </c>
      <c r="M16" s="288">
        <f t="shared" si="18"/>
        <v>1</v>
      </c>
      <c r="N16" s="288">
        <f t="shared" si="18"/>
        <v>1</v>
      </c>
      <c r="O16" s="295">
        <f t="shared" si="18"/>
        <v>1</v>
      </c>
      <c r="P16" s="292">
        <f t="shared" si="18"/>
        <v>1</v>
      </c>
      <c r="Q16" s="288">
        <f t="shared" si="18"/>
        <v>1</v>
      </c>
      <c r="R16" s="288">
        <f t="shared" si="18"/>
        <v>1</v>
      </c>
      <c r="S16" s="295">
        <f t="shared" si="18"/>
        <v>1</v>
      </c>
      <c r="T16" s="292">
        <f t="shared" si="3"/>
        <v>1</v>
      </c>
      <c r="U16" s="288">
        <f t="shared" si="4"/>
        <v>1</v>
      </c>
      <c r="V16" s="288">
        <f t="shared" si="5"/>
        <v>1</v>
      </c>
      <c r="W16" s="295">
        <f>V16</f>
        <v>1</v>
      </c>
      <c r="X16" s="292">
        <f t="shared" si="6"/>
        <v>1</v>
      </c>
      <c r="Y16" s="288">
        <f t="shared" si="7"/>
        <v>1</v>
      </c>
      <c r="Z16" s="288">
        <f t="shared" si="8"/>
        <v>1</v>
      </c>
      <c r="AA16" s="295">
        <f>Z16</f>
        <v>1</v>
      </c>
      <c r="AB16" s="292">
        <f t="shared" si="9"/>
        <v>1</v>
      </c>
      <c r="AC16" s="288">
        <f t="shared" si="10"/>
        <v>1</v>
      </c>
      <c r="AD16" s="288">
        <f t="shared" si="11"/>
        <v>1</v>
      </c>
      <c r="AE16" s="295">
        <f>AD16</f>
        <v>1</v>
      </c>
      <c r="AF16" s="505"/>
      <c r="AG16" s="506" t="s">
        <v>431</v>
      </c>
      <c r="AH16" s="505"/>
      <c r="AI16" s="505"/>
      <c r="AJ16" s="505"/>
      <c r="AK16" s="505" t="s">
        <v>729</v>
      </c>
      <c r="AL16" s="505"/>
    </row>
    <row r="17" spans="1:38" s="247" customFormat="1" ht="45.75" thickBot="1" x14ac:dyDescent="0.25">
      <c r="A17" s="246"/>
      <c r="B17" s="258"/>
      <c r="C17" s="228"/>
      <c r="D17" s="529" t="s">
        <v>398</v>
      </c>
      <c r="E17" s="23"/>
      <c r="F17" s="23"/>
      <c r="G17" s="154"/>
      <c r="H17" s="52"/>
      <c r="I17" s="154"/>
      <c r="J17" s="154"/>
      <c r="K17" s="235"/>
      <c r="L17" s="236"/>
      <c r="M17" s="154"/>
      <c r="N17" s="154"/>
      <c r="O17" s="237"/>
      <c r="P17" s="52"/>
      <c r="Q17" s="154"/>
      <c r="R17" s="154"/>
      <c r="S17" s="237"/>
      <c r="T17" s="52"/>
      <c r="U17" s="154"/>
      <c r="V17" s="154"/>
      <c r="W17" s="237"/>
      <c r="X17" s="52"/>
      <c r="Y17" s="154"/>
      <c r="Z17" s="154"/>
      <c r="AA17" s="237"/>
      <c r="AB17" s="52"/>
      <c r="AC17" s="154"/>
      <c r="AD17" s="154"/>
      <c r="AE17" s="237"/>
      <c r="AF17" s="237"/>
      <c r="AG17" s="237"/>
      <c r="AH17" s="237"/>
      <c r="AI17" s="237"/>
      <c r="AJ17" s="237"/>
      <c r="AK17" s="237"/>
      <c r="AL17" s="237"/>
    </row>
    <row r="18" spans="1:38" s="247" customFormat="1" ht="12" thickBot="1" x14ac:dyDescent="0.25">
      <c r="A18" s="246"/>
      <c r="B18" s="416"/>
      <c r="C18" s="228"/>
      <c r="D18" s="417"/>
      <c r="E18" s="437"/>
      <c r="F18" s="437"/>
      <c r="G18" s="438"/>
      <c r="H18" s="429"/>
      <c r="I18" s="438"/>
      <c r="J18" s="438"/>
      <c r="K18" s="439"/>
      <c r="L18" s="441"/>
      <c r="M18" s="438"/>
      <c r="N18" s="438"/>
      <c r="O18" s="430"/>
      <c r="P18" s="441"/>
      <c r="Q18" s="438"/>
      <c r="R18" s="438"/>
      <c r="S18" s="440"/>
      <c r="T18" s="441"/>
      <c r="U18" s="438"/>
      <c r="V18" s="438"/>
      <c r="W18" s="440"/>
      <c r="X18" s="441"/>
      <c r="Y18" s="438"/>
      <c r="Z18" s="438"/>
      <c r="AA18" s="440"/>
      <c r="AB18" s="441"/>
      <c r="AC18" s="438"/>
      <c r="AD18" s="438"/>
      <c r="AE18" s="440"/>
      <c r="AF18" s="417"/>
      <c r="AG18" s="417"/>
      <c r="AH18" s="417"/>
      <c r="AI18" s="417"/>
      <c r="AJ18" s="417"/>
      <c r="AK18" s="417"/>
      <c r="AL18" s="417"/>
    </row>
    <row r="19" spans="1:38" s="232" customFormat="1" ht="12" thickBot="1" x14ac:dyDescent="0.25">
      <c r="A19" s="239"/>
      <c r="B19" s="416"/>
      <c r="C19" s="228"/>
      <c r="D19" s="417" t="s">
        <v>128</v>
      </c>
      <c r="E19" s="437"/>
      <c r="F19" s="437"/>
      <c r="G19" s="419">
        <f>SUMPRODUCT(G20:G28,Inputs!$C$14:$C$22)</f>
        <v>0.38888888888888884</v>
      </c>
      <c r="H19" s="419">
        <f>SUMPRODUCT(H20:H28,Inputs!$C$14:$C$22)</f>
        <v>0.41666666666666663</v>
      </c>
      <c r="I19" s="419">
        <f>SUMPRODUCT(I20:I28,Inputs!$C$14:$C$22)</f>
        <v>0.55555555555555558</v>
      </c>
      <c r="J19" s="419">
        <f>SUMPRODUCT(J20:J28,Inputs!$C$14:$C$22)</f>
        <v>0.72222222222222232</v>
      </c>
      <c r="K19" s="420">
        <f>SUMPRODUCT(K20:K28,Inputs!$C$14:$C$22)</f>
        <v>0.83333333333333348</v>
      </c>
      <c r="L19" s="421">
        <f>SUMPRODUCT(L20:L28,Inputs!$C$14:$C$22)</f>
        <v>0.86111111111111116</v>
      </c>
      <c r="M19" s="419">
        <f>SUMPRODUCT(M20:M28,Inputs!$C$14:$C$22)</f>
        <v>1.0000000000000002</v>
      </c>
      <c r="N19" s="419">
        <f>SUMPRODUCT(N20:N28,Inputs!$C$14:$C$22)</f>
        <v>1.0000000000000002</v>
      </c>
      <c r="O19" s="422">
        <f>SUMPRODUCT(O20:O28,Inputs!$C$14:$C$22)</f>
        <v>1.0000000000000002</v>
      </c>
      <c r="P19" s="421">
        <f>SUMPRODUCT(P20:P28,Inputs!$C$14:$C$22)</f>
        <v>1.0000000000000002</v>
      </c>
      <c r="Q19" s="419">
        <f>SUMPRODUCT(Q20:Q28,Inputs!$C$14:$C$22)</f>
        <v>1.0000000000000002</v>
      </c>
      <c r="R19" s="419">
        <f>SUMPRODUCT(R20:R28,Inputs!$C$14:$C$22)</f>
        <v>1.0000000000000002</v>
      </c>
      <c r="S19" s="422">
        <f>SUMPRODUCT(S20:S28,Inputs!$C$14:$C$22)</f>
        <v>1.0000000000000002</v>
      </c>
      <c r="T19" s="421">
        <f>SUMPRODUCT(T20:T28,Inputs!$C$14:$C$22)</f>
        <v>1.0000000000000002</v>
      </c>
      <c r="U19" s="419">
        <f>SUMPRODUCT(U20:U28,Inputs!$C$14:$C$22)</f>
        <v>1.0000000000000002</v>
      </c>
      <c r="V19" s="419">
        <f>SUMPRODUCT(V20:V28,Inputs!$C$14:$C$22)</f>
        <v>1.0000000000000002</v>
      </c>
      <c r="W19" s="422">
        <f>SUMPRODUCT(W20:W28,Inputs!$C$14:$C$22)</f>
        <v>1.0000000000000002</v>
      </c>
      <c r="X19" s="421">
        <f>SUMPRODUCT(X20:X28,Inputs!$C$14:$C$22)</f>
        <v>1.0000000000000002</v>
      </c>
      <c r="Y19" s="419">
        <f>SUMPRODUCT(Y20:Y28,Inputs!$C$14:$C$22)</f>
        <v>1.0000000000000002</v>
      </c>
      <c r="Z19" s="419">
        <f>SUMPRODUCT(Z20:Z28,Inputs!$C$14:$C$22)</f>
        <v>1.0000000000000002</v>
      </c>
      <c r="AA19" s="422">
        <f>SUMPRODUCT(AA20:AA28,Inputs!$C$14:$C$22)</f>
        <v>1.0000000000000002</v>
      </c>
      <c r="AB19" s="421">
        <f>SUMPRODUCT(AB20:AB28,Inputs!$C$14:$C$22)</f>
        <v>1.0000000000000002</v>
      </c>
      <c r="AC19" s="419">
        <f>SUMPRODUCT(AC20:AC28,Inputs!$C$14:$C$22)</f>
        <v>1.0000000000000002</v>
      </c>
      <c r="AD19" s="419">
        <f>SUMPRODUCT(AD20:AD28,Inputs!$C$14:$C$22)</f>
        <v>1.0000000000000002</v>
      </c>
      <c r="AE19" s="422">
        <f>SUMPRODUCT(AE20:AE28,Inputs!$C$14:$C$22)</f>
        <v>1.0000000000000002</v>
      </c>
      <c r="AF19" s="417"/>
      <c r="AG19" s="417"/>
      <c r="AH19" s="417"/>
      <c r="AI19" s="417"/>
      <c r="AJ19" s="417"/>
      <c r="AK19" s="417"/>
      <c r="AL19" s="417"/>
    </row>
    <row r="20" spans="1:38" s="229" customFormat="1" ht="12.75" thickBot="1" x14ac:dyDescent="0.25">
      <c r="A20" s="240"/>
      <c r="B20" s="416"/>
      <c r="C20" s="228"/>
      <c r="D20" s="297" t="str">
        <f>[3]LCN!B13</f>
        <v>All local GP practices have agreed to an Alliance</v>
      </c>
      <c r="E20" s="23"/>
      <c r="F20" s="23"/>
      <c r="G20" s="378">
        <v>1</v>
      </c>
      <c r="H20" s="288">
        <f t="shared" ref="H20:AE20" si="19">G20</f>
        <v>1</v>
      </c>
      <c r="I20" s="288">
        <f t="shared" si="19"/>
        <v>1</v>
      </c>
      <c r="J20" s="288">
        <f t="shared" si="19"/>
        <v>1</v>
      </c>
      <c r="K20" s="293">
        <f t="shared" si="19"/>
        <v>1</v>
      </c>
      <c r="L20" s="292">
        <f t="shared" si="19"/>
        <v>1</v>
      </c>
      <c r="M20" s="288">
        <f t="shared" si="19"/>
        <v>1</v>
      </c>
      <c r="N20" s="288">
        <f t="shared" si="19"/>
        <v>1</v>
      </c>
      <c r="O20" s="295">
        <f t="shared" si="19"/>
        <v>1</v>
      </c>
      <c r="P20" s="292">
        <f t="shared" si="19"/>
        <v>1</v>
      </c>
      <c r="Q20" s="288">
        <f t="shared" si="19"/>
        <v>1</v>
      </c>
      <c r="R20" s="288">
        <f t="shared" si="19"/>
        <v>1</v>
      </c>
      <c r="S20" s="295">
        <f t="shared" si="19"/>
        <v>1</v>
      </c>
      <c r="T20" s="292">
        <f t="shared" si="19"/>
        <v>1</v>
      </c>
      <c r="U20" s="288">
        <f t="shared" si="19"/>
        <v>1</v>
      </c>
      <c r="V20" s="288">
        <f t="shared" si="19"/>
        <v>1</v>
      </c>
      <c r="W20" s="295">
        <f t="shared" si="19"/>
        <v>1</v>
      </c>
      <c r="X20" s="292">
        <f t="shared" si="19"/>
        <v>1</v>
      </c>
      <c r="Y20" s="288">
        <f t="shared" si="19"/>
        <v>1</v>
      </c>
      <c r="Z20" s="288">
        <f t="shared" si="19"/>
        <v>1</v>
      </c>
      <c r="AA20" s="295">
        <f t="shared" si="19"/>
        <v>1</v>
      </c>
      <c r="AB20" s="292">
        <f t="shared" si="19"/>
        <v>1</v>
      </c>
      <c r="AC20" s="288">
        <f t="shared" si="19"/>
        <v>1</v>
      </c>
      <c r="AD20" s="288">
        <f t="shared" si="19"/>
        <v>1</v>
      </c>
      <c r="AE20" s="295">
        <f t="shared" si="19"/>
        <v>1</v>
      </c>
      <c r="AF20" s="505"/>
      <c r="AG20" s="506" t="s">
        <v>431</v>
      </c>
      <c r="AH20" s="505"/>
      <c r="AI20" s="505"/>
      <c r="AJ20" s="505"/>
      <c r="AK20" s="505"/>
      <c r="AL20" s="505"/>
    </row>
    <row r="21" spans="1:38" s="229" customFormat="1" ht="12.75" thickBot="1" x14ac:dyDescent="0.25">
      <c r="A21" s="240"/>
      <c r="B21" s="416"/>
      <c r="C21" s="228"/>
      <c r="D21" s="297" t="str">
        <f>[3]LCN!B14</f>
        <v>The practices are geographically aligned</v>
      </c>
      <c r="E21" s="23"/>
      <c r="F21" s="23"/>
      <c r="G21" s="378">
        <v>1</v>
      </c>
      <c r="H21" s="288">
        <f t="shared" ref="H21:AE21" si="20">G21</f>
        <v>1</v>
      </c>
      <c r="I21" s="288">
        <f t="shared" si="20"/>
        <v>1</v>
      </c>
      <c r="J21" s="288">
        <f t="shared" si="20"/>
        <v>1</v>
      </c>
      <c r="K21" s="293">
        <f t="shared" si="20"/>
        <v>1</v>
      </c>
      <c r="L21" s="292">
        <f t="shared" si="20"/>
        <v>1</v>
      </c>
      <c r="M21" s="288">
        <f t="shared" si="20"/>
        <v>1</v>
      </c>
      <c r="N21" s="288">
        <f t="shared" si="20"/>
        <v>1</v>
      </c>
      <c r="O21" s="295">
        <f t="shared" si="20"/>
        <v>1</v>
      </c>
      <c r="P21" s="292">
        <f t="shared" si="20"/>
        <v>1</v>
      </c>
      <c r="Q21" s="288">
        <f t="shared" si="20"/>
        <v>1</v>
      </c>
      <c r="R21" s="288">
        <f t="shared" si="20"/>
        <v>1</v>
      </c>
      <c r="S21" s="295">
        <f t="shared" si="20"/>
        <v>1</v>
      </c>
      <c r="T21" s="292">
        <f t="shared" si="20"/>
        <v>1</v>
      </c>
      <c r="U21" s="288">
        <f t="shared" si="20"/>
        <v>1</v>
      </c>
      <c r="V21" s="288">
        <f t="shared" si="20"/>
        <v>1</v>
      </c>
      <c r="W21" s="295">
        <f t="shared" si="20"/>
        <v>1</v>
      </c>
      <c r="X21" s="292">
        <f t="shared" si="20"/>
        <v>1</v>
      </c>
      <c r="Y21" s="288">
        <f t="shared" si="20"/>
        <v>1</v>
      </c>
      <c r="Z21" s="288">
        <f t="shared" si="20"/>
        <v>1</v>
      </c>
      <c r="AA21" s="295">
        <f t="shared" si="20"/>
        <v>1</v>
      </c>
      <c r="AB21" s="292">
        <f t="shared" si="20"/>
        <v>1</v>
      </c>
      <c r="AC21" s="288">
        <f t="shared" si="20"/>
        <v>1</v>
      </c>
      <c r="AD21" s="288">
        <f t="shared" si="20"/>
        <v>1</v>
      </c>
      <c r="AE21" s="295">
        <f t="shared" si="20"/>
        <v>1</v>
      </c>
      <c r="AF21" s="505"/>
      <c r="AG21" s="506" t="s">
        <v>431</v>
      </c>
      <c r="AH21" s="505"/>
      <c r="AI21" s="505"/>
      <c r="AJ21" s="505"/>
      <c r="AK21" s="505"/>
      <c r="AL21" s="505"/>
    </row>
    <row r="22" spans="1:38" s="229" customFormat="1" ht="12.75" thickBot="1" x14ac:dyDescent="0.25">
      <c r="A22" s="240"/>
      <c r="B22" s="416"/>
      <c r="C22" s="228"/>
      <c r="D22" s="297" t="str">
        <f>[3]LCN!B15</f>
        <v>The Alliance has a recognised legal identity</v>
      </c>
      <c r="E22" s="23"/>
      <c r="F22" s="23"/>
      <c r="G22" s="378">
        <v>1</v>
      </c>
      <c r="H22" s="288">
        <f t="shared" ref="H22:AE22" si="21">G22</f>
        <v>1</v>
      </c>
      <c r="I22" s="288">
        <f t="shared" si="21"/>
        <v>1</v>
      </c>
      <c r="J22" s="288">
        <f t="shared" si="21"/>
        <v>1</v>
      </c>
      <c r="K22" s="293">
        <f t="shared" si="21"/>
        <v>1</v>
      </c>
      <c r="L22" s="292">
        <f t="shared" si="21"/>
        <v>1</v>
      </c>
      <c r="M22" s="288">
        <f t="shared" si="21"/>
        <v>1</v>
      </c>
      <c r="N22" s="288">
        <f t="shared" si="21"/>
        <v>1</v>
      </c>
      <c r="O22" s="295">
        <f t="shared" si="21"/>
        <v>1</v>
      </c>
      <c r="P22" s="292">
        <f t="shared" si="21"/>
        <v>1</v>
      </c>
      <c r="Q22" s="288">
        <f t="shared" si="21"/>
        <v>1</v>
      </c>
      <c r="R22" s="288">
        <f t="shared" si="21"/>
        <v>1</v>
      </c>
      <c r="S22" s="295">
        <f t="shared" si="21"/>
        <v>1</v>
      </c>
      <c r="T22" s="292">
        <f t="shared" si="21"/>
        <v>1</v>
      </c>
      <c r="U22" s="288">
        <f t="shared" si="21"/>
        <v>1</v>
      </c>
      <c r="V22" s="288">
        <f t="shared" si="21"/>
        <v>1</v>
      </c>
      <c r="W22" s="295">
        <f t="shared" si="21"/>
        <v>1</v>
      </c>
      <c r="X22" s="292">
        <f t="shared" si="21"/>
        <v>1</v>
      </c>
      <c r="Y22" s="288">
        <f t="shared" si="21"/>
        <v>1</v>
      </c>
      <c r="Z22" s="288">
        <f t="shared" si="21"/>
        <v>1</v>
      </c>
      <c r="AA22" s="295">
        <f t="shared" si="21"/>
        <v>1</v>
      </c>
      <c r="AB22" s="292">
        <f t="shared" si="21"/>
        <v>1</v>
      </c>
      <c r="AC22" s="288">
        <f t="shared" si="21"/>
        <v>1</v>
      </c>
      <c r="AD22" s="288">
        <f t="shared" si="21"/>
        <v>1</v>
      </c>
      <c r="AE22" s="295">
        <f t="shared" si="21"/>
        <v>1</v>
      </c>
      <c r="AF22" s="505"/>
      <c r="AG22" s="506" t="s">
        <v>431</v>
      </c>
      <c r="AH22" s="505"/>
      <c r="AI22" s="505"/>
      <c r="AJ22" s="505"/>
      <c r="AK22" s="505"/>
      <c r="AL22" s="505"/>
    </row>
    <row r="23" spans="1:38" s="229" customFormat="1" ht="12.75" thickBot="1" x14ac:dyDescent="0.25">
      <c r="A23" s="240"/>
      <c r="B23" s="416"/>
      <c r="C23" s="228"/>
      <c r="D23" s="297" t="str">
        <f>[3]LCN!B16</f>
        <v>The Alliance is registered with the CQC</v>
      </c>
      <c r="E23" s="23"/>
      <c r="F23" s="23"/>
      <c r="G23" s="378">
        <v>0</v>
      </c>
      <c r="H23" s="288">
        <f>G23</f>
        <v>0</v>
      </c>
      <c r="I23" s="288">
        <f>H23</f>
        <v>0</v>
      </c>
      <c r="J23" s="288">
        <v>1</v>
      </c>
      <c r="K23" s="293">
        <f t="shared" ref="K23:AE23" si="22">J23</f>
        <v>1</v>
      </c>
      <c r="L23" s="292">
        <f t="shared" si="22"/>
        <v>1</v>
      </c>
      <c r="M23" s="288">
        <f t="shared" si="22"/>
        <v>1</v>
      </c>
      <c r="N23" s="288">
        <f t="shared" si="22"/>
        <v>1</v>
      </c>
      <c r="O23" s="295">
        <f t="shared" si="22"/>
        <v>1</v>
      </c>
      <c r="P23" s="292">
        <f t="shared" si="22"/>
        <v>1</v>
      </c>
      <c r="Q23" s="288">
        <f t="shared" si="22"/>
        <v>1</v>
      </c>
      <c r="R23" s="288">
        <f t="shared" si="22"/>
        <v>1</v>
      </c>
      <c r="S23" s="295">
        <f t="shared" si="22"/>
        <v>1</v>
      </c>
      <c r="T23" s="292">
        <f t="shared" si="22"/>
        <v>1</v>
      </c>
      <c r="U23" s="288">
        <f t="shared" si="22"/>
        <v>1</v>
      </c>
      <c r="V23" s="288">
        <f t="shared" si="22"/>
        <v>1</v>
      </c>
      <c r="W23" s="295">
        <f t="shared" si="22"/>
        <v>1</v>
      </c>
      <c r="X23" s="292">
        <f t="shared" si="22"/>
        <v>1</v>
      </c>
      <c r="Y23" s="288">
        <f t="shared" si="22"/>
        <v>1</v>
      </c>
      <c r="Z23" s="288">
        <f t="shared" si="22"/>
        <v>1</v>
      </c>
      <c r="AA23" s="295">
        <f t="shared" si="22"/>
        <v>1</v>
      </c>
      <c r="AB23" s="292">
        <f t="shared" si="22"/>
        <v>1</v>
      </c>
      <c r="AC23" s="288">
        <f t="shared" si="22"/>
        <v>1</v>
      </c>
      <c r="AD23" s="288">
        <f t="shared" si="22"/>
        <v>1</v>
      </c>
      <c r="AE23" s="295">
        <f t="shared" si="22"/>
        <v>1</v>
      </c>
      <c r="AF23" s="505"/>
      <c r="AG23" s="506" t="s">
        <v>431</v>
      </c>
      <c r="AH23" s="505"/>
      <c r="AI23" s="505"/>
      <c r="AJ23" s="505"/>
      <c r="AK23" s="505"/>
      <c r="AL23" s="505"/>
    </row>
    <row r="24" spans="1:38" s="229" customFormat="1" ht="12.75" thickBot="1" x14ac:dyDescent="0.25">
      <c r="A24" s="240"/>
      <c r="B24" s="416"/>
      <c r="C24" s="228"/>
      <c r="D24" s="297" t="str">
        <f>[3]LCN!B17</f>
        <v>Specification for an enhanced primary care service created and agreed</v>
      </c>
      <c r="E24" s="23"/>
      <c r="F24" s="23"/>
      <c r="G24" s="378">
        <v>0.5</v>
      </c>
      <c r="H24" s="288">
        <v>0.75</v>
      </c>
      <c r="I24" s="288">
        <v>1</v>
      </c>
      <c r="J24" s="288">
        <f t="shared" ref="J24:O24" si="23">I24</f>
        <v>1</v>
      </c>
      <c r="K24" s="293">
        <f t="shared" si="23"/>
        <v>1</v>
      </c>
      <c r="L24" s="292">
        <f t="shared" si="23"/>
        <v>1</v>
      </c>
      <c r="M24" s="288">
        <f t="shared" si="23"/>
        <v>1</v>
      </c>
      <c r="N24" s="288">
        <f t="shared" si="23"/>
        <v>1</v>
      </c>
      <c r="O24" s="295">
        <f t="shared" si="23"/>
        <v>1</v>
      </c>
      <c r="P24" s="292">
        <v>1</v>
      </c>
      <c r="Q24" s="288">
        <v>1</v>
      </c>
      <c r="R24" s="288">
        <v>1</v>
      </c>
      <c r="S24" s="295">
        <v>1</v>
      </c>
      <c r="T24" s="292">
        <v>1</v>
      </c>
      <c r="U24" s="288">
        <v>1</v>
      </c>
      <c r="V24" s="288">
        <v>1</v>
      </c>
      <c r="W24" s="295">
        <v>1</v>
      </c>
      <c r="X24" s="292">
        <v>1</v>
      </c>
      <c r="Y24" s="288">
        <v>1</v>
      </c>
      <c r="Z24" s="288">
        <v>1</v>
      </c>
      <c r="AA24" s="295">
        <v>1</v>
      </c>
      <c r="AB24" s="292">
        <v>1</v>
      </c>
      <c r="AC24" s="288">
        <v>1</v>
      </c>
      <c r="AD24" s="288">
        <v>1</v>
      </c>
      <c r="AE24" s="295">
        <v>1</v>
      </c>
      <c r="AF24" s="505"/>
      <c r="AG24" s="506" t="s">
        <v>431</v>
      </c>
      <c r="AH24" s="505"/>
      <c r="AI24" s="505"/>
      <c r="AJ24" s="505"/>
      <c r="AK24" s="505"/>
      <c r="AL24" s="505"/>
    </row>
    <row r="25" spans="1:38" s="229" customFormat="1" ht="79.5" thickBot="1" x14ac:dyDescent="0.25">
      <c r="A25" s="240"/>
      <c r="B25" s="416"/>
      <c r="C25" s="228"/>
      <c r="D25" s="297" t="str">
        <f>[3]LCN!B18</f>
        <v>Commissioner offer made to Alliance and contract in place following due diligence</v>
      </c>
      <c r="E25" s="23"/>
      <c r="F25" s="23"/>
      <c r="G25" s="378">
        <v>0</v>
      </c>
      <c r="H25" s="288">
        <f>G25</f>
        <v>0</v>
      </c>
      <c r="I25" s="288">
        <f t="shared" ref="I25:S28" si="24">H25</f>
        <v>0</v>
      </c>
      <c r="J25" s="288">
        <f t="shared" si="24"/>
        <v>0</v>
      </c>
      <c r="K25" s="293">
        <v>0.5</v>
      </c>
      <c r="L25" s="292">
        <v>0.75</v>
      </c>
      <c r="M25" s="288">
        <v>1</v>
      </c>
      <c r="N25" s="288">
        <f t="shared" si="24"/>
        <v>1</v>
      </c>
      <c r="O25" s="295">
        <f t="shared" si="24"/>
        <v>1</v>
      </c>
      <c r="P25" s="292">
        <f t="shared" si="24"/>
        <v>1</v>
      </c>
      <c r="Q25" s="288">
        <f t="shared" si="24"/>
        <v>1</v>
      </c>
      <c r="R25" s="288">
        <f t="shared" si="24"/>
        <v>1</v>
      </c>
      <c r="S25" s="295">
        <f t="shared" si="24"/>
        <v>1</v>
      </c>
      <c r="T25" s="292">
        <f t="shared" ref="T25:AE25" si="25">S25</f>
        <v>1</v>
      </c>
      <c r="U25" s="288">
        <f t="shared" si="25"/>
        <v>1</v>
      </c>
      <c r="V25" s="288">
        <f t="shared" si="25"/>
        <v>1</v>
      </c>
      <c r="W25" s="295">
        <f t="shared" si="25"/>
        <v>1</v>
      </c>
      <c r="X25" s="292">
        <f t="shared" si="25"/>
        <v>1</v>
      </c>
      <c r="Y25" s="288">
        <f t="shared" si="25"/>
        <v>1</v>
      </c>
      <c r="Z25" s="288">
        <f t="shared" si="25"/>
        <v>1</v>
      </c>
      <c r="AA25" s="295">
        <f t="shared" si="25"/>
        <v>1</v>
      </c>
      <c r="AB25" s="292">
        <f t="shared" si="25"/>
        <v>1</v>
      </c>
      <c r="AC25" s="288">
        <f t="shared" si="25"/>
        <v>1</v>
      </c>
      <c r="AD25" s="288">
        <f t="shared" si="25"/>
        <v>1</v>
      </c>
      <c r="AE25" s="295">
        <f t="shared" si="25"/>
        <v>1</v>
      </c>
      <c r="AF25" s="505" t="s">
        <v>754</v>
      </c>
      <c r="AG25" s="506" t="s">
        <v>451</v>
      </c>
      <c r="AH25" s="505" t="s">
        <v>755</v>
      </c>
      <c r="AI25" s="505"/>
      <c r="AJ25" s="505" t="s">
        <v>442</v>
      </c>
      <c r="AK25" s="505"/>
      <c r="AL25" s="505"/>
    </row>
    <row r="26" spans="1:38" s="260" customFormat="1" ht="23.25" thickBot="1" x14ac:dyDescent="0.25">
      <c r="A26" s="240"/>
      <c r="B26" s="416"/>
      <c r="C26" s="228"/>
      <c r="D26" s="297" t="str">
        <f>[3]LCN!B19</f>
        <v>Alliance leadership, governance &amp; decision-making arrangements in place</v>
      </c>
      <c r="E26" s="23"/>
      <c r="F26" s="23"/>
      <c r="G26" s="378">
        <v>0</v>
      </c>
      <c r="H26" s="288">
        <f>G26</f>
        <v>0</v>
      </c>
      <c r="I26" s="288">
        <v>0.5</v>
      </c>
      <c r="J26" s="288">
        <v>0.75</v>
      </c>
      <c r="K26" s="293">
        <v>1</v>
      </c>
      <c r="L26" s="292">
        <f t="shared" ref="L26:S26" si="26">K26</f>
        <v>1</v>
      </c>
      <c r="M26" s="288">
        <f t="shared" si="26"/>
        <v>1</v>
      </c>
      <c r="N26" s="288">
        <f t="shared" si="26"/>
        <v>1</v>
      </c>
      <c r="O26" s="295">
        <f t="shared" si="26"/>
        <v>1</v>
      </c>
      <c r="P26" s="292">
        <f t="shared" si="26"/>
        <v>1</v>
      </c>
      <c r="Q26" s="288">
        <f t="shared" si="26"/>
        <v>1</v>
      </c>
      <c r="R26" s="288">
        <f t="shared" si="26"/>
        <v>1</v>
      </c>
      <c r="S26" s="295">
        <f t="shared" si="26"/>
        <v>1</v>
      </c>
      <c r="T26" s="292">
        <f t="shared" ref="T26:AE26" si="27">S26</f>
        <v>1</v>
      </c>
      <c r="U26" s="288">
        <f t="shared" si="27"/>
        <v>1</v>
      </c>
      <c r="V26" s="288">
        <f t="shared" si="27"/>
        <v>1</v>
      </c>
      <c r="W26" s="295">
        <f t="shared" si="27"/>
        <v>1</v>
      </c>
      <c r="X26" s="292">
        <f t="shared" si="27"/>
        <v>1</v>
      </c>
      <c r="Y26" s="288">
        <f t="shared" si="27"/>
        <v>1</v>
      </c>
      <c r="Z26" s="288">
        <f t="shared" si="27"/>
        <v>1</v>
      </c>
      <c r="AA26" s="295">
        <f t="shared" si="27"/>
        <v>1</v>
      </c>
      <c r="AB26" s="292">
        <f t="shared" si="27"/>
        <v>1</v>
      </c>
      <c r="AC26" s="288">
        <f t="shared" si="27"/>
        <v>1</v>
      </c>
      <c r="AD26" s="288">
        <f t="shared" si="27"/>
        <v>1</v>
      </c>
      <c r="AE26" s="295">
        <f t="shared" si="27"/>
        <v>1</v>
      </c>
      <c r="AF26" s="505" t="s">
        <v>756</v>
      </c>
      <c r="AG26" s="506" t="s">
        <v>431</v>
      </c>
      <c r="AH26" s="505"/>
      <c r="AI26" s="505"/>
      <c r="AJ26" s="505"/>
      <c r="AK26" s="505"/>
      <c r="AL26" s="505"/>
    </row>
    <row r="27" spans="1:38" s="260" customFormat="1" ht="12.75" thickBot="1" x14ac:dyDescent="0.25">
      <c r="A27" s="240"/>
      <c r="B27" s="416"/>
      <c r="C27" s="228"/>
      <c r="D27" s="297" t="str">
        <f>[3]LCN!B20</f>
        <v>Alliance management structure in place</v>
      </c>
      <c r="E27" s="23"/>
      <c r="F27" s="23"/>
      <c r="G27" s="378">
        <v>0</v>
      </c>
      <c r="H27" s="288">
        <f>G27</f>
        <v>0</v>
      </c>
      <c r="I27" s="288">
        <v>0.5</v>
      </c>
      <c r="J27" s="288">
        <v>0.75</v>
      </c>
      <c r="K27" s="293">
        <v>1</v>
      </c>
      <c r="L27" s="292">
        <f t="shared" si="24"/>
        <v>1</v>
      </c>
      <c r="M27" s="288">
        <f t="shared" si="24"/>
        <v>1</v>
      </c>
      <c r="N27" s="288">
        <f t="shared" si="24"/>
        <v>1</v>
      </c>
      <c r="O27" s="295">
        <f t="shared" si="24"/>
        <v>1</v>
      </c>
      <c r="P27" s="292">
        <f t="shared" si="24"/>
        <v>1</v>
      </c>
      <c r="Q27" s="288">
        <f t="shared" si="24"/>
        <v>1</v>
      </c>
      <c r="R27" s="288">
        <f t="shared" si="24"/>
        <v>1</v>
      </c>
      <c r="S27" s="295">
        <f t="shared" si="24"/>
        <v>1</v>
      </c>
      <c r="T27" s="292">
        <f t="shared" ref="T27:AE27" si="28">S27</f>
        <v>1</v>
      </c>
      <c r="U27" s="288">
        <f t="shared" si="28"/>
        <v>1</v>
      </c>
      <c r="V27" s="288">
        <f t="shared" si="28"/>
        <v>1</v>
      </c>
      <c r="W27" s="295">
        <f t="shared" si="28"/>
        <v>1</v>
      </c>
      <c r="X27" s="292">
        <f t="shared" si="28"/>
        <v>1</v>
      </c>
      <c r="Y27" s="288">
        <f t="shared" si="28"/>
        <v>1</v>
      </c>
      <c r="Z27" s="288">
        <f t="shared" si="28"/>
        <v>1</v>
      </c>
      <c r="AA27" s="295">
        <f t="shared" si="28"/>
        <v>1</v>
      </c>
      <c r="AB27" s="292">
        <f t="shared" si="28"/>
        <v>1</v>
      </c>
      <c r="AC27" s="288">
        <f t="shared" si="28"/>
        <v>1</v>
      </c>
      <c r="AD27" s="288">
        <f t="shared" si="28"/>
        <v>1</v>
      </c>
      <c r="AE27" s="295">
        <f t="shared" si="28"/>
        <v>1</v>
      </c>
      <c r="AF27" s="505"/>
      <c r="AG27" s="506" t="s">
        <v>431</v>
      </c>
      <c r="AH27" s="505"/>
      <c r="AI27" s="505"/>
      <c r="AJ27" s="505"/>
      <c r="AK27" s="505"/>
      <c r="AL27" s="505"/>
    </row>
    <row r="28" spans="1:38" s="260" customFormat="1" ht="23.25" thickBot="1" x14ac:dyDescent="0.25">
      <c r="A28" s="240"/>
      <c r="B28" s="416"/>
      <c r="C28" s="228"/>
      <c r="D28" s="297" t="s">
        <v>147</v>
      </c>
      <c r="E28" s="23"/>
      <c r="F28" s="23"/>
      <c r="G28" s="378">
        <v>0</v>
      </c>
      <c r="H28" s="288">
        <f>G28</f>
        <v>0</v>
      </c>
      <c r="I28" s="288">
        <f>H28</f>
        <v>0</v>
      </c>
      <c r="J28" s="288">
        <v>0</v>
      </c>
      <c r="K28" s="293">
        <f>J28</f>
        <v>0</v>
      </c>
      <c r="L28" s="292">
        <f t="shared" si="24"/>
        <v>0</v>
      </c>
      <c r="M28" s="288">
        <v>1</v>
      </c>
      <c r="N28" s="288">
        <f t="shared" si="24"/>
        <v>1</v>
      </c>
      <c r="O28" s="295">
        <f t="shared" si="24"/>
        <v>1</v>
      </c>
      <c r="P28" s="292">
        <f t="shared" si="24"/>
        <v>1</v>
      </c>
      <c r="Q28" s="288">
        <f t="shared" si="24"/>
        <v>1</v>
      </c>
      <c r="R28" s="288">
        <f t="shared" si="24"/>
        <v>1</v>
      </c>
      <c r="S28" s="295">
        <f t="shared" si="24"/>
        <v>1</v>
      </c>
      <c r="T28" s="292">
        <f t="shared" ref="T28:AE28" si="29">S28</f>
        <v>1</v>
      </c>
      <c r="U28" s="288">
        <f t="shared" si="29"/>
        <v>1</v>
      </c>
      <c r="V28" s="288">
        <f t="shared" si="29"/>
        <v>1</v>
      </c>
      <c r="W28" s="295">
        <f t="shared" si="29"/>
        <v>1</v>
      </c>
      <c r="X28" s="292">
        <f t="shared" si="29"/>
        <v>1</v>
      </c>
      <c r="Y28" s="288">
        <f t="shared" si="29"/>
        <v>1</v>
      </c>
      <c r="Z28" s="288">
        <f t="shared" si="29"/>
        <v>1</v>
      </c>
      <c r="AA28" s="295">
        <f t="shared" si="29"/>
        <v>1</v>
      </c>
      <c r="AB28" s="292">
        <f t="shared" si="29"/>
        <v>1</v>
      </c>
      <c r="AC28" s="288">
        <f t="shared" si="29"/>
        <v>1</v>
      </c>
      <c r="AD28" s="288">
        <f t="shared" si="29"/>
        <v>1</v>
      </c>
      <c r="AE28" s="295">
        <f t="shared" si="29"/>
        <v>1</v>
      </c>
      <c r="AF28" s="505" t="s">
        <v>757</v>
      </c>
      <c r="AG28" s="506" t="s">
        <v>451</v>
      </c>
      <c r="AH28" s="505"/>
      <c r="AI28" s="505"/>
      <c r="AJ28" s="505"/>
      <c r="AK28" s="505"/>
      <c r="AL28" s="505"/>
    </row>
    <row r="29" spans="1:38" s="229" customFormat="1" ht="57" thickBot="1" x14ac:dyDescent="0.25">
      <c r="A29" s="240"/>
      <c r="B29" s="416"/>
      <c r="C29" s="228"/>
      <c r="D29" s="514" t="s">
        <v>305</v>
      </c>
      <c r="E29" s="23"/>
      <c r="F29" s="23"/>
      <c r="G29" s="154"/>
      <c r="H29" s="52"/>
      <c r="I29" s="154"/>
      <c r="J29" s="154"/>
      <c r="K29" s="235"/>
      <c r="L29" s="236"/>
      <c r="M29" s="154"/>
      <c r="N29" s="154"/>
      <c r="O29" s="237"/>
      <c r="P29" s="52"/>
      <c r="Q29" s="154"/>
      <c r="R29" s="154"/>
      <c r="S29" s="237"/>
      <c r="T29" s="52"/>
      <c r="U29" s="154"/>
      <c r="V29" s="154"/>
      <c r="W29" s="237"/>
      <c r="X29" s="52"/>
      <c r="Y29" s="154"/>
      <c r="Z29" s="154"/>
      <c r="AA29" s="237"/>
      <c r="AB29" s="52"/>
      <c r="AC29" s="154"/>
      <c r="AD29" s="154"/>
      <c r="AE29" s="237"/>
      <c r="AF29" s="237"/>
      <c r="AG29" s="237"/>
      <c r="AH29" s="237"/>
      <c r="AI29" s="237"/>
      <c r="AJ29" s="237"/>
      <c r="AK29" s="237"/>
      <c r="AL29" s="237"/>
    </row>
    <row r="30" spans="1:38" s="14" customFormat="1" ht="12" thickBot="1" x14ac:dyDescent="0.25">
      <c r="A30" s="41"/>
      <c r="B30" s="919" t="s">
        <v>66</v>
      </c>
      <c r="C30" s="920"/>
      <c r="D30" s="921"/>
      <c r="E30" s="49"/>
      <c r="F30" s="49"/>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s="21" customFormat="1" ht="12" thickBot="1" x14ac:dyDescent="0.25">
      <c r="A31" s="53"/>
      <c r="B31" s="185" t="s">
        <v>27</v>
      </c>
      <c r="C31" s="190" t="s">
        <v>26</v>
      </c>
      <c r="D31" s="216" t="s">
        <v>29</v>
      </c>
      <c r="E31" s="76"/>
      <c r="F31" s="77"/>
      <c r="G31" s="77"/>
      <c r="H31" s="78"/>
      <c r="I31" s="79"/>
      <c r="J31" s="79"/>
      <c r="K31" s="79"/>
      <c r="L31" s="429"/>
      <c r="M31" s="79"/>
      <c r="N31" s="79"/>
      <c r="O31" s="81"/>
      <c r="P31" s="79"/>
      <c r="Q31" s="428"/>
      <c r="R31" s="79"/>
      <c r="S31" s="81"/>
      <c r="T31" s="79"/>
      <c r="U31" s="79"/>
      <c r="V31" s="79"/>
      <c r="W31" s="81"/>
      <c r="X31" s="79"/>
      <c r="Y31" s="79"/>
      <c r="Z31" s="79"/>
      <c r="AA31" s="81"/>
      <c r="AB31" s="79"/>
      <c r="AC31" s="79"/>
      <c r="AD31" s="79"/>
      <c r="AE31" s="81"/>
      <c r="AF31" s="81"/>
      <c r="AG31" s="81"/>
      <c r="AH31" s="81"/>
      <c r="AI31" s="81"/>
      <c r="AJ31" s="81"/>
      <c r="AK31" s="81"/>
      <c r="AL31" s="81"/>
    </row>
    <row r="32" spans="1:38" s="21" customFormat="1" x14ac:dyDescent="0.2">
      <c r="A32" s="53"/>
      <c r="B32" s="186"/>
      <c r="C32" s="191"/>
      <c r="D32" s="217" t="s">
        <v>122</v>
      </c>
      <c r="E32" s="47"/>
      <c r="F32" s="48"/>
      <c r="G32" s="401">
        <f>IFERROR(SUM(G33:G39)/COUNT(G33:G39),0)</f>
        <v>0.14285714285714285</v>
      </c>
      <c r="H32" s="402">
        <f>IFERROR(SUM(H33:H39)/COUNT(H33:H39),0)</f>
        <v>0.8928571428571429</v>
      </c>
      <c r="I32" s="402">
        <f t="shared" ref="I32:S32" si="30">IFERROR(SUM(I33:I39)/COUNT(I33:I39),0)</f>
        <v>0.8928571428571429</v>
      </c>
      <c r="J32" s="402">
        <f t="shared" si="30"/>
        <v>0.9285714285714286</v>
      </c>
      <c r="K32" s="402">
        <f t="shared" si="30"/>
        <v>1</v>
      </c>
      <c r="L32" s="402">
        <f t="shared" si="30"/>
        <v>1</v>
      </c>
      <c r="M32" s="402">
        <f t="shared" si="30"/>
        <v>1</v>
      </c>
      <c r="N32" s="402">
        <f t="shared" si="30"/>
        <v>1</v>
      </c>
      <c r="O32" s="402">
        <f t="shared" si="30"/>
        <v>1</v>
      </c>
      <c r="P32" s="402">
        <f t="shared" si="30"/>
        <v>1</v>
      </c>
      <c r="Q32" s="402">
        <f t="shared" si="30"/>
        <v>1</v>
      </c>
      <c r="R32" s="402">
        <f t="shared" si="30"/>
        <v>1</v>
      </c>
      <c r="S32" s="402">
        <f t="shared" si="30"/>
        <v>1</v>
      </c>
      <c r="T32" s="402">
        <f t="shared" ref="T32:AE32" si="31">IFERROR(SUM(T33:T39)/COUNT(T33:T39),0)</f>
        <v>1</v>
      </c>
      <c r="U32" s="402">
        <f t="shared" si="31"/>
        <v>1</v>
      </c>
      <c r="V32" s="402">
        <f t="shared" si="31"/>
        <v>1</v>
      </c>
      <c r="W32" s="402">
        <f t="shared" si="31"/>
        <v>1</v>
      </c>
      <c r="X32" s="402">
        <f t="shared" si="31"/>
        <v>1</v>
      </c>
      <c r="Y32" s="402">
        <f t="shared" si="31"/>
        <v>1</v>
      </c>
      <c r="Z32" s="402">
        <f t="shared" si="31"/>
        <v>1</v>
      </c>
      <c r="AA32" s="402">
        <f t="shared" si="31"/>
        <v>1</v>
      </c>
      <c r="AB32" s="402">
        <f t="shared" si="31"/>
        <v>1</v>
      </c>
      <c r="AC32" s="402">
        <f t="shared" si="31"/>
        <v>1</v>
      </c>
      <c r="AD32" s="402">
        <f t="shared" si="31"/>
        <v>1</v>
      </c>
      <c r="AE32" s="402">
        <f t="shared" si="31"/>
        <v>1</v>
      </c>
      <c r="AF32" s="217"/>
      <c r="AG32" s="217"/>
      <c r="AH32" s="217"/>
      <c r="AI32" s="217"/>
      <c r="AJ32" s="217"/>
      <c r="AK32" s="217"/>
      <c r="AL32" s="217"/>
    </row>
    <row r="33" spans="1:39" s="21" customFormat="1" ht="12" x14ac:dyDescent="0.2">
      <c r="A33" s="53"/>
      <c r="B33" s="187"/>
      <c r="C33" s="192"/>
      <c r="D33" s="435" t="s">
        <v>181</v>
      </c>
      <c r="E33" s="17"/>
      <c r="F33" s="20"/>
      <c r="G33" s="378">
        <v>0</v>
      </c>
      <c r="H33" s="288">
        <v>1</v>
      </c>
      <c r="I33" s="288">
        <f t="shared" ref="I33:S33" si="32">H33</f>
        <v>1</v>
      </c>
      <c r="J33" s="288">
        <f t="shared" si="32"/>
        <v>1</v>
      </c>
      <c r="K33" s="293">
        <f t="shared" si="32"/>
        <v>1</v>
      </c>
      <c r="L33" s="292">
        <f t="shared" si="32"/>
        <v>1</v>
      </c>
      <c r="M33" s="288">
        <f t="shared" si="32"/>
        <v>1</v>
      </c>
      <c r="N33" s="288">
        <f t="shared" si="32"/>
        <v>1</v>
      </c>
      <c r="O33" s="295">
        <f t="shared" si="32"/>
        <v>1</v>
      </c>
      <c r="P33" s="292">
        <f t="shared" si="32"/>
        <v>1</v>
      </c>
      <c r="Q33" s="288">
        <f t="shared" si="32"/>
        <v>1</v>
      </c>
      <c r="R33" s="288">
        <f t="shared" si="32"/>
        <v>1</v>
      </c>
      <c r="S33" s="295">
        <f t="shared" si="32"/>
        <v>1</v>
      </c>
      <c r="T33" s="292">
        <f t="shared" ref="T33:T39" si="33">S33</f>
        <v>1</v>
      </c>
      <c r="U33" s="288">
        <f t="shared" ref="U33:U39" si="34">T33</f>
        <v>1</v>
      </c>
      <c r="V33" s="288">
        <f t="shared" ref="V33:V39" si="35">U33</f>
        <v>1</v>
      </c>
      <c r="W33" s="295">
        <f t="shared" ref="W33:W39" si="36">V33</f>
        <v>1</v>
      </c>
      <c r="X33" s="292">
        <f t="shared" ref="X33:X39" si="37">W33</f>
        <v>1</v>
      </c>
      <c r="Y33" s="288">
        <f t="shared" ref="Y33:Y39" si="38">X33</f>
        <v>1</v>
      </c>
      <c r="Z33" s="288">
        <f t="shared" ref="Z33:Z39" si="39">Y33</f>
        <v>1</v>
      </c>
      <c r="AA33" s="295">
        <f t="shared" ref="AA33:AA39" si="40">Z33</f>
        <v>1</v>
      </c>
      <c r="AB33" s="292">
        <f t="shared" ref="AB33:AB39" si="41">AA33</f>
        <v>1</v>
      </c>
      <c r="AC33" s="288">
        <f t="shared" ref="AC33:AC39" si="42">AB33</f>
        <v>1</v>
      </c>
      <c r="AD33" s="288">
        <f t="shared" ref="AD33:AD39" si="43">AC33</f>
        <v>1</v>
      </c>
      <c r="AE33" s="295">
        <f t="shared" ref="AE33:AE39" si="44">AD33</f>
        <v>1</v>
      </c>
      <c r="AF33" s="505"/>
      <c r="AG33" s="506" t="s">
        <v>431</v>
      </c>
      <c r="AH33" s="505"/>
      <c r="AI33" s="505"/>
      <c r="AJ33" s="505"/>
      <c r="AK33" s="505"/>
      <c r="AL33" s="505"/>
    </row>
    <row r="34" spans="1:39" s="21" customFormat="1" ht="12" x14ac:dyDescent="0.2">
      <c r="A34" s="53"/>
      <c r="B34" s="187"/>
      <c r="C34" s="192"/>
      <c r="D34" s="435" t="s">
        <v>182</v>
      </c>
      <c r="E34" s="17"/>
      <c r="F34" s="20"/>
      <c r="G34" s="378">
        <v>0</v>
      </c>
      <c r="H34" s="288">
        <v>1</v>
      </c>
      <c r="I34" s="288">
        <f t="shared" ref="I34:J37" si="45">H34</f>
        <v>1</v>
      </c>
      <c r="J34" s="288">
        <f t="shared" si="45"/>
        <v>1</v>
      </c>
      <c r="K34" s="293">
        <f t="shared" ref="K34:K39" si="46">J34</f>
        <v>1</v>
      </c>
      <c r="L34" s="292">
        <f t="shared" ref="L34:S39" si="47">K34</f>
        <v>1</v>
      </c>
      <c r="M34" s="288">
        <f t="shared" si="47"/>
        <v>1</v>
      </c>
      <c r="N34" s="288">
        <f t="shared" si="47"/>
        <v>1</v>
      </c>
      <c r="O34" s="295">
        <f t="shared" si="47"/>
        <v>1</v>
      </c>
      <c r="P34" s="292">
        <f t="shared" si="47"/>
        <v>1</v>
      </c>
      <c r="Q34" s="288">
        <f t="shared" si="47"/>
        <v>1</v>
      </c>
      <c r="R34" s="288">
        <f t="shared" si="47"/>
        <v>1</v>
      </c>
      <c r="S34" s="295">
        <f t="shared" si="47"/>
        <v>1</v>
      </c>
      <c r="T34" s="292">
        <f t="shared" si="33"/>
        <v>1</v>
      </c>
      <c r="U34" s="288">
        <f t="shared" si="34"/>
        <v>1</v>
      </c>
      <c r="V34" s="288">
        <f t="shared" si="35"/>
        <v>1</v>
      </c>
      <c r="W34" s="295">
        <f t="shared" si="36"/>
        <v>1</v>
      </c>
      <c r="X34" s="292">
        <f t="shared" si="37"/>
        <v>1</v>
      </c>
      <c r="Y34" s="288">
        <f t="shared" si="38"/>
        <v>1</v>
      </c>
      <c r="Z34" s="288">
        <f t="shared" si="39"/>
        <v>1</v>
      </c>
      <c r="AA34" s="295">
        <f t="shared" si="40"/>
        <v>1</v>
      </c>
      <c r="AB34" s="292">
        <f t="shared" si="41"/>
        <v>1</v>
      </c>
      <c r="AC34" s="288">
        <f t="shared" si="42"/>
        <v>1</v>
      </c>
      <c r="AD34" s="288">
        <f t="shared" si="43"/>
        <v>1</v>
      </c>
      <c r="AE34" s="295">
        <f t="shared" si="44"/>
        <v>1</v>
      </c>
      <c r="AF34" s="505"/>
      <c r="AG34" s="506" t="s">
        <v>431</v>
      </c>
      <c r="AH34" s="505"/>
      <c r="AI34" s="505"/>
      <c r="AJ34" s="505"/>
      <c r="AK34" s="505"/>
      <c r="AL34" s="505"/>
      <c r="AM34" s="288"/>
    </row>
    <row r="35" spans="1:39" s="21" customFormat="1" ht="12" x14ac:dyDescent="0.2">
      <c r="A35" s="53"/>
      <c r="B35" s="187"/>
      <c r="C35" s="192"/>
      <c r="D35" s="435" t="s">
        <v>183</v>
      </c>
      <c r="E35" s="17"/>
      <c r="F35" s="20"/>
      <c r="G35" s="378">
        <v>0</v>
      </c>
      <c r="H35" s="288">
        <v>1</v>
      </c>
      <c r="I35" s="288">
        <f t="shared" si="45"/>
        <v>1</v>
      </c>
      <c r="J35" s="288">
        <f t="shared" si="45"/>
        <v>1</v>
      </c>
      <c r="K35" s="293">
        <f t="shared" si="46"/>
        <v>1</v>
      </c>
      <c r="L35" s="292">
        <f t="shared" si="47"/>
        <v>1</v>
      </c>
      <c r="M35" s="288">
        <f t="shared" si="47"/>
        <v>1</v>
      </c>
      <c r="N35" s="288">
        <f t="shared" si="47"/>
        <v>1</v>
      </c>
      <c r="O35" s="295">
        <f t="shared" si="47"/>
        <v>1</v>
      </c>
      <c r="P35" s="292">
        <f t="shared" si="47"/>
        <v>1</v>
      </c>
      <c r="Q35" s="288">
        <f t="shared" si="47"/>
        <v>1</v>
      </c>
      <c r="R35" s="288">
        <f t="shared" si="47"/>
        <v>1</v>
      </c>
      <c r="S35" s="295">
        <f t="shared" si="47"/>
        <v>1</v>
      </c>
      <c r="T35" s="292">
        <f t="shared" si="33"/>
        <v>1</v>
      </c>
      <c r="U35" s="288">
        <f t="shared" si="34"/>
        <v>1</v>
      </c>
      <c r="V35" s="288">
        <f t="shared" si="35"/>
        <v>1</v>
      </c>
      <c r="W35" s="295">
        <f t="shared" si="36"/>
        <v>1</v>
      </c>
      <c r="X35" s="292">
        <f t="shared" si="37"/>
        <v>1</v>
      </c>
      <c r="Y35" s="288">
        <f t="shared" si="38"/>
        <v>1</v>
      </c>
      <c r="Z35" s="288">
        <f t="shared" si="39"/>
        <v>1</v>
      </c>
      <c r="AA35" s="295">
        <f t="shared" si="40"/>
        <v>1</v>
      </c>
      <c r="AB35" s="292">
        <f t="shared" si="41"/>
        <v>1</v>
      </c>
      <c r="AC35" s="288">
        <f t="shared" si="42"/>
        <v>1</v>
      </c>
      <c r="AD35" s="288">
        <f t="shared" si="43"/>
        <v>1</v>
      </c>
      <c r="AE35" s="295">
        <f t="shared" si="44"/>
        <v>1</v>
      </c>
      <c r="AF35" s="505"/>
      <c r="AG35" s="506" t="s">
        <v>431</v>
      </c>
      <c r="AH35" s="505"/>
      <c r="AI35" s="505"/>
      <c r="AJ35" s="505"/>
      <c r="AK35" s="505"/>
      <c r="AL35" s="505"/>
    </row>
    <row r="36" spans="1:39" s="21" customFormat="1" ht="12" x14ac:dyDescent="0.2">
      <c r="A36" s="53"/>
      <c r="B36" s="187"/>
      <c r="C36" s="192"/>
      <c r="D36" s="435" t="s">
        <v>184</v>
      </c>
      <c r="E36" s="17"/>
      <c r="F36" s="20"/>
      <c r="G36" s="378">
        <v>0</v>
      </c>
      <c r="H36" s="288">
        <v>1</v>
      </c>
      <c r="I36" s="288">
        <f t="shared" si="45"/>
        <v>1</v>
      </c>
      <c r="J36" s="288">
        <f t="shared" si="45"/>
        <v>1</v>
      </c>
      <c r="K36" s="293">
        <f t="shared" si="46"/>
        <v>1</v>
      </c>
      <c r="L36" s="292">
        <f t="shared" si="47"/>
        <v>1</v>
      </c>
      <c r="M36" s="288">
        <f t="shared" si="47"/>
        <v>1</v>
      </c>
      <c r="N36" s="288">
        <f t="shared" si="47"/>
        <v>1</v>
      </c>
      <c r="O36" s="295">
        <f t="shared" si="47"/>
        <v>1</v>
      </c>
      <c r="P36" s="292">
        <f t="shared" si="47"/>
        <v>1</v>
      </c>
      <c r="Q36" s="288">
        <f t="shared" si="47"/>
        <v>1</v>
      </c>
      <c r="R36" s="288">
        <f t="shared" si="47"/>
        <v>1</v>
      </c>
      <c r="S36" s="295">
        <f t="shared" si="47"/>
        <v>1</v>
      </c>
      <c r="T36" s="292">
        <f t="shared" si="33"/>
        <v>1</v>
      </c>
      <c r="U36" s="288">
        <f t="shared" si="34"/>
        <v>1</v>
      </c>
      <c r="V36" s="288">
        <f t="shared" si="35"/>
        <v>1</v>
      </c>
      <c r="W36" s="295">
        <f t="shared" si="36"/>
        <v>1</v>
      </c>
      <c r="X36" s="292">
        <f t="shared" si="37"/>
        <v>1</v>
      </c>
      <c r="Y36" s="288">
        <f t="shared" si="38"/>
        <v>1</v>
      </c>
      <c r="Z36" s="288">
        <f t="shared" si="39"/>
        <v>1</v>
      </c>
      <c r="AA36" s="295">
        <f t="shared" si="40"/>
        <v>1</v>
      </c>
      <c r="AB36" s="292">
        <f t="shared" si="41"/>
        <v>1</v>
      </c>
      <c r="AC36" s="288">
        <f t="shared" si="42"/>
        <v>1</v>
      </c>
      <c r="AD36" s="288">
        <f t="shared" si="43"/>
        <v>1</v>
      </c>
      <c r="AE36" s="295">
        <f t="shared" si="44"/>
        <v>1</v>
      </c>
      <c r="AF36" s="505"/>
      <c r="AG36" s="506" t="s">
        <v>431</v>
      </c>
      <c r="AH36" s="505"/>
      <c r="AI36" s="505"/>
      <c r="AJ36" s="505"/>
      <c r="AK36" s="505"/>
      <c r="AL36" s="505"/>
    </row>
    <row r="37" spans="1:39" s="21" customFormat="1" ht="12" x14ac:dyDescent="0.2">
      <c r="A37" s="53"/>
      <c r="B37" s="187"/>
      <c r="C37" s="192"/>
      <c r="D37" s="435" t="s">
        <v>185</v>
      </c>
      <c r="E37" s="17"/>
      <c r="F37" s="20"/>
      <c r="G37" s="378">
        <v>0</v>
      </c>
      <c r="H37" s="288">
        <v>1</v>
      </c>
      <c r="I37" s="288">
        <f t="shared" si="45"/>
        <v>1</v>
      </c>
      <c r="J37" s="288">
        <f t="shared" si="45"/>
        <v>1</v>
      </c>
      <c r="K37" s="293">
        <f t="shared" si="46"/>
        <v>1</v>
      </c>
      <c r="L37" s="292">
        <f t="shared" si="47"/>
        <v>1</v>
      </c>
      <c r="M37" s="288">
        <f t="shared" si="47"/>
        <v>1</v>
      </c>
      <c r="N37" s="288">
        <f t="shared" si="47"/>
        <v>1</v>
      </c>
      <c r="O37" s="295">
        <f t="shared" si="47"/>
        <v>1</v>
      </c>
      <c r="P37" s="292">
        <f t="shared" si="47"/>
        <v>1</v>
      </c>
      <c r="Q37" s="288">
        <f t="shared" si="47"/>
        <v>1</v>
      </c>
      <c r="R37" s="288">
        <f t="shared" si="47"/>
        <v>1</v>
      </c>
      <c r="S37" s="295">
        <f t="shared" si="47"/>
        <v>1</v>
      </c>
      <c r="T37" s="292">
        <f t="shared" si="33"/>
        <v>1</v>
      </c>
      <c r="U37" s="288">
        <f t="shared" si="34"/>
        <v>1</v>
      </c>
      <c r="V37" s="288">
        <f t="shared" si="35"/>
        <v>1</v>
      </c>
      <c r="W37" s="295">
        <f t="shared" si="36"/>
        <v>1</v>
      </c>
      <c r="X37" s="292">
        <f t="shared" si="37"/>
        <v>1</v>
      </c>
      <c r="Y37" s="288">
        <f t="shared" si="38"/>
        <v>1</v>
      </c>
      <c r="Z37" s="288">
        <f t="shared" si="39"/>
        <v>1</v>
      </c>
      <c r="AA37" s="295">
        <f t="shared" si="40"/>
        <v>1</v>
      </c>
      <c r="AB37" s="292">
        <f t="shared" si="41"/>
        <v>1</v>
      </c>
      <c r="AC37" s="288">
        <f t="shared" si="42"/>
        <v>1</v>
      </c>
      <c r="AD37" s="288">
        <f t="shared" si="43"/>
        <v>1</v>
      </c>
      <c r="AE37" s="295">
        <f t="shared" si="44"/>
        <v>1</v>
      </c>
      <c r="AF37" s="505"/>
      <c r="AG37" s="506" t="s">
        <v>431</v>
      </c>
      <c r="AH37" s="505"/>
      <c r="AI37" s="505"/>
      <c r="AJ37" s="505"/>
      <c r="AK37" s="505"/>
      <c r="AL37" s="505"/>
    </row>
    <row r="38" spans="1:39" s="21" customFormat="1" ht="12" x14ac:dyDescent="0.2">
      <c r="A38" s="53"/>
      <c r="B38" s="187"/>
      <c r="C38" s="192"/>
      <c r="D38" s="328" t="s">
        <v>186</v>
      </c>
      <c r="E38" s="17"/>
      <c r="F38" s="20"/>
      <c r="G38" s="378">
        <v>0</v>
      </c>
      <c r="H38" s="288">
        <v>0.25</v>
      </c>
      <c r="I38" s="288">
        <f>H38</f>
        <v>0.25</v>
      </c>
      <c r="J38" s="288">
        <v>0.5</v>
      </c>
      <c r="K38" s="288">
        <v>1</v>
      </c>
      <c r="L38" s="292">
        <f t="shared" si="47"/>
        <v>1</v>
      </c>
      <c r="M38" s="288">
        <f t="shared" si="47"/>
        <v>1</v>
      </c>
      <c r="N38" s="288">
        <f t="shared" si="47"/>
        <v>1</v>
      </c>
      <c r="O38" s="295">
        <f t="shared" si="47"/>
        <v>1</v>
      </c>
      <c r="P38" s="292">
        <f t="shared" si="47"/>
        <v>1</v>
      </c>
      <c r="Q38" s="288">
        <f t="shared" si="47"/>
        <v>1</v>
      </c>
      <c r="R38" s="288">
        <f t="shared" si="47"/>
        <v>1</v>
      </c>
      <c r="S38" s="295">
        <f t="shared" si="47"/>
        <v>1</v>
      </c>
      <c r="T38" s="292">
        <f t="shared" si="33"/>
        <v>1</v>
      </c>
      <c r="U38" s="288">
        <f t="shared" si="34"/>
        <v>1</v>
      </c>
      <c r="V38" s="288">
        <f t="shared" si="35"/>
        <v>1</v>
      </c>
      <c r="W38" s="295">
        <f t="shared" si="36"/>
        <v>1</v>
      </c>
      <c r="X38" s="292">
        <f t="shared" si="37"/>
        <v>1</v>
      </c>
      <c r="Y38" s="288">
        <f t="shared" si="38"/>
        <v>1</v>
      </c>
      <c r="Z38" s="288">
        <f t="shared" si="39"/>
        <v>1</v>
      </c>
      <c r="AA38" s="295">
        <f t="shared" si="40"/>
        <v>1</v>
      </c>
      <c r="AB38" s="292">
        <f t="shared" si="41"/>
        <v>1</v>
      </c>
      <c r="AC38" s="288">
        <f t="shared" si="42"/>
        <v>1</v>
      </c>
      <c r="AD38" s="288">
        <f t="shared" si="43"/>
        <v>1</v>
      </c>
      <c r="AE38" s="295">
        <f t="shared" si="44"/>
        <v>1</v>
      </c>
      <c r="AF38" s="505"/>
      <c r="AG38" s="506" t="s">
        <v>431</v>
      </c>
      <c r="AH38" s="505"/>
      <c r="AI38" s="505"/>
      <c r="AJ38" s="505"/>
      <c r="AK38" s="505"/>
      <c r="AL38" s="505"/>
    </row>
    <row r="39" spans="1:39" s="21" customFormat="1" ht="12" x14ac:dyDescent="0.2">
      <c r="A39" s="53"/>
      <c r="B39" s="187"/>
      <c r="C39" s="192"/>
      <c r="D39" s="328" t="s">
        <v>187</v>
      </c>
      <c r="E39" s="17"/>
      <c r="F39" s="20"/>
      <c r="G39" s="378">
        <v>1</v>
      </c>
      <c r="H39" s="288">
        <f>G39</f>
        <v>1</v>
      </c>
      <c r="I39" s="288">
        <f>H39</f>
        <v>1</v>
      </c>
      <c r="J39" s="288">
        <f>I39</f>
        <v>1</v>
      </c>
      <c r="K39" s="293">
        <f t="shared" si="46"/>
        <v>1</v>
      </c>
      <c r="L39" s="292">
        <f t="shared" si="47"/>
        <v>1</v>
      </c>
      <c r="M39" s="288">
        <f t="shared" si="47"/>
        <v>1</v>
      </c>
      <c r="N39" s="288">
        <f t="shared" si="47"/>
        <v>1</v>
      </c>
      <c r="O39" s="295">
        <f t="shared" si="47"/>
        <v>1</v>
      </c>
      <c r="P39" s="292">
        <f t="shared" si="47"/>
        <v>1</v>
      </c>
      <c r="Q39" s="288">
        <f t="shared" si="47"/>
        <v>1</v>
      </c>
      <c r="R39" s="288">
        <f t="shared" si="47"/>
        <v>1</v>
      </c>
      <c r="S39" s="295">
        <f t="shared" si="47"/>
        <v>1</v>
      </c>
      <c r="T39" s="292">
        <f t="shared" si="33"/>
        <v>1</v>
      </c>
      <c r="U39" s="288">
        <f t="shared" si="34"/>
        <v>1</v>
      </c>
      <c r="V39" s="288">
        <f t="shared" si="35"/>
        <v>1</v>
      </c>
      <c r="W39" s="295">
        <f t="shared" si="36"/>
        <v>1</v>
      </c>
      <c r="X39" s="292">
        <f t="shared" si="37"/>
        <v>1</v>
      </c>
      <c r="Y39" s="288">
        <f t="shared" si="38"/>
        <v>1</v>
      </c>
      <c r="Z39" s="288">
        <f t="shared" si="39"/>
        <v>1</v>
      </c>
      <c r="AA39" s="295">
        <f t="shared" si="40"/>
        <v>1</v>
      </c>
      <c r="AB39" s="292">
        <f t="shared" si="41"/>
        <v>1</v>
      </c>
      <c r="AC39" s="288">
        <f t="shared" si="42"/>
        <v>1</v>
      </c>
      <c r="AD39" s="288">
        <f t="shared" si="43"/>
        <v>1</v>
      </c>
      <c r="AE39" s="295">
        <f t="shared" si="44"/>
        <v>1</v>
      </c>
      <c r="AF39" s="505"/>
      <c r="AG39" s="506" t="s">
        <v>431</v>
      </c>
      <c r="AH39" s="505"/>
      <c r="AI39" s="505"/>
      <c r="AJ39" s="505"/>
      <c r="AK39" s="505"/>
      <c r="AL39" s="505"/>
    </row>
    <row r="40" spans="1:39" ht="12" thickBot="1" x14ac:dyDescent="0.25">
      <c r="A40" s="10"/>
      <c r="B40" s="84"/>
      <c r="C40" s="211"/>
      <c r="D40" s="386" t="s">
        <v>306</v>
      </c>
      <c r="E40" s="157"/>
      <c r="F40" s="158"/>
      <c r="G40" s="159"/>
      <c r="H40" s="159"/>
      <c r="I40" s="160"/>
      <c r="J40" s="160"/>
      <c r="K40" s="161"/>
      <c r="L40" s="142"/>
      <c r="M40" s="143"/>
      <c r="N40" s="143"/>
      <c r="O40" s="144"/>
      <c r="P40" s="143"/>
      <c r="Q40" s="145"/>
      <c r="R40" s="145"/>
      <c r="S40" s="146"/>
      <c r="T40" s="143"/>
      <c r="U40" s="145"/>
      <c r="V40" s="145"/>
      <c r="W40" s="146"/>
      <c r="X40" s="143"/>
      <c r="Y40" s="145"/>
      <c r="Z40" s="145"/>
      <c r="AA40" s="146"/>
      <c r="AB40" s="143"/>
      <c r="AC40" s="145"/>
      <c r="AD40" s="145"/>
      <c r="AE40" s="146"/>
      <c r="AF40" s="146"/>
      <c r="AG40" s="146"/>
      <c r="AH40" s="146"/>
      <c r="AI40" s="146"/>
      <c r="AJ40" s="146"/>
      <c r="AK40" s="146"/>
      <c r="AL40" s="146"/>
    </row>
    <row r="41" spans="1:39" s="21" customFormat="1" ht="12" thickBot="1" x14ac:dyDescent="0.25">
      <c r="A41" s="53"/>
      <c r="B41" s="185" t="s">
        <v>28</v>
      </c>
      <c r="C41" s="190"/>
      <c r="D41" s="216" t="s">
        <v>30</v>
      </c>
      <c r="E41" s="69"/>
      <c r="F41" s="70"/>
      <c r="G41" s="429"/>
      <c r="H41" s="71"/>
      <c r="I41" s="72"/>
      <c r="J41" s="72"/>
      <c r="K41" s="73"/>
      <c r="L41" s="74"/>
      <c r="M41" s="72"/>
      <c r="N41" s="72"/>
      <c r="O41" s="75"/>
      <c r="P41" s="72"/>
      <c r="Q41" s="428"/>
      <c r="R41" s="72"/>
      <c r="S41" s="75"/>
      <c r="T41" s="72"/>
      <c r="U41" s="72"/>
      <c r="V41" s="72"/>
      <c r="W41" s="75"/>
      <c r="X41" s="72"/>
      <c r="Y41" s="72"/>
      <c r="Z41" s="72"/>
      <c r="AA41" s="75"/>
      <c r="AB41" s="72"/>
      <c r="AC41" s="72"/>
      <c r="AD41" s="72"/>
      <c r="AE41" s="75"/>
      <c r="AF41" s="75"/>
      <c r="AG41" s="75"/>
      <c r="AH41" s="75"/>
      <c r="AI41" s="75"/>
      <c r="AJ41" s="75"/>
      <c r="AK41" s="75"/>
      <c r="AL41" s="75"/>
    </row>
    <row r="42" spans="1:39" s="21" customFormat="1" x14ac:dyDescent="0.2">
      <c r="A42" s="53"/>
      <c r="B42" s="84"/>
      <c r="C42" s="192"/>
      <c r="D42" s="218" t="s">
        <v>122</v>
      </c>
      <c r="E42" s="47"/>
      <c r="F42" s="48"/>
      <c r="G42" s="401">
        <f t="shared" ref="G42:S42" si="48">IFERROR(SUM(G43:G54)/COUNT(G43:G54),0)</f>
        <v>0.1</v>
      </c>
      <c r="H42" s="402">
        <f>IFERROR(SUM(H43:H54)/COUNT(H43:H54),0)</f>
        <v>0.65</v>
      </c>
      <c r="I42" s="402">
        <f>IFERROR(SUM(I43:I54)/COUNT(I43:I54),0)</f>
        <v>0.7</v>
      </c>
      <c r="J42" s="402">
        <f t="shared" si="48"/>
        <v>0.8</v>
      </c>
      <c r="K42" s="402">
        <f t="shared" si="48"/>
        <v>0.9</v>
      </c>
      <c r="L42" s="403">
        <f t="shared" si="48"/>
        <v>1</v>
      </c>
      <c r="M42" s="402">
        <f t="shared" si="48"/>
        <v>1</v>
      </c>
      <c r="N42" s="402">
        <f t="shared" si="48"/>
        <v>1</v>
      </c>
      <c r="O42" s="404">
        <f t="shared" si="48"/>
        <v>1</v>
      </c>
      <c r="P42" s="402">
        <f t="shared" si="48"/>
        <v>1</v>
      </c>
      <c r="Q42" s="402">
        <f t="shared" si="48"/>
        <v>1</v>
      </c>
      <c r="R42" s="402">
        <f t="shared" si="48"/>
        <v>1</v>
      </c>
      <c r="S42" s="404">
        <f t="shared" si="48"/>
        <v>1</v>
      </c>
      <c r="T42" s="402">
        <f t="shared" ref="T42:AE42" si="49">IFERROR(SUM(T43:T54)/COUNT(T43:T54),0)</f>
        <v>1</v>
      </c>
      <c r="U42" s="402">
        <f t="shared" si="49"/>
        <v>1</v>
      </c>
      <c r="V42" s="402">
        <f t="shared" si="49"/>
        <v>1</v>
      </c>
      <c r="W42" s="404">
        <f t="shared" si="49"/>
        <v>1</v>
      </c>
      <c r="X42" s="402">
        <f t="shared" si="49"/>
        <v>1</v>
      </c>
      <c r="Y42" s="402">
        <f t="shared" si="49"/>
        <v>1</v>
      </c>
      <c r="Z42" s="402">
        <f t="shared" si="49"/>
        <v>1</v>
      </c>
      <c r="AA42" s="404">
        <f t="shared" si="49"/>
        <v>1</v>
      </c>
      <c r="AB42" s="402">
        <f t="shared" si="49"/>
        <v>1</v>
      </c>
      <c r="AC42" s="402">
        <f t="shared" si="49"/>
        <v>1</v>
      </c>
      <c r="AD42" s="402">
        <f t="shared" si="49"/>
        <v>1</v>
      </c>
      <c r="AE42" s="404">
        <f t="shared" si="49"/>
        <v>1</v>
      </c>
      <c r="AF42" s="217"/>
      <c r="AG42" s="217"/>
      <c r="AH42" s="217"/>
      <c r="AI42" s="217"/>
      <c r="AJ42" s="217"/>
      <c r="AK42" s="217"/>
      <c r="AL42" s="217"/>
    </row>
    <row r="43" spans="1:39" s="21" customFormat="1" x14ac:dyDescent="0.2">
      <c r="A43" s="53"/>
      <c r="B43" s="84"/>
      <c r="C43" s="192"/>
      <c r="D43" s="325" t="s">
        <v>188</v>
      </c>
      <c r="E43" s="19"/>
      <c r="F43" s="18"/>
      <c r="G43" s="378"/>
      <c r="H43" s="288"/>
      <c r="I43" s="288"/>
      <c r="J43" s="288"/>
      <c r="K43" s="293"/>
      <c r="L43" s="292"/>
      <c r="M43" s="288"/>
      <c r="N43" s="288"/>
      <c r="O43" s="295"/>
      <c r="P43" s="292"/>
      <c r="Q43" s="288"/>
      <c r="R43" s="288"/>
      <c r="S43" s="295"/>
      <c r="T43" s="292"/>
      <c r="U43" s="288"/>
      <c r="V43" s="288"/>
      <c r="W43" s="295"/>
      <c r="X43" s="292"/>
      <c r="Y43" s="288"/>
      <c r="Z43" s="288"/>
      <c r="AA43" s="295"/>
      <c r="AB43" s="292"/>
      <c r="AC43" s="288"/>
      <c r="AD43" s="288"/>
      <c r="AE43" s="295"/>
      <c r="AF43" s="325"/>
      <c r="AG43" s="325"/>
      <c r="AH43" s="325"/>
      <c r="AI43" s="325"/>
      <c r="AJ43" s="325"/>
      <c r="AK43" s="325"/>
      <c r="AL43" s="325"/>
    </row>
    <row r="44" spans="1:39" s="21" customFormat="1" ht="12" x14ac:dyDescent="0.2">
      <c r="A44" s="53"/>
      <c r="B44" s="84"/>
      <c r="C44" s="192"/>
      <c r="D44" s="323" t="s">
        <v>274</v>
      </c>
      <c r="E44" s="19"/>
      <c r="F44" s="18"/>
      <c r="G44" s="378">
        <v>0</v>
      </c>
      <c r="H44" s="288">
        <v>1</v>
      </c>
      <c r="I44" s="288">
        <f t="shared" ref="I44:S44" si="50">H44</f>
        <v>1</v>
      </c>
      <c r="J44" s="288">
        <f t="shared" si="50"/>
        <v>1</v>
      </c>
      <c r="K44" s="457">
        <f t="shared" si="50"/>
        <v>1</v>
      </c>
      <c r="L44" s="292">
        <f t="shared" si="50"/>
        <v>1</v>
      </c>
      <c r="M44" s="288">
        <f t="shared" si="50"/>
        <v>1</v>
      </c>
      <c r="N44" s="288">
        <f t="shared" si="50"/>
        <v>1</v>
      </c>
      <c r="O44" s="295">
        <f t="shared" si="50"/>
        <v>1</v>
      </c>
      <c r="P44" s="292">
        <f t="shared" si="50"/>
        <v>1</v>
      </c>
      <c r="Q44" s="288">
        <f t="shared" si="50"/>
        <v>1</v>
      </c>
      <c r="R44" s="288">
        <f t="shared" si="50"/>
        <v>1</v>
      </c>
      <c r="S44" s="295">
        <f t="shared" si="50"/>
        <v>1</v>
      </c>
      <c r="T44" s="292">
        <f t="shared" ref="T44:T49" si="51">S44</f>
        <v>1</v>
      </c>
      <c r="U44" s="288">
        <f t="shared" ref="U44:U49" si="52">T44</f>
        <v>1</v>
      </c>
      <c r="V44" s="288">
        <f t="shared" ref="V44:V49" si="53">U44</f>
        <v>1</v>
      </c>
      <c r="W44" s="295">
        <f t="shared" ref="W44:W49" si="54">V44</f>
        <v>1</v>
      </c>
      <c r="X44" s="292">
        <f t="shared" ref="X44:X49" si="55">W44</f>
        <v>1</v>
      </c>
      <c r="Y44" s="288">
        <f t="shared" ref="Y44:Y49" si="56">X44</f>
        <v>1</v>
      </c>
      <c r="Z44" s="288">
        <f t="shared" ref="Z44:Z49" si="57">Y44</f>
        <v>1</v>
      </c>
      <c r="AA44" s="295">
        <f t="shared" ref="AA44:AA49" si="58">Z44</f>
        <v>1</v>
      </c>
      <c r="AB44" s="292">
        <f t="shared" ref="AB44:AB49" si="59">AA44</f>
        <v>1</v>
      </c>
      <c r="AC44" s="288">
        <f t="shared" ref="AC44:AC49" si="60">AB44</f>
        <v>1</v>
      </c>
      <c r="AD44" s="288">
        <f t="shared" ref="AD44:AD49" si="61">AC44</f>
        <v>1</v>
      </c>
      <c r="AE44" s="295">
        <f t="shared" ref="AE44:AE49" si="62">AD44</f>
        <v>1</v>
      </c>
      <c r="AF44" s="505"/>
      <c r="AG44" s="506" t="s">
        <v>431</v>
      </c>
      <c r="AH44" s="505"/>
      <c r="AI44" s="505"/>
      <c r="AJ44" s="505"/>
      <c r="AK44" s="505"/>
      <c r="AL44" s="505"/>
    </row>
    <row r="45" spans="1:39" s="21" customFormat="1" ht="12" x14ac:dyDescent="0.2">
      <c r="A45" s="53"/>
      <c r="B45" s="84"/>
      <c r="C45" s="192"/>
      <c r="D45" s="323" t="s">
        <v>189</v>
      </c>
      <c r="E45" s="19"/>
      <c r="F45" s="18"/>
      <c r="G45" s="378">
        <v>0</v>
      </c>
      <c r="H45" s="288">
        <v>1</v>
      </c>
      <c r="I45" s="288">
        <f t="shared" ref="I45:S45" si="63">H45</f>
        <v>1</v>
      </c>
      <c r="J45" s="288">
        <f t="shared" si="63"/>
        <v>1</v>
      </c>
      <c r="K45" s="457">
        <f t="shared" si="63"/>
        <v>1</v>
      </c>
      <c r="L45" s="292">
        <f t="shared" si="63"/>
        <v>1</v>
      </c>
      <c r="M45" s="288">
        <f t="shared" si="63"/>
        <v>1</v>
      </c>
      <c r="N45" s="288">
        <f t="shared" si="63"/>
        <v>1</v>
      </c>
      <c r="O45" s="295">
        <f t="shared" si="63"/>
        <v>1</v>
      </c>
      <c r="P45" s="292">
        <f t="shared" si="63"/>
        <v>1</v>
      </c>
      <c r="Q45" s="288">
        <f t="shared" si="63"/>
        <v>1</v>
      </c>
      <c r="R45" s="288">
        <f t="shared" si="63"/>
        <v>1</v>
      </c>
      <c r="S45" s="295">
        <f t="shared" si="63"/>
        <v>1</v>
      </c>
      <c r="T45" s="292">
        <f t="shared" si="51"/>
        <v>1</v>
      </c>
      <c r="U45" s="288">
        <f t="shared" si="52"/>
        <v>1</v>
      </c>
      <c r="V45" s="288">
        <f t="shared" si="53"/>
        <v>1</v>
      </c>
      <c r="W45" s="295">
        <f t="shared" si="54"/>
        <v>1</v>
      </c>
      <c r="X45" s="292">
        <f t="shared" si="55"/>
        <v>1</v>
      </c>
      <c r="Y45" s="288">
        <f t="shared" si="56"/>
        <v>1</v>
      </c>
      <c r="Z45" s="288">
        <f t="shared" si="57"/>
        <v>1</v>
      </c>
      <c r="AA45" s="295">
        <f t="shared" si="58"/>
        <v>1</v>
      </c>
      <c r="AB45" s="292">
        <f t="shared" si="59"/>
        <v>1</v>
      </c>
      <c r="AC45" s="288">
        <f t="shared" si="60"/>
        <v>1</v>
      </c>
      <c r="AD45" s="288">
        <f t="shared" si="61"/>
        <v>1</v>
      </c>
      <c r="AE45" s="295">
        <f t="shared" si="62"/>
        <v>1</v>
      </c>
      <c r="AF45" s="505"/>
      <c r="AG45" s="506" t="s">
        <v>431</v>
      </c>
      <c r="AH45" s="505"/>
      <c r="AI45" s="505"/>
      <c r="AJ45" s="505"/>
      <c r="AK45" s="505"/>
      <c r="AL45" s="505"/>
    </row>
    <row r="46" spans="1:39" s="21" customFormat="1" ht="12" x14ac:dyDescent="0.2">
      <c r="A46" s="53"/>
      <c r="B46" s="84"/>
      <c r="C46" s="192"/>
      <c r="D46" s="323" t="s">
        <v>190</v>
      </c>
      <c r="E46" s="19"/>
      <c r="F46" s="18"/>
      <c r="G46" s="378">
        <v>0</v>
      </c>
      <c r="H46" s="288">
        <v>1</v>
      </c>
      <c r="I46" s="288">
        <f t="shared" ref="I46:S46" si="64">H46</f>
        <v>1</v>
      </c>
      <c r="J46" s="288">
        <f t="shared" si="64"/>
        <v>1</v>
      </c>
      <c r="K46" s="457">
        <f t="shared" si="64"/>
        <v>1</v>
      </c>
      <c r="L46" s="292">
        <f t="shared" si="64"/>
        <v>1</v>
      </c>
      <c r="M46" s="288">
        <f t="shared" si="64"/>
        <v>1</v>
      </c>
      <c r="N46" s="288">
        <f t="shared" si="64"/>
        <v>1</v>
      </c>
      <c r="O46" s="295">
        <f t="shared" si="64"/>
        <v>1</v>
      </c>
      <c r="P46" s="292">
        <f t="shared" si="64"/>
        <v>1</v>
      </c>
      <c r="Q46" s="288">
        <f t="shared" si="64"/>
        <v>1</v>
      </c>
      <c r="R46" s="288">
        <f t="shared" si="64"/>
        <v>1</v>
      </c>
      <c r="S46" s="295">
        <f t="shared" si="64"/>
        <v>1</v>
      </c>
      <c r="T46" s="292">
        <f t="shared" si="51"/>
        <v>1</v>
      </c>
      <c r="U46" s="288">
        <f t="shared" si="52"/>
        <v>1</v>
      </c>
      <c r="V46" s="288">
        <f t="shared" si="53"/>
        <v>1</v>
      </c>
      <c r="W46" s="295">
        <f t="shared" si="54"/>
        <v>1</v>
      </c>
      <c r="X46" s="292">
        <f t="shared" si="55"/>
        <v>1</v>
      </c>
      <c r="Y46" s="288">
        <f t="shared" si="56"/>
        <v>1</v>
      </c>
      <c r="Z46" s="288">
        <f t="shared" si="57"/>
        <v>1</v>
      </c>
      <c r="AA46" s="295">
        <f t="shared" si="58"/>
        <v>1</v>
      </c>
      <c r="AB46" s="292">
        <f t="shared" si="59"/>
        <v>1</v>
      </c>
      <c r="AC46" s="288">
        <f t="shared" si="60"/>
        <v>1</v>
      </c>
      <c r="AD46" s="288">
        <f t="shared" si="61"/>
        <v>1</v>
      </c>
      <c r="AE46" s="295">
        <f t="shared" si="62"/>
        <v>1</v>
      </c>
      <c r="AF46" s="505"/>
      <c r="AG46" s="506" t="s">
        <v>431</v>
      </c>
      <c r="AH46" s="505"/>
      <c r="AI46" s="505"/>
      <c r="AJ46" s="505"/>
      <c r="AK46" s="505"/>
      <c r="AL46" s="505"/>
    </row>
    <row r="47" spans="1:39" s="21" customFormat="1" ht="12" x14ac:dyDescent="0.2">
      <c r="A47" s="53"/>
      <c r="B47" s="84"/>
      <c r="C47" s="192"/>
      <c r="D47" s="323" t="s">
        <v>191</v>
      </c>
      <c r="E47" s="19"/>
      <c r="F47" s="18"/>
      <c r="G47" s="378">
        <v>1</v>
      </c>
      <c r="H47" s="288">
        <f>G47</f>
        <v>1</v>
      </c>
      <c r="I47" s="288">
        <f t="shared" ref="I47:S47" si="65">H47</f>
        <v>1</v>
      </c>
      <c r="J47" s="288">
        <f t="shared" si="65"/>
        <v>1</v>
      </c>
      <c r="K47" s="457">
        <f t="shared" si="65"/>
        <v>1</v>
      </c>
      <c r="L47" s="292">
        <f t="shared" si="65"/>
        <v>1</v>
      </c>
      <c r="M47" s="288">
        <f t="shared" si="65"/>
        <v>1</v>
      </c>
      <c r="N47" s="288">
        <f t="shared" si="65"/>
        <v>1</v>
      </c>
      <c r="O47" s="295">
        <f t="shared" si="65"/>
        <v>1</v>
      </c>
      <c r="P47" s="292">
        <f t="shared" si="65"/>
        <v>1</v>
      </c>
      <c r="Q47" s="288">
        <f t="shared" si="65"/>
        <v>1</v>
      </c>
      <c r="R47" s="288">
        <f t="shared" si="65"/>
        <v>1</v>
      </c>
      <c r="S47" s="295">
        <f t="shared" si="65"/>
        <v>1</v>
      </c>
      <c r="T47" s="292">
        <f t="shared" si="51"/>
        <v>1</v>
      </c>
      <c r="U47" s="288">
        <f t="shared" si="52"/>
        <v>1</v>
      </c>
      <c r="V47" s="288">
        <f t="shared" si="53"/>
        <v>1</v>
      </c>
      <c r="W47" s="295">
        <f t="shared" si="54"/>
        <v>1</v>
      </c>
      <c r="X47" s="292">
        <f t="shared" si="55"/>
        <v>1</v>
      </c>
      <c r="Y47" s="288">
        <f t="shared" si="56"/>
        <v>1</v>
      </c>
      <c r="Z47" s="288">
        <f t="shared" si="57"/>
        <v>1</v>
      </c>
      <c r="AA47" s="295">
        <f t="shared" si="58"/>
        <v>1</v>
      </c>
      <c r="AB47" s="292">
        <f t="shared" si="59"/>
        <v>1</v>
      </c>
      <c r="AC47" s="288">
        <f t="shared" si="60"/>
        <v>1</v>
      </c>
      <c r="AD47" s="288">
        <f t="shared" si="61"/>
        <v>1</v>
      </c>
      <c r="AE47" s="295">
        <f t="shared" si="62"/>
        <v>1</v>
      </c>
      <c r="AF47" s="505"/>
      <c r="AG47" s="506" t="s">
        <v>431</v>
      </c>
      <c r="AH47" s="505"/>
      <c r="AI47" s="505"/>
      <c r="AJ47" s="505"/>
      <c r="AK47" s="505"/>
      <c r="AL47" s="505"/>
    </row>
    <row r="48" spans="1:39" s="21" customFormat="1" ht="22.5" x14ac:dyDescent="0.2">
      <c r="A48" s="53"/>
      <c r="B48" s="84"/>
      <c r="C48" s="192"/>
      <c r="D48" s="323" t="s">
        <v>192</v>
      </c>
      <c r="E48" s="19"/>
      <c r="F48" s="18"/>
      <c r="G48" s="378">
        <v>0</v>
      </c>
      <c r="H48" s="288">
        <f>G48</f>
        <v>0</v>
      </c>
      <c r="I48" s="288">
        <f t="shared" ref="I48:L49" si="66">H48</f>
        <v>0</v>
      </c>
      <c r="J48" s="288">
        <f t="shared" si="66"/>
        <v>0</v>
      </c>
      <c r="K48" s="293">
        <f t="shared" si="66"/>
        <v>0</v>
      </c>
      <c r="L48" s="292">
        <v>1</v>
      </c>
      <c r="M48" s="288">
        <f t="shared" ref="M48:S49" si="67">L48</f>
        <v>1</v>
      </c>
      <c r="N48" s="288">
        <f t="shared" si="67"/>
        <v>1</v>
      </c>
      <c r="O48" s="295">
        <f t="shared" si="67"/>
        <v>1</v>
      </c>
      <c r="P48" s="292">
        <f t="shared" si="67"/>
        <v>1</v>
      </c>
      <c r="Q48" s="288">
        <f t="shared" si="67"/>
        <v>1</v>
      </c>
      <c r="R48" s="288">
        <f t="shared" si="67"/>
        <v>1</v>
      </c>
      <c r="S48" s="295">
        <f t="shared" si="67"/>
        <v>1</v>
      </c>
      <c r="T48" s="292">
        <f t="shared" si="51"/>
        <v>1</v>
      </c>
      <c r="U48" s="288">
        <f t="shared" si="52"/>
        <v>1</v>
      </c>
      <c r="V48" s="288">
        <f t="shared" si="53"/>
        <v>1</v>
      </c>
      <c r="W48" s="295">
        <f t="shared" si="54"/>
        <v>1</v>
      </c>
      <c r="X48" s="292">
        <f t="shared" si="55"/>
        <v>1</v>
      </c>
      <c r="Y48" s="288">
        <f t="shared" si="56"/>
        <v>1</v>
      </c>
      <c r="Z48" s="288">
        <f t="shared" si="57"/>
        <v>1</v>
      </c>
      <c r="AA48" s="295">
        <f t="shared" si="58"/>
        <v>1</v>
      </c>
      <c r="AB48" s="292">
        <f t="shared" si="59"/>
        <v>1</v>
      </c>
      <c r="AC48" s="288">
        <f t="shared" si="60"/>
        <v>1</v>
      </c>
      <c r="AD48" s="288">
        <f t="shared" si="61"/>
        <v>1</v>
      </c>
      <c r="AE48" s="295">
        <f t="shared" si="62"/>
        <v>1</v>
      </c>
      <c r="AF48" s="505"/>
      <c r="AG48" s="506" t="s">
        <v>431</v>
      </c>
      <c r="AH48" s="505"/>
      <c r="AI48" s="505"/>
      <c r="AJ48" s="505"/>
      <c r="AK48" s="505" t="s">
        <v>758</v>
      </c>
      <c r="AL48" s="505"/>
    </row>
    <row r="49" spans="1:38" s="21" customFormat="1" ht="12" x14ac:dyDescent="0.2">
      <c r="A49" s="53"/>
      <c r="B49" s="84"/>
      <c r="C49" s="192"/>
      <c r="D49" s="323" t="s">
        <v>193</v>
      </c>
      <c r="E49" s="19"/>
      <c r="F49" s="18"/>
      <c r="G49" s="378">
        <v>0</v>
      </c>
      <c r="H49" s="288">
        <v>1</v>
      </c>
      <c r="I49" s="288">
        <f t="shared" si="66"/>
        <v>1</v>
      </c>
      <c r="J49" s="288">
        <f t="shared" si="66"/>
        <v>1</v>
      </c>
      <c r="K49" s="293">
        <f t="shared" si="66"/>
        <v>1</v>
      </c>
      <c r="L49" s="292">
        <f t="shared" si="66"/>
        <v>1</v>
      </c>
      <c r="M49" s="288">
        <f t="shared" si="67"/>
        <v>1</v>
      </c>
      <c r="N49" s="288">
        <f t="shared" si="67"/>
        <v>1</v>
      </c>
      <c r="O49" s="295">
        <f t="shared" si="67"/>
        <v>1</v>
      </c>
      <c r="P49" s="292">
        <f t="shared" si="67"/>
        <v>1</v>
      </c>
      <c r="Q49" s="288">
        <f t="shared" si="67"/>
        <v>1</v>
      </c>
      <c r="R49" s="288">
        <f t="shared" si="67"/>
        <v>1</v>
      </c>
      <c r="S49" s="295">
        <f t="shared" si="67"/>
        <v>1</v>
      </c>
      <c r="T49" s="292">
        <f t="shared" si="51"/>
        <v>1</v>
      </c>
      <c r="U49" s="288">
        <f t="shared" si="52"/>
        <v>1</v>
      </c>
      <c r="V49" s="288">
        <f t="shared" si="53"/>
        <v>1</v>
      </c>
      <c r="W49" s="295">
        <f t="shared" si="54"/>
        <v>1</v>
      </c>
      <c r="X49" s="292">
        <f t="shared" si="55"/>
        <v>1</v>
      </c>
      <c r="Y49" s="288">
        <f t="shared" si="56"/>
        <v>1</v>
      </c>
      <c r="Z49" s="288">
        <f t="shared" si="57"/>
        <v>1</v>
      </c>
      <c r="AA49" s="295">
        <f t="shared" si="58"/>
        <v>1</v>
      </c>
      <c r="AB49" s="292">
        <f t="shared" si="59"/>
        <v>1</v>
      </c>
      <c r="AC49" s="288">
        <f t="shared" si="60"/>
        <v>1</v>
      </c>
      <c r="AD49" s="288">
        <f t="shared" si="61"/>
        <v>1</v>
      </c>
      <c r="AE49" s="295">
        <f t="shared" si="62"/>
        <v>1</v>
      </c>
      <c r="AF49" s="505"/>
      <c r="AG49" s="506" t="s">
        <v>431</v>
      </c>
      <c r="AH49" s="505"/>
      <c r="AI49" s="505"/>
      <c r="AJ49" s="505"/>
      <c r="AK49" s="505"/>
      <c r="AL49" s="505"/>
    </row>
    <row r="50" spans="1:38" s="21" customFormat="1" x14ac:dyDescent="0.2">
      <c r="A50" s="53"/>
      <c r="B50" s="84"/>
      <c r="C50" s="192"/>
      <c r="D50" s="324" t="s">
        <v>194</v>
      </c>
      <c r="E50" s="19"/>
      <c r="F50" s="18"/>
      <c r="G50" s="378"/>
      <c r="H50" s="288"/>
      <c r="I50" s="288"/>
      <c r="J50" s="288"/>
      <c r="K50" s="293"/>
      <c r="L50" s="292"/>
      <c r="M50" s="288"/>
      <c r="N50" s="288"/>
      <c r="O50" s="295"/>
      <c r="P50" s="292"/>
      <c r="Q50" s="288"/>
      <c r="R50" s="288"/>
      <c r="S50" s="295"/>
      <c r="T50" s="292"/>
      <c r="U50" s="288"/>
      <c r="V50" s="288"/>
      <c r="W50" s="295"/>
      <c r="X50" s="292"/>
      <c r="Y50" s="288"/>
      <c r="Z50" s="288"/>
      <c r="AA50" s="295"/>
      <c r="AB50" s="292"/>
      <c r="AC50" s="288"/>
      <c r="AD50" s="288"/>
      <c r="AE50" s="295"/>
      <c r="AF50" s="325"/>
      <c r="AG50" s="325"/>
      <c r="AH50" s="325"/>
      <c r="AI50" s="325"/>
      <c r="AJ50" s="325"/>
      <c r="AK50" s="325"/>
      <c r="AL50" s="325"/>
    </row>
    <row r="51" spans="1:38" s="21" customFormat="1" ht="12" x14ac:dyDescent="0.2">
      <c r="A51" s="53"/>
      <c r="B51" s="84"/>
      <c r="C51" s="192"/>
      <c r="D51" s="323" t="s">
        <v>195</v>
      </c>
      <c r="E51" s="19"/>
      <c r="F51" s="18"/>
      <c r="G51" s="378">
        <v>0</v>
      </c>
      <c r="H51" s="288">
        <v>0.25</v>
      </c>
      <c r="I51" s="288">
        <v>0.75</v>
      </c>
      <c r="J51" s="288">
        <f>I51</f>
        <v>0.75</v>
      </c>
      <c r="K51" s="293">
        <v>1</v>
      </c>
      <c r="L51" s="292">
        <f t="shared" ref="L51:AE51" si="68">K51</f>
        <v>1</v>
      </c>
      <c r="M51" s="288">
        <f t="shared" si="68"/>
        <v>1</v>
      </c>
      <c r="N51" s="288">
        <f t="shared" si="68"/>
        <v>1</v>
      </c>
      <c r="O51" s="295">
        <f t="shared" si="68"/>
        <v>1</v>
      </c>
      <c r="P51" s="292">
        <f t="shared" si="68"/>
        <v>1</v>
      </c>
      <c r="Q51" s="288">
        <f t="shared" si="68"/>
        <v>1</v>
      </c>
      <c r="R51" s="288">
        <f t="shared" si="68"/>
        <v>1</v>
      </c>
      <c r="S51" s="295">
        <f t="shared" si="68"/>
        <v>1</v>
      </c>
      <c r="T51" s="292">
        <f t="shared" si="68"/>
        <v>1</v>
      </c>
      <c r="U51" s="288">
        <f t="shared" si="68"/>
        <v>1</v>
      </c>
      <c r="V51" s="288">
        <f t="shared" si="68"/>
        <v>1</v>
      </c>
      <c r="W51" s="295">
        <f t="shared" si="68"/>
        <v>1</v>
      </c>
      <c r="X51" s="292">
        <f t="shared" si="68"/>
        <v>1</v>
      </c>
      <c r="Y51" s="288">
        <f t="shared" si="68"/>
        <v>1</v>
      </c>
      <c r="Z51" s="288">
        <f t="shared" si="68"/>
        <v>1</v>
      </c>
      <c r="AA51" s="295">
        <f t="shared" si="68"/>
        <v>1</v>
      </c>
      <c r="AB51" s="292">
        <f t="shared" si="68"/>
        <v>1</v>
      </c>
      <c r="AC51" s="288">
        <f t="shared" si="68"/>
        <v>1</v>
      </c>
      <c r="AD51" s="288">
        <f t="shared" si="68"/>
        <v>1</v>
      </c>
      <c r="AE51" s="295">
        <f t="shared" si="68"/>
        <v>1</v>
      </c>
      <c r="AF51" s="505"/>
      <c r="AG51" s="506" t="s">
        <v>431</v>
      </c>
      <c r="AH51" s="505"/>
      <c r="AI51" s="505"/>
      <c r="AJ51" s="505"/>
      <c r="AK51" s="505"/>
      <c r="AL51" s="505"/>
    </row>
    <row r="52" spans="1:38" s="21" customFormat="1" ht="12" x14ac:dyDescent="0.2">
      <c r="A52" s="53"/>
      <c r="B52" s="84"/>
      <c r="C52" s="192"/>
      <c r="D52" s="323" t="s">
        <v>196</v>
      </c>
      <c r="E52" s="19"/>
      <c r="F52" s="18"/>
      <c r="G52" s="378">
        <v>0</v>
      </c>
      <c r="H52" s="288">
        <v>0.5</v>
      </c>
      <c r="I52" s="288">
        <f>H52</f>
        <v>0.5</v>
      </c>
      <c r="J52" s="288">
        <v>0.75</v>
      </c>
      <c r="K52" s="293">
        <v>1</v>
      </c>
      <c r="L52" s="292">
        <f t="shared" ref="L52:AE52" si="69">K52</f>
        <v>1</v>
      </c>
      <c r="M52" s="288">
        <f t="shared" si="69"/>
        <v>1</v>
      </c>
      <c r="N52" s="288">
        <f t="shared" si="69"/>
        <v>1</v>
      </c>
      <c r="O52" s="295">
        <f t="shared" si="69"/>
        <v>1</v>
      </c>
      <c r="P52" s="292">
        <f t="shared" si="69"/>
        <v>1</v>
      </c>
      <c r="Q52" s="288">
        <f t="shared" si="69"/>
        <v>1</v>
      </c>
      <c r="R52" s="288">
        <f t="shared" si="69"/>
        <v>1</v>
      </c>
      <c r="S52" s="295">
        <f t="shared" si="69"/>
        <v>1</v>
      </c>
      <c r="T52" s="292">
        <f t="shared" si="69"/>
        <v>1</v>
      </c>
      <c r="U52" s="288">
        <f t="shared" si="69"/>
        <v>1</v>
      </c>
      <c r="V52" s="288">
        <f t="shared" si="69"/>
        <v>1</v>
      </c>
      <c r="W52" s="295">
        <f t="shared" si="69"/>
        <v>1</v>
      </c>
      <c r="X52" s="292">
        <f t="shared" si="69"/>
        <v>1</v>
      </c>
      <c r="Y52" s="288">
        <f t="shared" si="69"/>
        <v>1</v>
      </c>
      <c r="Z52" s="288">
        <f t="shared" si="69"/>
        <v>1</v>
      </c>
      <c r="AA52" s="295">
        <f t="shared" si="69"/>
        <v>1</v>
      </c>
      <c r="AB52" s="292">
        <f t="shared" si="69"/>
        <v>1</v>
      </c>
      <c r="AC52" s="288">
        <f t="shared" si="69"/>
        <v>1</v>
      </c>
      <c r="AD52" s="288">
        <f t="shared" si="69"/>
        <v>1</v>
      </c>
      <c r="AE52" s="295">
        <f t="shared" si="69"/>
        <v>1</v>
      </c>
      <c r="AF52" s="505"/>
      <c r="AG52" s="506" t="s">
        <v>431</v>
      </c>
      <c r="AH52" s="505"/>
      <c r="AI52" s="505"/>
      <c r="AJ52" s="505"/>
      <c r="AK52" s="505"/>
      <c r="AL52" s="505"/>
    </row>
    <row r="53" spans="1:38" s="21" customFormat="1" ht="12.75" thickBot="1" x14ac:dyDescent="0.25">
      <c r="A53" s="53"/>
      <c r="B53" s="84"/>
      <c r="C53" s="194"/>
      <c r="D53" s="323" t="s">
        <v>197</v>
      </c>
      <c r="E53" s="60"/>
      <c r="F53" s="61"/>
      <c r="G53" s="378">
        <v>0</v>
      </c>
      <c r="H53" s="288">
        <v>0.5</v>
      </c>
      <c r="I53" s="288">
        <f>H53</f>
        <v>0.5</v>
      </c>
      <c r="J53" s="288">
        <v>0.75</v>
      </c>
      <c r="K53" s="293">
        <v>1</v>
      </c>
      <c r="L53" s="292">
        <f t="shared" ref="L53:AE53" si="70">K53</f>
        <v>1</v>
      </c>
      <c r="M53" s="288">
        <f t="shared" si="70"/>
        <v>1</v>
      </c>
      <c r="N53" s="288">
        <f t="shared" si="70"/>
        <v>1</v>
      </c>
      <c r="O53" s="295">
        <f t="shared" si="70"/>
        <v>1</v>
      </c>
      <c r="P53" s="292">
        <f t="shared" si="70"/>
        <v>1</v>
      </c>
      <c r="Q53" s="288">
        <f t="shared" si="70"/>
        <v>1</v>
      </c>
      <c r="R53" s="288">
        <f t="shared" si="70"/>
        <v>1</v>
      </c>
      <c r="S53" s="295">
        <f t="shared" si="70"/>
        <v>1</v>
      </c>
      <c r="T53" s="292">
        <f t="shared" si="70"/>
        <v>1</v>
      </c>
      <c r="U53" s="288">
        <f t="shared" si="70"/>
        <v>1</v>
      </c>
      <c r="V53" s="288">
        <f t="shared" si="70"/>
        <v>1</v>
      </c>
      <c r="W53" s="295">
        <f t="shared" si="70"/>
        <v>1</v>
      </c>
      <c r="X53" s="292">
        <f t="shared" si="70"/>
        <v>1</v>
      </c>
      <c r="Y53" s="288">
        <f t="shared" si="70"/>
        <v>1</v>
      </c>
      <c r="Z53" s="288">
        <f t="shared" si="70"/>
        <v>1</v>
      </c>
      <c r="AA53" s="295">
        <f t="shared" si="70"/>
        <v>1</v>
      </c>
      <c r="AB53" s="292">
        <f t="shared" si="70"/>
        <v>1</v>
      </c>
      <c r="AC53" s="288">
        <f t="shared" si="70"/>
        <v>1</v>
      </c>
      <c r="AD53" s="288">
        <f t="shared" si="70"/>
        <v>1</v>
      </c>
      <c r="AE53" s="295">
        <f t="shared" si="70"/>
        <v>1</v>
      </c>
      <c r="AF53" s="505"/>
      <c r="AG53" s="506" t="s">
        <v>431</v>
      </c>
      <c r="AH53" s="505"/>
      <c r="AI53" s="505"/>
      <c r="AJ53" s="505"/>
      <c r="AK53" s="505"/>
      <c r="AL53" s="505"/>
    </row>
    <row r="54" spans="1:38" s="21" customFormat="1" ht="12" x14ac:dyDescent="0.2">
      <c r="A54" s="53"/>
      <c r="B54" s="84"/>
      <c r="C54" s="192"/>
      <c r="D54" s="323" t="s">
        <v>198</v>
      </c>
      <c r="E54" s="19"/>
      <c r="F54" s="18"/>
      <c r="G54" s="378">
        <v>0</v>
      </c>
      <c r="H54" s="288">
        <v>0.25</v>
      </c>
      <c r="I54" s="288">
        <f>H54</f>
        <v>0.25</v>
      </c>
      <c r="J54" s="288">
        <v>0.75</v>
      </c>
      <c r="K54" s="293">
        <v>1</v>
      </c>
      <c r="L54" s="292">
        <f t="shared" ref="L54:AE54" si="71">K54</f>
        <v>1</v>
      </c>
      <c r="M54" s="288">
        <f t="shared" si="71"/>
        <v>1</v>
      </c>
      <c r="N54" s="288">
        <f t="shared" si="71"/>
        <v>1</v>
      </c>
      <c r="O54" s="295">
        <f t="shared" si="71"/>
        <v>1</v>
      </c>
      <c r="P54" s="292">
        <f t="shared" si="71"/>
        <v>1</v>
      </c>
      <c r="Q54" s="288">
        <f t="shared" si="71"/>
        <v>1</v>
      </c>
      <c r="R54" s="288">
        <f t="shared" si="71"/>
        <v>1</v>
      </c>
      <c r="S54" s="295">
        <f t="shared" si="71"/>
        <v>1</v>
      </c>
      <c r="T54" s="292">
        <f t="shared" si="71"/>
        <v>1</v>
      </c>
      <c r="U54" s="288">
        <f t="shared" si="71"/>
        <v>1</v>
      </c>
      <c r="V54" s="288">
        <f t="shared" si="71"/>
        <v>1</v>
      </c>
      <c r="W54" s="295">
        <f t="shared" si="71"/>
        <v>1</v>
      </c>
      <c r="X54" s="292">
        <f t="shared" si="71"/>
        <v>1</v>
      </c>
      <c r="Y54" s="288">
        <f t="shared" si="71"/>
        <v>1</v>
      </c>
      <c r="Z54" s="288">
        <f t="shared" si="71"/>
        <v>1</v>
      </c>
      <c r="AA54" s="295">
        <f t="shared" si="71"/>
        <v>1</v>
      </c>
      <c r="AB54" s="292">
        <f t="shared" si="71"/>
        <v>1</v>
      </c>
      <c r="AC54" s="288">
        <f t="shared" si="71"/>
        <v>1</v>
      </c>
      <c r="AD54" s="288">
        <f t="shared" si="71"/>
        <v>1</v>
      </c>
      <c r="AE54" s="295">
        <f t="shared" si="71"/>
        <v>1</v>
      </c>
      <c r="AF54" s="505"/>
      <c r="AG54" s="506" t="s">
        <v>431</v>
      </c>
      <c r="AH54" s="505"/>
      <c r="AI54" s="505"/>
      <c r="AJ54" s="505"/>
      <c r="AK54" s="505"/>
      <c r="AL54" s="505"/>
    </row>
    <row r="55" spans="1:38" ht="34.5" thickBot="1" x14ac:dyDescent="0.25">
      <c r="A55" s="10"/>
      <c r="B55" s="84"/>
      <c r="C55" s="211"/>
      <c r="D55" s="386" t="s">
        <v>307</v>
      </c>
      <c r="E55" s="157"/>
      <c r="F55" s="158"/>
      <c r="G55" s="159"/>
      <c r="H55" s="159"/>
      <c r="I55" s="160"/>
      <c r="J55" s="160"/>
      <c r="K55" s="161"/>
      <c r="L55" s="142"/>
      <c r="M55" s="143"/>
      <c r="N55" s="143"/>
      <c r="O55" s="144"/>
      <c r="P55" s="143"/>
      <c r="Q55" s="145"/>
      <c r="R55" s="145"/>
      <c r="S55" s="146"/>
      <c r="T55" s="143"/>
      <c r="U55" s="145"/>
      <c r="V55" s="145"/>
      <c r="W55" s="146"/>
      <c r="X55" s="143"/>
      <c r="Y55" s="145"/>
      <c r="Z55" s="145"/>
      <c r="AA55" s="146"/>
      <c r="AB55" s="143"/>
      <c r="AC55" s="145"/>
      <c r="AD55" s="145"/>
      <c r="AE55" s="146"/>
      <c r="AF55" s="510"/>
      <c r="AG55" s="510"/>
      <c r="AH55" s="510"/>
      <c r="AI55" s="510"/>
      <c r="AJ55" s="510"/>
      <c r="AK55" s="510"/>
      <c r="AL55" s="510"/>
    </row>
    <row r="56" spans="1:38" s="21" customFormat="1" ht="12" thickBot="1" x14ac:dyDescent="0.25">
      <c r="A56" s="53"/>
      <c r="B56" s="188" t="s">
        <v>32</v>
      </c>
      <c r="C56" s="195"/>
      <c r="D56" s="219" t="s">
        <v>34</v>
      </c>
      <c r="E56" s="62"/>
      <c r="F56" s="63"/>
      <c r="G56" s="63"/>
      <c r="H56" s="122"/>
      <c r="I56" s="123"/>
      <c r="J56" s="123"/>
      <c r="K56" s="124"/>
      <c r="L56" s="125"/>
      <c r="M56" s="123"/>
      <c r="N56" s="123"/>
      <c r="O56" s="126"/>
      <c r="P56" s="428"/>
      <c r="Q56" s="79"/>
      <c r="R56" s="123"/>
      <c r="S56" s="126"/>
      <c r="T56" s="126"/>
      <c r="U56" s="79"/>
      <c r="V56" s="123"/>
      <c r="W56" s="126"/>
      <c r="X56" s="126"/>
      <c r="Y56" s="79"/>
      <c r="Z56" s="123"/>
      <c r="AA56" s="126"/>
      <c r="AB56" s="126"/>
      <c r="AC56" s="79"/>
      <c r="AD56" s="123"/>
      <c r="AE56" s="126"/>
      <c r="AF56" s="75"/>
      <c r="AG56" s="75"/>
      <c r="AH56" s="75"/>
      <c r="AI56" s="75"/>
      <c r="AJ56" s="75"/>
      <c r="AK56" s="75"/>
      <c r="AL56" s="75"/>
    </row>
    <row r="57" spans="1:38" s="21" customFormat="1" x14ac:dyDescent="0.2">
      <c r="A57" s="53"/>
      <c r="B57" s="84"/>
      <c r="C57" s="192"/>
      <c r="D57" s="218" t="s">
        <v>122</v>
      </c>
      <c r="E57" s="47"/>
      <c r="F57" s="48"/>
      <c r="G57" s="401">
        <f t="shared" ref="G57:S57" si="72">IFERROR(SUM(G58:G61)/COUNT(G58:G61),0)</f>
        <v>0</v>
      </c>
      <c r="H57" s="402">
        <f t="shared" si="72"/>
        <v>1</v>
      </c>
      <c r="I57" s="402">
        <f t="shared" si="72"/>
        <v>1</v>
      </c>
      <c r="J57" s="402">
        <f t="shared" si="72"/>
        <v>1</v>
      </c>
      <c r="K57" s="402">
        <f t="shared" si="72"/>
        <v>1</v>
      </c>
      <c r="L57" s="403">
        <f t="shared" si="72"/>
        <v>1</v>
      </c>
      <c r="M57" s="402">
        <f t="shared" si="72"/>
        <v>1</v>
      </c>
      <c r="N57" s="402">
        <f t="shared" si="72"/>
        <v>1</v>
      </c>
      <c r="O57" s="404">
        <f t="shared" si="72"/>
        <v>1</v>
      </c>
      <c r="P57" s="402">
        <f t="shared" si="72"/>
        <v>1</v>
      </c>
      <c r="Q57" s="402">
        <f t="shared" si="72"/>
        <v>1</v>
      </c>
      <c r="R57" s="402">
        <f t="shared" si="72"/>
        <v>1</v>
      </c>
      <c r="S57" s="404">
        <f t="shared" si="72"/>
        <v>1</v>
      </c>
      <c r="T57" s="402">
        <f t="shared" ref="T57:AE57" si="73">IFERROR(SUM(T58:T61)/COUNT(T58:T61),0)</f>
        <v>1</v>
      </c>
      <c r="U57" s="402">
        <f t="shared" si="73"/>
        <v>1</v>
      </c>
      <c r="V57" s="402">
        <f t="shared" si="73"/>
        <v>1</v>
      </c>
      <c r="W57" s="404">
        <f t="shared" si="73"/>
        <v>1</v>
      </c>
      <c r="X57" s="402">
        <f t="shared" si="73"/>
        <v>1</v>
      </c>
      <c r="Y57" s="402">
        <f t="shared" si="73"/>
        <v>1</v>
      </c>
      <c r="Z57" s="402">
        <f t="shared" si="73"/>
        <v>1</v>
      </c>
      <c r="AA57" s="404">
        <f t="shared" si="73"/>
        <v>1</v>
      </c>
      <c r="AB57" s="402">
        <f t="shared" si="73"/>
        <v>1</v>
      </c>
      <c r="AC57" s="402">
        <f t="shared" si="73"/>
        <v>1</v>
      </c>
      <c r="AD57" s="402">
        <f t="shared" si="73"/>
        <v>1</v>
      </c>
      <c r="AE57" s="404">
        <f t="shared" si="73"/>
        <v>1</v>
      </c>
      <c r="AF57" s="217"/>
      <c r="AG57" s="217"/>
      <c r="AH57" s="217"/>
      <c r="AI57" s="217"/>
      <c r="AJ57" s="217"/>
      <c r="AK57" s="217"/>
      <c r="AL57" s="217"/>
    </row>
    <row r="58" spans="1:38" s="21" customFormat="1" ht="12" x14ac:dyDescent="0.2">
      <c r="A58" s="53"/>
      <c r="B58" s="84"/>
      <c r="C58" s="192"/>
      <c r="D58" s="435" t="s">
        <v>278</v>
      </c>
      <c r="E58" s="17"/>
      <c r="F58" s="20"/>
      <c r="G58" s="378">
        <v>0</v>
      </c>
      <c r="H58" s="288">
        <v>1</v>
      </c>
      <c r="I58" s="288">
        <f t="shared" ref="I58:AE58" si="74">H58</f>
        <v>1</v>
      </c>
      <c r="J58" s="288">
        <f t="shared" si="74"/>
        <v>1</v>
      </c>
      <c r="K58" s="293">
        <f t="shared" si="74"/>
        <v>1</v>
      </c>
      <c r="L58" s="292">
        <f t="shared" si="74"/>
        <v>1</v>
      </c>
      <c r="M58" s="288">
        <f t="shared" si="74"/>
        <v>1</v>
      </c>
      <c r="N58" s="288">
        <f t="shared" si="74"/>
        <v>1</v>
      </c>
      <c r="O58" s="295">
        <f t="shared" si="74"/>
        <v>1</v>
      </c>
      <c r="P58" s="292">
        <f t="shared" si="74"/>
        <v>1</v>
      </c>
      <c r="Q58" s="288">
        <f t="shared" si="74"/>
        <v>1</v>
      </c>
      <c r="R58" s="288">
        <f t="shared" si="74"/>
        <v>1</v>
      </c>
      <c r="S58" s="295">
        <f t="shared" si="74"/>
        <v>1</v>
      </c>
      <c r="T58" s="292">
        <f t="shared" si="74"/>
        <v>1</v>
      </c>
      <c r="U58" s="288">
        <f t="shared" si="74"/>
        <v>1</v>
      </c>
      <c r="V58" s="288">
        <f t="shared" si="74"/>
        <v>1</v>
      </c>
      <c r="W58" s="295">
        <f t="shared" si="74"/>
        <v>1</v>
      </c>
      <c r="X58" s="292">
        <f t="shared" si="74"/>
        <v>1</v>
      </c>
      <c r="Y58" s="288">
        <f t="shared" si="74"/>
        <v>1</v>
      </c>
      <c r="Z58" s="288">
        <f t="shared" si="74"/>
        <v>1</v>
      </c>
      <c r="AA58" s="295">
        <f t="shared" si="74"/>
        <v>1</v>
      </c>
      <c r="AB58" s="292">
        <f t="shared" si="74"/>
        <v>1</v>
      </c>
      <c r="AC58" s="288">
        <f t="shared" si="74"/>
        <v>1</v>
      </c>
      <c r="AD58" s="288">
        <f t="shared" si="74"/>
        <v>1</v>
      </c>
      <c r="AE58" s="295">
        <f t="shared" si="74"/>
        <v>1</v>
      </c>
      <c r="AF58" s="505"/>
      <c r="AG58" s="506" t="s">
        <v>431</v>
      </c>
      <c r="AH58" s="505"/>
      <c r="AI58" s="505"/>
      <c r="AJ58" s="505"/>
      <c r="AK58" s="505"/>
      <c r="AL58" s="505"/>
    </row>
    <row r="59" spans="1:38" s="21" customFormat="1" ht="12" x14ac:dyDescent="0.2">
      <c r="A59" s="53"/>
      <c r="B59" s="84"/>
      <c r="C59" s="192"/>
      <c r="D59" s="435" t="s">
        <v>279</v>
      </c>
      <c r="E59" s="17"/>
      <c r="F59" s="20"/>
      <c r="G59" s="378">
        <v>0</v>
      </c>
      <c r="H59" s="288">
        <v>1</v>
      </c>
      <c r="I59" s="288">
        <f t="shared" ref="I59:AE59" si="75">H59</f>
        <v>1</v>
      </c>
      <c r="J59" s="288">
        <f t="shared" si="75"/>
        <v>1</v>
      </c>
      <c r="K59" s="293">
        <f t="shared" si="75"/>
        <v>1</v>
      </c>
      <c r="L59" s="292">
        <f t="shared" si="75"/>
        <v>1</v>
      </c>
      <c r="M59" s="288">
        <f t="shared" si="75"/>
        <v>1</v>
      </c>
      <c r="N59" s="288">
        <f t="shared" si="75"/>
        <v>1</v>
      </c>
      <c r="O59" s="295">
        <f t="shared" si="75"/>
        <v>1</v>
      </c>
      <c r="P59" s="292">
        <f t="shared" si="75"/>
        <v>1</v>
      </c>
      <c r="Q59" s="288">
        <f t="shared" si="75"/>
        <v>1</v>
      </c>
      <c r="R59" s="288">
        <f t="shared" si="75"/>
        <v>1</v>
      </c>
      <c r="S59" s="295">
        <f t="shared" si="75"/>
        <v>1</v>
      </c>
      <c r="T59" s="292">
        <f t="shared" si="75"/>
        <v>1</v>
      </c>
      <c r="U59" s="288">
        <f t="shared" si="75"/>
        <v>1</v>
      </c>
      <c r="V59" s="288">
        <f t="shared" si="75"/>
        <v>1</v>
      </c>
      <c r="W59" s="295">
        <f t="shared" si="75"/>
        <v>1</v>
      </c>
      <c r="X59" s="292">
        <f t="shared" si="75"/>
        <v>1</v>
      </c>
      <c r="Y59" s="288">
        <f t="shared" si="75"/>
        <v>1</v>
      </c>
      <c r="Z59" s="288">
        <f t="shared" si="75"/>
        <v>1</v>
      </c>
      <c r="AA59" s="295">
        <f t="shared" si="75"/>
        <v>1</v>
      </c>
      <c r="AB59" s="292">
        <f t="shared" si="75"/>
        <v>1</v>
      </c>
      <c r="AC59" s="288">
        <f t="shared" si="75"/>
        <v>1</v>
      </c>
      <c r="AD59" s="288">
        <f t="shared" si="75"/>
        <v>1</v>
      </c>
      <c r="AE59" s="295">
        <f t="shared" si="75"/>
        <v>1</v>
      </c>
      <c r="AF59" s="505"/>
      <c r="AG59" s="506" t="s">
        <v>431</v>
      </c>
      <c r="AH59" s="505"/>
      <c r="AI59" s="505"/>
      <c r="AJ59" s="505"/>
      <c r="AK59" s="505"/>
      <c r="AL59" s="505"/>
    </row>
    <row r="60" spans="1:38" s="21" customFormat="1" ht="12" x14ac:dyDescent="0.2">
      <c r="A60" s="53"/>
      <c r="B60" s="84"/>
      <c r="C60" s="192"/>
      <c r="D60" s="435" t="s">
        <v>280</v>
      </c>
      <c r="E60" s="24"/>
      <c r="F60" s="45"/>
      <c r="G60" s="378">
        <v>0</v>
      </c>
      <c r="H60" s="288">
        <v>1</v>
      </c>
      <c r="I60" s="288">
        <f t="shared" ref="I60:AE60" si="76">H60</f>
        <v>1</v>
      </c>
      <c r="J60" s="288">
        <f t="shared" si="76"/>
        <v>1</v>
      </c>
      <c r="K60" s="293">
        <f t="shared" si="76"/>
        <v>1</v>
      </c>
      <c r="L60" s="292">
        <f t="shared" si="76"/>
        <v>1</v>
      </c>
      <c r="M60" s="288">
        <f t="shared" si="76"/>
        <v>1</v>
      </c>
      <c r="N60" s="288">
        <f t="shared" si="76"/>
        <v>1</v>
      </c>
      <c r="O60" s="295">
        <f t="shared" si="76"/>
        <v>1</v>
      </c>
      <c r="P60" s="292">
        <f t="shared" si="76"/>
        <v>1</v>
      </c>
      <c r="Q60" s="288">
        <f t="shared" si="76"/>
        <v>1</v>
      </c>
      <c r="R60" s="288">
        <f t="shared" si="76"/>
        <v>1</v>
      </c>
      <c r="S60" s="295">
        <f t="shared" si="76"/>
        <v>1</v>
      </c>
      <c r="T60" s="292">
        <f t="shared" si="76"/>
        <v>1</v>
      </c>
      <c r="U60" s="288">
        <f t="shared" si="76"/>
        <v>1</v>
      </c>
      <c r="V60" s="288">
        <f t="shared" si="76"/>
        <v>1</v>
      </c>
      <c r="W60" s="295">
        <f t="shared" si="76"/>
        <v>1</v>
      </c>
      <c r="X60" s="292">
        <f t="shared" si="76"/>
        <v>1</v>
      </c>
      <c r="Y60" s="288">
        <f t="shared" si="76"/>
        <v>1</v>
      </c>
      <c r="Z60" s="288">
        <f t="shared" si="76"/>
        <v>1</v>
      </c>
      <c r="AA60" s="295">
        <f t="shared" si="76"/>
        <v>1</v>
      </c>
      <c r="AB60" s="292">
        <f t="shared" si="76"/>
        <v>1</v>
      </c>
      <c r="AC60" s="288">
        <f t="shared" si="76"/>
        <v>1</v>
      </c>
      <c r="AD60" s="288">
        <f t="shared" si="76"/>
        <v>1</v>
      </c>
      <c r="AE60" s="295">
        <f t="shared" si="76"/>
        <v>1</v>
      </c>
      <c r="AF60" s="505"/>
      <c r="AG60" s="506" t="s">
        <v>431</v>
      </c>
      <c r="AH60" s="505"/>
      <c r="AI60" s="505"/>
      <c r="AJ60" s="505"/>
      <c r="AK60" s="505"/>
      <c r="AL60" s="505"/>
    </row>
    <row r="61" spans="1:38" s="21" customFormat="1" ht="12" x14ac:dyDescent="0.2">
      <c r="A61" s="53"/>
      <c r="B61" s="84"/>
      <c r="C61" s="192"/>
      <c r="D61" s="435" t="s">
        <v>281</v>
      </c>
      <c r="E61" s="127"/>
      <c r="F61" s="128"/>
      <c r="G61" s="378">
        <v>0</v>
      </c>
      <c r="H61" s="288">
        <v>1</v>
      </c>
      <c r="I61" s="288">
        <f>H61</f>
        <v>1</v>
      </c>
      <c r="J61" s="288">
        <f>I61</f>
        <v>1</v>
      </c>
      <c r="K61" s="293">
        <f>J61</f>
        <v>1</v>
      </c>
      <c r="L61" s="292">
        <f t="shared" ref="L61:S61" si="77">K61</f>
        <v>1</v>
      </c>
      <c r="M61" s="288">
        <f t="shared" si="77"/>
        <v>1</v>
      </c>
      <c r="N61" s="288">
        <f t="shared" si="77"/>
        <v>1</v>
      </c>
      <c r="O61" s="295">
        <f t="shared" si="77"/>
        <v>1</v>
      </c>
      <c r="P61" s="292">
        <f t="shared" si="77"/>
        <v>1</v>
      </c>
      <c r="Q61" s="288">
        <f t="shared" si="77"/>
        <v>1</v>
      </c>
      <c r="R61" s="288">
        <f t="shared" si="77"/>
        <v>1</v>
      </c>
      <c r="S61" s="295">
        <f t="shared" si="77"/>
        <v>1</v>
      </c>
      <c r="T61" s="292">
        <f t="shared" ref="T61:AE61" si="78">S61</f>
        <v>1</v>
      </c>
      <c r="U61" s="288">
        <f t="shared" si="78"/>
        <v>1</v>
      </c>
      <c r="V61" s="288">
        <f t="shared" si="78"/>
        <v>1</v>
      </c>
      <c r="W61" s="295">
        <f t="shared" si="78"/>
        <v>1</v>
      </c>
      <c r="X61" s="292">
        <f t="shared" si="78"/>
        <v>1</v>
      </c>
      <c r="Y61" s="288">
        <f t="shared" si="78"/>
        <v>1</v>
      </c>
      <c r="Z61" s="288">
        <f t="shared" si="78"/>
        <v>1</v>
      </c>
      <c r="AA61" s="295">
        <f t="shared" si="78"/>
        <v>1</v>
      </c>
      <c r="AB61" s="292">
        <f t="shared" si="78"/>
        <v>1</v>
      </c>
      <c r="AC61" s="288">
        <f t="shared" si="78"/>
        <v>1</v>
      </c>
      <c r="AD61" s="288">
        <f t="shared" si="78"/>
        <v>1</v>
      </c>
      <c r="AE61" s="295">
        <f t="shared" si="78"/>
        <v>1</v>
      </c>
      <c r="AF61" s="505"/>
      <c r="AG61" s="506" t="s">
        <v>431</v>
      </c>
      <c r="AH61" s="505"/>
      <c r="AI61" s="505"/>
      <c r="AJ61" s="505"/>
      <c r="AK61" s="505"/>
      <c r="AL61" s="505"/>
    </row>
    <row r="62" spans="1:38" ht="23.25" thickBot="1" x14ac:dyDescent="0.25">
      <c r="A62" s="10"/>
      <c r="B62" s="84"/>
      <c r="C62" s="211"/>
      <c r="D62" s="386" t="s">
        <v>399</v>
      </c>
      <c r="E62" s="157"/>
      <c r="F62" s="158"/>
      <c r="G62" s="159"/>
      <c r="H62" s="159"/>
      <c r="I62" s="160"/>
      <c r="J62" s="160"/>
      <c r="K62" s="161"/>
      <c r="L62" s="142"/>
      <c r="M62" s="143"/>
      <c r="N62" s="143"/>
      <c r="O62" s="144"/>
      <c r="P62" s="143"/>
      <c r="Q62" s="145"/>
      <c r="R62" s="145"/>
      <c r="S62" s="146"/>
      <c r="T62" s="143"/>
      <c r="U62" s="145"/>
      <c r="V62" s="145"/>
      <c r="W62" s="146"/>
      <c r="X62" s="143"/>
      <c r="Y62" s="145"/>
      <c r="Z62" s="145"/>
      <c r="AA62" s="146"/>
      <c r="AB62" s="143"/>
      <c r="AC62" s="145"/>
      <c r="AD62" s="145"/>
      <c r="AE62" s="146"/>
      <c r="AF62" s="146"/>
      <c r="AG62" s="146"/>
      <c r="AH62" s="146"/>
      <c r="AI62" s="146"/>
      <c r="AJ62" s="146"/>
      <c r="AK62" s="146"/>
      <c r="AL62" s="146"/>
    </row>
    <row r="63" spans="1:38" s="21" customFormat="1" ht="12" thickBot="1" x14ac:dyDescent="0.25">
      <c r="A63" s="53"/>
      <c r="B63" s="188" t="s">
        <v>33</v>
      </c>
      <c r="C63" s="196"/>
      <c r="D63" s="219" t="s">
        <v>39</v>
      </c>
      <c r="E63" s="129"/>
      <c r="F63" s="130"/>
      <c r="G63" s="429"/>
      <c r="H63" s="65"/>
      <c r="I63" s="65"/>
      <c r="J63" s="65"/>
      <c r="K63" s="66"/>
      <c r="L63" s="432"/>
      <c r="M63" s="65"/>
      <c r="N63" s="65"/>
      <c r="O63" s="68"/>
      <c r="P63" s="434"/>
      <c r="Q63" s="65"/>
      <c r="R63" s="65"/>
      <c r="S63" s="68"/>
      <c r="T63" s="68"/>
      <c r="U63" s="65"/>
      <c r="V63" s="65"/>
      <c r="W63" s="68"/>
      <c r="X63" s="68"/>
      <c r="Y63" s="65"/>
      <c r="Z63" s="65"/>
      <c r="AA63" s="68"/>
      <c r="AB63" s="68"/>
      <c r="AC63" s="65"/>
      <c r="AD63" s="65"/>
      <c r="AE63" s="68"/>
      <c r="AF63" s="75"/>
      <c r="AG63" s="75"/>
      <c r="AH63" s="75"/>
      <c r="AI63" s="75"/>
      <c r="AJ63" s="75"/>
      <c r="AK63" s="75"/>
      <c r="AL63" s="75"/>
    </row>
    <row r="64" spans="1:38" s="21" customFormat="1" x14ac:dyDescent="0.2">
      <c r="A64" s="53"/>
      <c r="B64" s="84"/>
      <c r="C64" s="193"/>
      <c r="D64" s="218" t="s">
        <v>122</v>
      </c>
      <c r="E64" s="50"/>
      <c r="F64" s="51"/>
      <c r="G64" s="401">
        <f t="shared" ref="G64:S64" si="79">IFERROR(SUM(G65:G67)/COUNT(G65:G67),0)</f>
        <v>0.33333333333333331</v>
      </c>
      <c r="H64" s="402">
        <f t="shared" si="79"/>
        <v>0.5</v>
      </c>
      <c r="I64" s="402">
        <f t="shared" si="79"/>
        <v>0.5</v>
      </c>
      <c r="J64" s="402">
        <f t="shared" si="79"/>
        <v>0.83333333333333337</v>
      </c>
      <c r="K64" s="402">
        <f t="shared" si="79"/>
        <v>1</v>
      </c>
      <c r="L64" s="403">
        <f t="shared" si="79"/>
        <v>1</v>
      </c>
      <c r="M64" s="402">
        <f t="shared" si="79"/>
        <v>1</v>
      </c>
      <c r="N64" s="402">
        <f t="shared" si="79"/>
        <v>1</v>
      </c>
      <c r="O64" s="404">
        <f t="shared" si="79"/>
        <v>1</v>
      </c>
      <c r="P64" s="402">
        <f t="shared" si="79"/>
        <v>1</v>
      </c>
      <c r="Q64" s="402">
        <f t="shared" si="79"/>
        <v>1</v>
      </c>
      <c r="R64" s="402">
        <f t="shared" si="79"/>
        <v>1</v>
      </c>
      <c r="S64" s="404">
        <f t="shared" si="79"/>
        <v>1</v>
      </c>
      <c r="T64" s="402">
        <f t="shared" ref="T64:AE64" si="80">IFERROR(SUM(T65:T67)/COUNT(T65:T67),0)</f>
        <v>1</v>
      </c>
      <c r="U64" s="402">
        <f t="shared" si="80"/>
        <v>1</v>
      </c>
      <c r="V64" s="402">
        <f t="shared" si="80"/>
        <v>1</v>
      </c>
      <c r="W64" s="404">
        <f t="shared" si="80"/>
        <v>1</v>
      </c>
      <c r="X64" s="402">
        <f t="shared" si="80"/>
        <v>1</v>
      </c>
      <c r="Y64" s="402">
        <f t="shared" si="80"/>
        <v>1</v>
      </c>
      <c r="Z64" s="402">
        <f t="shared" si="80"/>
        <v>1</v>
      </c>
      <c r="AA64" s="404">
        <f t="shared" si="80"/>
        <v>1</v>
      </c>
      <c r="AB64" s="402">
        <f t="shared" si="80"/>
        <v>1</v>
      </c>
      <c r="AC64" s="402">
        <f t="shared" si="80"/>
        <v>1</v>
      </c>
      <c r="AD64" s="402">
        <f t="shared" si="80"/>
        <v>1</v>
      </c>
      <c r="AE64" s="404">
        <f t="shared" si="80"/>
        <v>1</v>
      </c>
      <c r="AF64" s="217"/>
      <c r="AG64" s="217"/>
      <c r="AH64" s="217"/>
      <c r="AI64" s="217"/>
      <c r="AJ64" s="217"/>
      <c r="AK64" s="217"/>
      <c r="AL64" s="217"/>
    </row>
    <row r="65" spans="1:38" s="21" customFormat="1" ht="12" x14ac:dyDescent="0.2">
      <c r="A65" s="53"/>
      <c r="B65" s="85"/>
      <c r="C65" s="193"/>
      <c r="D65" s="327" t="s">
        <v>199</v>
      </c>
      <c r="E65" s="50"/>
      <c r="F65" s="51"/>
      <c r="G65" s="378">
        <v>1</v>
      </c>
      <c r="H65" s="288">
        <f t="shared" ref="H65:I67" si="81">G65</f>
        <v>1</v>
      </c>
      <c r="I65" s="288">
        <f t="shared" ref="I65:AE65" si="82">H65</f>
        <v>1</v>
      </c>
      <c r="J65" s="288">
        <f t="shared" si="82"/>
        <v>1</v>
      </c>
      <c r="K65" s="293">
        <f t="shared" si="82"/>
        <v>1</v>
      </c>
      <c r="L65" s="292">
        <f t="shared" si="82"/>
        <v>1</v>
      </c>
      <c r="M65" s="288">
        <f t="shared" si="82"/>
        <v>1</v>
      </c>
      <c r="N65" s="288">
        <f t="shared" si="82"/>
        <v>1</v>
      </c>
      <c r="O65" s="295">
        <f t="shared" si="82"/>
        <v>1</v>
      </c>
      <c r="P65" s="292">
        <f t="shared" si="82"/>
        <v>1</v>
      </c>
      <c r="Q65" s="288">
        <f t="shared" si="82"/>
        <v>1</v>
      </c>
      <c r="R65" s="288">
        <f t="shared" si="82"/>
        <v>1</v>
      </c>
      <c r="S65" s="295">
        <f t="shared" si="82"/>
        <v>1</v>
      </c>
      <c r="T65" s="292">
        <f t="shared" si="82"/>
        <v>1</v>
      </c>
      <c r="U65" s="288">
        <f t="shared" si="82"/>
        <v>1</v>
      </c>
      <c r="V65" s="288">
        <f t="shared" si="82"/>
        <v>1</v>
      </c>
      <c r="W65" s="295">
        <f t="shared" si="82"/>
        <v>1</v>
      </c>
      <c r="X65" s="292">
        <f t="shared" si="82"/>
        <v>1</v>
      </c>
      <c r="Y65" s="288">
        <f t="shared" si="82"/>
        <v>1</v>
      </c>
      <c r="Z65" s="288">
        <f t="shared" si="82"/>
        <v>1</v>
      </c>
      <c r="AA65" s="295">
        <f t="shared" si="82"/>
        <v>1</v>
      </c>
      <c r="AB65" s="292">
        <f t="shared" si="82"/>
        <v>1</v>
      </c>
      <c r="AC65" s="288">
        <f t="shared" si="82"/>
        <v>1</v>
      </c>
      <c r="AD65" s="288">
        <f t="shared" si="82"/>
        <v>1</v>
      </c>
      <c r="AE65" s="295">
        <f t="shared" si="82"/>
        <v>1</v>
      </c>
      <c r="AF65" s="505"/>
      <c r="AG65" s="506" t="s">
        <v>431</v>
      </c>
      <c r="AH65" s="505"/>
      <c r="AI65" s="505"/>
      <c r="AJ65" s="505"/>
      <c r="AK65" s="505"/>
      <c r="AL65" s="505"/>
    </row>
    <row r="66" spans="1:38" s="21" customFormat="1" ht="12" x14ac:dyDescent="0.2">
      <c r="A66" s="53"/>
      <c r="B66" s="84"/>
      <c r="C66" s="193"/>
      <c r="D66" s="327" t="s">
        <v>186</v>
      </c>
      <c r="E66" s="82"/>
      <c r="F66" s="83"/>
      <c r="G66" s="378">
        <v>0</v>
      </c>
      <c r="H66" s="288">
        <v>0.25</v>
      </c>
      <c r="I66" s="288">
        <f t="shared" si="81"/>
        <v>0.25</v>
      </c>
      <c r="J66" s="288">
        <v>0.75</v>
      </c>
      <c r="K66" s="288">
        <v>1</v>
      </c>
      <c r="L66" s="292">
        <f t="shared" ref="L66:AE66" si="83">K66</f>
        <v>1</v>
      </c>
      <c r="M66" s="288">
        <f t="shared" si="83"/>
        <v>1</v>
      </c>
      <c r="N66" s="288">
        <f t="shared" si="83"/>
        <v>1</v>
      </c>
      <c r="O66" s="295">
        <f t="shared" si="83"/>
        <v>1</v>
      </c>
      <c r="P66" s="292">
        <f t="shared" si="83"/>
        <v>1</v>
      </c>
      <c r="Q66" s="288">
        <f t="shared" si="83"/>
        <v>1</v>
      </c>
      <c r="R66" s="288">
        <f t="shared" si="83"/>
        <v>1</v>
      </c>
      <c r="S66" s="295">
        <f t="shared" si="83"/>
        <v>1</v>
      </c>
      <c r="T66" s="292">
        <f t="shared" si="83"/>
        <v>1</v>
      </c>
      <c r="U66" s="288">
        <f t="shared" si="83"/>
        <v>1</v>
      </c>
      <c r="V66" s="288">
        <f t="shared" si="83"/>
        <v>1</v>
      </c>
      <c r="W66" s="295">
        <f t="shared" si="83"/>
        <v>1</v>
      </c>
      <c r="X66" s="292">
        <f t="shared" si="83"/>
        <v>1</v>
      </c>
      <c r="Y66" s="288">
        <f t="shared" si="83"/>
        <v>1</v>
      </c>
      <c r="Z66" s="288">
        <f t="shared" si="83"/>
        <v>1</v>
      </c>
      <c r="AA66" s="295">
        <f t="shared" si="83"/>
        <v>1</v>
      </c>
      <c r="AB66" s="292">
        <f t="shared" si="83"/>
        <v>1</v>
      </c>
      <c r="AC66" s="288">
        <f t="shared" si="83"/>
        <v>1</v>
      </c>
      <c r="AD66" s="288">
        <f t="shared" si="83"/>
        <v>1</v>
      </c>
      <c r="AE66" s="295">
        <f t="shared" si="83"/>
        <v>1</v>
      </c>
      <c r="AF66" s="505"/>
      <c r="AG66" s="506" t="s">
        <v>431</v>
      </c>
      <c r="AH66" s="505"/>
      <c r="AI66" s="505"/>
      <c r="AJ66" s="505"/>
      <c r="AK66" s="505"/>
      <c r="AL66" s="505"/>
    </row>
    <row r="67" spans="1:38" s="21" customFormat="1" ht="67.5" x14ac:dyDescent="0.2">
      <c r="A67" s="53"/>
      <c r="B67" s="84"/>
      <c r="C67" s="193"/>
      <c r="D67" s="327" t="s">
        <v>200</v>
      </c>
      <c r="E67" s="82"/>
      <c r="F67" s="83"/>
      <c r="G67" s="378">
        <v>0</v>
      </c>
      <c r="H67" s="288">
        <v>0.25</v>
      </c>
      <c r="I67" s="288">
        <f t="shared" si="81"/>
        <v>0.25</v>
      </c>
      <c r="J67" s="288">
        <v>0.75</v>
      </c>
      <c r="K67" s="288">
        <v>1</v>
      </c>
      <c r="L67" s="292">
        <f t="shared" ref="L67:AE67" si="84">K67</f>
        <v>1</v>
      </c>
      <c r="M67" s="288">
        <f t="shared" si="84"/>
        <v>1</v>
      </c>
      <c r="N67" s="288">
        <f t="shared" si="84"/>
        <v>1</v>
      </c>
      <c r="O67" s="295">
        <f t="shared" si="84"/>
        <v>1</v>
      </c>
      <c r="P67" s="292">
        <f t="shared" si="84"/>
        <v>1</v>
      </c>
      <c r="Q67" s="288">
        <f t="shared" si="84"/>
        <v>1</v>
      </c>
      <c r="R67" s="288">
        <f t="shared" si="84"/>
        <v>1</v>
      </c>
      <c r="S67" s="295">
        <f t="shared" si="84"/>
        <v>1</v>
      </c>
      <c r="T67" s="292">
        <f t="shared" si="84"/>
        <v>1</v>
      </c>
      <c r="U67" s="288">
        <f t="shared" si="84"/>
        <v>1</v>
      </c>
      <c r="V67" s="288">
        <f t="shared" si="84"/>
        <v>1</v>
      </c>
      <c r="W67" s="295">
        <f t="shared" si="84"/>
        <v>1</v>
      </c>
      <c r="X67" s="292">
        <f t="shared" si="84"/>
        <v>1</v>
      </c>
      <c r="Y67" s="288">
        <f t="shared" si="84"/>
        <v>1</v>
      </c>
      <c r="Z67" s="288">
        <f t="shared" si="84"/>
        <v>1</v>
      </c>
      <c r="AA67" s="295">
        <f t="shared" si="84"/>
        <v>1</v>
      </c>
      <c r="AB67" s="292">
        <f t="shared" si="84"/>
        <v>1</v>
      </c>
      <c r="AC67" s="288">
        <f t="shared" si="84"/>
        <v>1</v>
      </c>
      <c r="AD67" s="288">
        <f t="shared" si="84"/>
        <v>1</v>
      </c>
      <c r="AE67" s="295">
        <f t="shared" si="84"/>
        <v>1</v>
      </c>
      <c r="AF67" s="505" t="s">
        <v>759</v>
      </c>
      <c r="AG67" s="506" t="s">
        <v>431</v>
      </c>
      <c r="AH67" s="505" t="s">
        <v>760</v>
      </c>
      <c r="AI67" s="505"/>
      <c r="AJ67" s="505" t="s">
        <v>442</v>
      </c>
      <c r="AK67" s="505"/>
      <c r="AL67" s="505"/>
    </row>
    <row r="68" spans="1:38" ht="12" thickBot="1" x14ac:dyDescent="0.25">
      <c r="A68" s="10"/>
      <c r="B68" s="84"/>
      <c r="C68" s="211"/>
      <c r="D68" s="386" t="s">
        <v>300</v>
      </c>
      <c r="E68" s="157"/>
      <c r="F68" s="158"/>
      <c r="G68" s="159"/>
      <c r="H68" s="159"/>
      <c r="I68" s="160"/>
      <c r="J68" s="160"/>
      <c r="K68" s="161"/>
      <c r="L68" s="142"/>
      <c r="M68" s="143"/>
      <c r="N68" s="143"/>
      <c r="O68" s="144"/>
      <c r="P68" s="143"/>
      <c r="Q68" s="145"/>
      <c r="R68" s="145"/>
      <c r="S68" s="146"/>
      <c r="T68" s="143"/>
      <c r="U68" s="145"/>
      <c r="V68" s="145"/>
      <c r="W68" s="146"/>
      <c r="X68" s="143"/>
      <c r="Y68" s="145"/>
      <c r="Z68" s="145"/>
      <c r="AA68" s="146"/>
      <c r="AB68" s="143"/>
      <c r="AC68" s="145"/>
      <c r="AD68" s="145"/>
      <c r="AE68" s="146"/>
      <c r="AF68" s="510"/>
      <c r="AG68" s="510"/>
      <c r="AH68" s="510"/>
      <c r="AI68" s="510"/>
      <c r="AJ68" s="510"/>
      <c r="AK68" s="510"/>
      <c r="AL68" s="510"/>
    </row>
    <row r="69" spans="1:38" s="21" customFormat="1" ht="12" thickBot="1" x14ac:dyDescent="0.25">
      <c r="A69" s="53"/>
      <c r="B69" s="189" t="s">
        <v>35</v>
      </c>
      <c r="C69" s="197"/>
      <c r="D69" s="148" t="s">
        <v>36</v>
      </c>
      <c r="E69" s="129"/>
      <c r="F69" s="130"/>
      <c r="G69" s="63"/>
      <c r="H69" s="429"/>
      <c r="I69" s="65"/>
      <c r="J69" s="65"/>
      <c r="K69" s="66"/>
      <c r="L69" s="67"/>
      <c r="M69" s="65"/>
      <c r="N69" s="65"/>
      <c r="O69" s="68"/>
      <c r="P69" s="428"/>
      <c r="Q69" s="65"/>
      <c r="R69" s="65"/>
      <c r="S69" s="68"/>
      <c r="T69" s="68"/>
      <c r="U69" s="65"/>
      <c r="V69" s="65"/>
      <c r="W69" s="68"/>
      <c r="X69" s="68"/>
      <c r="Y69" s="65"/>
      <c r="Z69" s="65"/>
      <c r="AA69" s="68"/>
      <c r="AB69" s="68"/>
      <c r="AC69" s="65"/>
      <c r="AD69" s="65"/>
      <c r="AE69" s="68"/>
      <c r="AF69" s="75"/>
      <c r="AG69" s="75"/>
      <c r="AH69" s="75"/>
      <c r="AI69" s="75"/>
      <c r="AJ69" s="75"/>
      <c r="AK69" s="75"/>
      <c r="AL69" s="75"/>
    </row>
    <row r="70" spans="1:38" s="21" customFormat="1" x14ac:dyDescent="0.2">
      <c r="A70" s="53"/>
      <c r="B70" s="84"/>
      <c r="C70" s="193"/>
      <c r="D70" s="218" t="s">
        <v>122</v>
      </c>
      <c r="E70" s="50"/>
      <c r="F70" s="51"/>
      <c r="G70" s="401">
        <f>IFERROR(SUM(G71:G76)/COUNT(G71:G76),0)</f>
        <v>0</v>
      </c>
      <c r="H70" s="402">
        <f t="shared" ref="H70:S70" si="85">IFERROR(SUM(H71:H76)/COUNT(H71:H76),0)</f>
        <v>0.65</v>
      </c>
      <c r="I70" s="402">
        <f t="shared" si="85"/>
        <v>0.7</v>
      </c>
      <c r="J70" s="402">
        <f t="shared" si="85"/>
        <v>0.75</v>
      </c>
      <c r="K70" s="402">
        <f t="shared" si="85"/>
        <v>0.8</v>
      </c>
      <c r="L70" s="403">
        <f t="shared" si="85"/>
        <v>1</v>
      </c>
      <c r="M70" s="402">
        <f t="shared" si="85"/>
        <v>1</v>
      </c>
      <c r="N70" s="402">
        <f t="shared" si="85"/>
        <v>1</v>
      </c>
      <c r="O70" s="404">
        <f t="shared" si="85"/>
        <v>1</v>
      </c>
      <c r="P70" s="402">
        <f t="shared" si="85"/>
        <v>1</v>
      </c>
      <c r="Q70" s="402">
        <f t="shared" si="85"/>
        <v>1</v>
      </c>
      <c r="R70" s="402">
        <f t="shared" si="85"/>
        <v>1</v>
      </c>
      <c r="S70" s="404">
        <f t="shared" si="85"/>
        <v>1</v>
      </c>
      <c r="T70" s="402">
        <f t="shared" ref="T70:AE70" si="86">IFERROR(SUM(T71:T76)/COUNT(T71:T76),0)</f>
        <v>1</v>
      </c>
      <c r="U70" s="402">
        <f t="shared" si="86"/>
        <v>1</v>
      </c>
      <c r="V70" s="402">
        <f t="shared" si="86"/>
        <v>1</v>
      </c>
      <c r="W70" s="404">
        <f t="shared" si="86"/>
        <v>1</v>
      </c>
      <c r="X70" s="402">
        <f t="shared" si="86"/>
        <v>1</v>
      </c>
      <c r="Y70" s="402">
        <f t="shared" si="86"/>
        <v>1</v>
      </c>
      <c r="Z70" s="402">
        <f t="shared" si="86"/>
        <v>1</v>
      </c>
      <c r="AA70" s="404">
        <f t="shared" si="86"/>
        <v>1</v>
      </c>
      <c r="AB70" s="402">
        <f t="shared" si="86"/>
        <v>1</v>
      </c>
      <c r="AC70" s="402">
        <f t="shared" si="86"/>
        <v>1</v>
      </c>
      <c r="AD70" s="402">
        <f t="shared" si="86"/>
        <v>1</v>
      </c>
      <c r="AE70" s="404">
        <f t="shared" si="86"/>
        <v>1</v>
      </c>
      <c r="AF70" s="217"/>
      <c r="AG70" s="217"/>
      <c r="AH70" s="217"/>
      <c r="AI70" s="217"/>
      <c r="AJ70" s="217"/>
      <c r="AK70" s="217"/>
      <c r="AL70" s="217"/>
    </row>
    <row r="71" spans="1:38" s="21" customFormat="1" x14ac:dyDescent="0.2">
      <c r="A71" s="53"/>
      <c r="B71" s="84"/>
      <c r="C71" s="193"/>
      <c r="D71" s="325" t="s">
        <v>216</v>
      </c>
      <c r="E71" s="50"/>
      <c r="F71" s="51"/>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row>
    <row r="72" spans="1:38" s="21" customFormat="1" ht="22.5" x14ac:dyDescent="0.2">
      <c r="A72" s="53"/>
      <c r="B72" s="84"/>
      <c r="C72" s="193"/>
      <c r="D72" s="327" t="s">
        <v>211</v>
      </c>
      <c r="E72" s="19"/>
      <c r="F72" s="18"/>
      <c r="G72" s="378">
        <v>0</v>
      </c>
      <c r="H72" s="288">
        <v>1</v>
      </c>
      <c r="I72" s="288">
        <f t="shared" ref="I72:AE72" si="87">H72</f>
        <v>1</v>
      </c>
      <c r="J72" s="288">
        <f t="shared" si="87"/>
        <v>1</v>
      </c>
      <c r="K72" s="293">
        <f t="shared" si="87"/>
        <v>1</v>
      </c>
      <c r="L72" s="292">
        <f t="shared" si="87"/>
        <v>1</v>
      </c>
      <c r="M72" s="288">
        <f t="shared" si="87"/>
        <v>1</v>
      </c>
      <c r="N72" s="288">
        <f t="shared" si="87"/>
        <v>1</v>
      </c>
      <c r="O72" s="295">
        <f t="shared" si="87"/>
        <v>1</v>
      </c>
      <c r="P72" s="292">
        <f t="shared" si="87"/>
        <v>1</v>
      </c>
      <c r="Q72" s="288">
        <f t="shared" si="87"/>
        <v>1</v>
      </c>
      <c r="R72" s="288">
        <f t="shared" si="87"/>
        <v>1</v>
      </c>
      <c r="S72" s="295">
        <f t="shared" si="87"/>
        <v>1</v>
      </c>
      <c r="T72" s="292">
        <f t="shared" si="87"/>
        <v>1</v>
      </c>
      <c r="U72" s="288">
        <f t="shared" si="87"/>
        <v>1</v>
      </c>
      <c r="V72" s="288">
        <f t="shared" si="87"/>
        <v>1</v>
      </c>
      <c r="W72" s="295">
        <f t="shared" si="87"/>
        <v>1</v>
      </c>
      <c r="X72" s="292">
        <f t="shared" si="87"/>
        <v>1</v>
      </c>
      <c r="Y72" s="288">
        <f t="shared" si="87"/>
        <v>1</v>
      </c>
      <c r="Z72" s="288">
        <f t="shared" si="87"/>
        <v>1</v>
      </c>
      <c r="AA72" s="295">
        <f t="shared" si="87"/>
        <v>1</v>
      </c>
      <c r="AB72" s="292">
        <f t="shared" si="87"/>
        <v>1</v>
      </c>
      <c r="AC72" s="288">
        <f t="shared" si="87"/>
        <v>1</v>
      </c>
      <c r="AD72" s="288">
        <f t="shared" si="87"/>
        <v>1</v>
      </c>
      <c r="AE72" s="295">
        <f t="shared" si="87"/>
        <v>1</v>
      </c>
      <c r="AF72" s="505"/>
      <c r="AG72" s="506" t="s">
        <v>431</v>
      </c>
      <c r="AH72" s="505"/>
      <c r="AI72" s="505"/>
      <c r="AJ72" s="505"/>
      <c r="AK72" s="505"/>
      <c r="AL72" s="505"/>
    </row>
    <row r="73" spans="1:38" s="21" customFormat="1" ht="12" x14ac:dyDescent="0.2">
      <c r="A73" s="53"/>
      <c r="B73" s="84"/>
      <c r="C73" s="192"/>
      <c r="D73" s="327" t="s">
        <v>212</v>
      </c>
      <c r="E73" s="19"/>
      <c r="F73" s="18"/>
      <c r="G73" s="378">
        <v>0</v>
      </c>
      <c r="H73" s="288">
        <v>1</v>
      </c>
      <c r="I73" s="288">
        <f t="shared" ref="I73:AE73" si="88">H73</f>
        <v>1</v>
      </c>
      <c r="J73" s="288">
        <f t="shared" si="88"/>
        <v>1</v>
      </c>
      <c r="K73" s="293">
        <f t="shared" si="88"/>
        <v>1</v>
      </c>
      <c r="L73" s="292">
        <f t="shared" si="88"/>
        <v>1</v>
      </c>
      <c r="M73" s="288">
        <f t="shared" si="88"/>
        <v>1</v>
      </c>
      <c r="N73" s="288">
        <f t="shared" si="88"/>
        <v>1</v>
      </c>
      <c r="O73" s="295">
        <f t="shared" si="88"/>
        <v>1</v>
      </c>
      <c r="P73" s="292">
        <f t="shared" si="88"/>
        <v>1</v>
      </c>
      <c r="Q73" s="288">
        <f t="shared" si="88"/>
        <v>1</v>
      </c>
      <c r="R73" s="288">
        <f t="shared" si="88"/>
        <v>1</v>
      </c>
      <c r="S73" s="295">
        <f t="shared" si="88"/>
        <v>1</v>
      </c>
      <c r="T73" s="292">
        <f t="shared" si="88"/>
        <v>1</v>
      </c>
      <c r="U73" s="288">
        <f t="shared" si="88"/>
        <v>1</v>
      </c>
      <c r="V73" s="288">
        <f t="shared" si="88"/>
        <v>1</v>
      </c>
      <c r="W73" s="295">
        <f t="shared" si="88"/>
        <v>1</v>
      </c>
      <c r="X73" s="292">
        <f t="shared" si="88"/>
        <v>1</v>
      </c>
      <c r="Y73" s="288">
        <f t="shared" si="88"/>
        <v>1</v>
      </c>
      <c r="Z73" s="288">
        <f t="shared" si="88"/>
        <v>1</v>
      </c>
      <c r="AA73" s="295">
        <f t="shared" si="88"/>
        <v>1</v>
      </c>
      <c r="AB73" s="292">
        <f t="shared" si="88"/>
        <v>1</v>
      </c>
      <c r="AC73" s="288">
        <f t="shared" si="88"/>
        <v>1</v>
      </c>
      <c r="AD73" s="288">
        <f t="shared" si="88"/>
        <v>1</v>
      </c>
      <c r="AE73" s="295">
        <f t="shared" si="88"/>
        <v>1</v>
      </c>
      <c r="AF73" s="505"/>
      <c r="AG73" s="506" t="s">
        <v>431</v>
      </c>
      <c r="AH73" s="505"/>
      <c r="AI73" s="505"/>
      <c r="AJ73" s="505"/>
      <c r="AK73" s="505"/>
      <c r="AL73" s="505"/>
    </row>
    <row r="74" spans="1:38" s="21" customFormat="1" ht="12" x14ac:dyDescent="0.2">
      <c r="A74" s="53"/>
      <c r="B74" s="84"/>
      <c r="C74" s="192"/>
      <c r="D74" s="327" t="s">
        <v>213</v>
      </c>
      <c r="E74" s="19"/>
      <c r="F74" s="18"/>
      <c r="G74" s="378">
        <v>0</v>
      </c>
      <c r="H74" s="288">
        <v>0.25</v>
      </c>
      <c r="I74" s="288">
        <v>0.5</v>
      </c>
      <c r="J74" s="288">
        <v>0.75</v>
      </c>
      <c r="K74" s="293">
        <v>1</v>
      </c>
      <c r="L74" s="292">
        <f t="shared" ref="L74:AE74" si="89">K74</f>
        <v>1</v>
      </c>
      <c r="M74" s="288">
        <f t="shared" si="89"/>
        <v>1</v>
      </c>
      <c r="N74" s="288">
        <f t="shared" si="89"/>
        <v>1</v>
      </c>
      <c r="O74" s="295">
        <f t="shared" si="89"/>
        <v>1</v>
      </c>
      <c r="P74" s="292">
        <f t="shared" si="89"/>
        <v>1</v>
      </c>
      <c r="Q74" s="288">
        <f t="shared" si="89"/>
        <v>1</v>
      </c>
      <c r="R74" s="288">
        <f t="shared" si="89"/>
        <v>1</v>
      </c>
      <c r="S74" s="295">
        <f t="shared" si="89"/>
        <v>1</v>
      </c>
      <c r="T74" s="292">
        <f t="shared" si="89"/>
        <v>1</v>
      </c>
      <c r="U74" s="288">
        <f t="shared" si="89"/>
        <v>1</v>
      </c>
      <c r="V74" s="288">
        <f t="shared" si="89"/>
        <v>1</v>
      </c>
      <c r="W74" s="295">
        <f t="shared" si="89"/>
        <v>1</v>
      </c>
      <c r="X74" s="292">
        <f t="shared" si="89"/>
        <v>1</v>
      </c>
      <c r="Y74" s="288">
        <f t="shared" si="89"/>
        <v>1</v>
      </c>
      <c r="Z74" s="288">
        <f t="shared" si="89"/>
        <v>1</v>
      </c>
      <c r="AA74" s="295">
        <f t="shared" si="89"/>
        <v>1</v>
      </c>
      <c r="AB74" s="292">
        <f t="shared" si="89"/>
        <v>1</v>
      </c>
      <c r="AC74" s="288">
        <f t="shared" si="89"/>
        <v>1</v>
      </c>
      <c r="AD74" s="288">
        <f t="shared" si="89"/>
        <v>1</v>
      </c>
      <c r="AE74" s="295">
        <f t="shared" si="89"/>
        <v>1</v>
      </c>
      <c r="AF74" s="505"/>
      <c r="AG74" s="506" t="s">
        <v>431</v>
      </c>
      <c r="AH74" s="505"/>
      <c r="AI74" s="505"/>
      <c r="AJ74" s="505"/>
      <c r="AK74" s="505"/>
      <c r="AL74" s="505"/>
    </row>
    <row r="75" spans="1:38" s="21" customFormat="1" ht="22.5" x14ac:dyDescent="0.2">
      <c r="A75" s="53"/>
      <c r="B75" s="84"/>
      <c r="C75" s="193"/>
      <c r="D75" s="327" t="s">
        <v>214</v>
      </c>
      <c r="E75" s="19"/>
      <c r="F75" s="18"/>
      <c r="G75" s="378">
        <v>0</v>
      </c>
      <c r="H75" s="288">
        <v>1</v>
      </c>
      <c r="I75" s="288">
        <f t="shared" ref="I75:K76" si="90">H75</f>
        <v>1</v>
      </c>
      <c r="J75" s="288">
        <f t="shared" si="90"/>
        <v>1</v>
      </c>
      <c r="K75" s="293">
        <f t="shared" si="90"/>
        <v>1</v>
      </c>
      <c r="L75" s="292">
        <f t="shared" ref="L75:AE75" si="91">K75</f>
        <v>1</v>
      </c>
      <c r="M75" s="288">
        <f t="shared" si="91"/>
        <v>1</v>
      </c>
      <c r="N75" s="288">
        <f t="shared" si="91"/>
        <v>1</v>
      </c>
      <c r="O75" s="295">
        <f t="shared" si="91"/>
        <v>1</v>
      </c>
      <c r="P75" s="292">
        <f t="shared" si="91"/>
        <v>1</v>
      </c>
      <c r="Q75" s="288">
        <f t="shared" si="91"/>
        <v>1</v>
      </c>
      <c r="R75" s="288">
        <f t="shared" si="91"/>
        <v>1</v>
      </c>
      <c r="S75" s="295">
        <f t="shared" si="91"/>
        <v>1</v>
      </c>
      <c r="T75" s="292">
        <f t="shared" si="91"/>
        <v>1</v>
      </c>
      <c r="U75" s="288">
        <f t="shared" si="91"/>
        <v>1</v>
      </c>
      <c r="V75" s="288">
        <f t="shared" si="91"/>
        <v>1</v>
      </c>
      <c r="W75" s="295">
        <f t="shared" si="91"/>
        <v>1</v>
      </c>
      <c r="X75" s="292">
        <f t="shared" si="91"/>
        <v>1</v>
      </c>
      <c r="Y75" s="288">
        <f t="shared" si="91"/>
        <v>1</v>
      </c>
      <c r="Z75" s="288">
        <f t="shared" si="91"/>
        <v>1</v>
      </c>
      <c r="AA75" s="295">
        <f t="shared" si="91"/>
        <v>1</v>
      </c>
      <c r="AB75" s="292">
        <f t="shared" si="91"/>
        <v>1</v>
      </c>
      <c r="AC75" s="288">
        <f t="shared" si="91"/>
        <v>1</v>
      </c>
      <c r="AD75" s="288">
        <f t="shared" si="91"/>
        <v>1</v>
      </c>
      <c r="AE75" s="295">
        <f t="shared" si="91"/>
        <v>1</v>
      </c>
      <c r="AF75" s="505"/>
      <c r="AG75" s="506" t="s">
        <v>431</v>
      </c>
      <c r="AH75" s="505"/>
      <c r="AI75" s="505"/>
      <c r="AJ75" s="505"/>
      <c r="AK75" s="505"/>
      <c r="AL75" s="505"/>
    </row>
    <row r="76" spans="1:38" s="21" customFormat="1" ht="12" x14ac:dyDescent="0.2">
      <c r="A76" s="53"/>
      <c r="B76" s="84"/>
      <c r="C76" s="193"/>
      <c r="D76" s="327" t="s">
        <v>215</v>
      </c>
      <c r="E76" s="19"/>
      <c r="F76" s="18"/>
      <c r="G76" s="378">
        <v>0</v>
      </c>
      <c r="H76" s="288">
        <f>G76</f>
        <v>0</v>
      </c>
      <c r="I76" s="288">
        <f t="shared" si="90"/>
        <v>0</v>
      </c>
      <c r="J76" s="288">
        <f t="shared" si="90"/>
        <v>0</v>
      </c>
      <c r="K76" s="293">
        <f t="shared" si="90"/>
        <v>0</v>
      </c>
      <c r="L76" s="292">
        <v>1</v>
      </c>
      <c r="M76" s="288">
        <f t="shared" ref="M76:AE76" si="92">L76</f>
        <v>1</v>
      </c>
      <c r="N76" s="288">
        <f t="shared" si="92"/>
        <v>1</v>
      </c>
      <c r="O76" s="295">
        <f t="shared" si="92"/>
        <v>1</v>
      </c>
      <c r="P76" s="292">
        <f t="shared" si="92"/>
        <v>1</v>
      </c>
      <c r="Q76" s="288">
        <f t="shared" si="92"/>
        <v>1</v>
      </c>
      <c r="R76" s="288">
        <f t="shared" si="92"/>
        <v>1</v>
      </c>
      <c r="S76" s="295">
        <f t="shared" si="92"/>
        <v>1</v>
      </c>
      <c r="T76" s="292">
        <f t="shared" si="92"/>
        <v>1</v>
      </c>
      <c r="U76" s="288">
        <f t="shared" si="92"/>
        <v>1</v>
      </c>
      <c r="V76" s="288">
        <f t="shared" si="92"/>
        <v>1</v>
      </c>
      <c r="W76" s="295">
        <f t="shared" si="92"/>
        <v>1</v>
      </c>
      <c r="X76" s="292">
        <f t="shared" si="92"/>
        <v>1</v>
      </c>
      <c r="Y76" s="288">
        <f t="shared" si="92"/>
        <v>1</v>
      </c>
      <c r="Z76" s="288">
        <f t="shared" si="92"/>
        <v>1</v>
      </c>
      <c r="AA76" s="295">
        <f t="shared" si="92"/>
        <v>1</v>
      </c>
      <c r="AB76" s="292">
        <f t="shared" si="92"/>
        <v>1</v>
      </c>
      <c r="AC76" s="288">
        <f t="shared" si="92"/>
        <v>1</v>
      </c>
      <c r="AD76" s="288">
        <f t="shared" si="92"/>
        <v>1</v>
      </c>
      <c r="AE76" s="295">
        <f t="shared" si="92"/>
        <v>1</v>
      </c>
      <c r="AF76" s="505" t="s">
        <v>761</v>
      </c>
      <c r="AG76" s="506" t="s">
        <v>431</v>
      </c>
      <c r="AH76" s="505"/>
      <c r="AI76" s="505"/>
      <c r="AJ76" s="505"/>
      <c r="AK76" s="505"/>
      <c r="AL76" s="505"/>
    </row>
    <row r="77" spans="1:38" ht="34.5" thickBot="1" x14ac:dyDescent="0.25">
      <c r="A77" s="10"/>
      <c r="B77" s="84"/>
      <c r="C77" s="211"/>
      <c r="D77" s="530" t="s">
        <v>308</v>
      </c>
      <c r="E77" s="157"/>
      <c r="F77" s="158"/>
      <c r="G77" s="159"/>
      <c r="H77" s="159"/>
      <c r="I77" s="160"/>
      <c r="J77" s="160"/>
      <c r="K77" s="161"/>
      <c r="L77" s="142"/>
      <c r="M77" s="143"/>
      <c r="N77" s="143"/>
      <c r="O77" s="144"/>
      <c r="P77" s="143"/>
      <c r="Q77" s="145"/>
      <c r="R77" s="145"/>
      <c r="S77" s="146"/>
      <c r="T77" s="143"/>
      <c r="U77" s="145"/>
      <c r="V77" s="145"/>
      <c r="W77" s="146"/>
      <c r="X77" s="143"/>
      <c r="Y77" s="145"/>
      <c r="Z77" s="145"/>
      <c r="AA77" s="146"/>
      <c r="AB77" s="143"/>
      <c r="AC77" s="145"/>
      <c r="AD77" s="145"/>
      <c r="AE77" s="146"/>
      <c r="AF77" s="146"/>
      <c r="AG77" s="146"/>
      <c r="AH77" s="146"/>
      <c r="AI77" s="146"/>
      <c r="AJ77" s="146"/>
      <c r="AK77" s="146"/>
      <c r="AL77" s="146"/>
    </row>
    <row r="78" spans="1:38" s="21" customFormat="1" ht="12" thickBot="1" x14ac:dyDescent="0.25">
      <c r="A78" s="53"/>
      <c r="B78" s="189" t="s">
        <v>38</v>
      </c>
      <c r="C78" s="197"/>
      <c r="D78" s="148" t="s">
        <v>37</v>
      </c>
      <c r="E78" s="62"/>
      <c r="F78" s="63"/>
      <c r="G78" s="63"/>
      <c r="H78" s="429"/>
      <c r="I78" s="65"/>
      <c r="J78" s="65"/>
      <c r="K78" s="66"/>
      <c r="L78" s="67"/>
      <c r="M78" s="65"/>
      <c r="N78" s="65"/>
      <c r="O78" s="428"/>
      <c r="P78" s="65"/>
      <c r="Q78" s="65"/>
      <c r="R78" s="65"/>
      <c r="S78" s="68"/>
      <c r="T78" s="65"/>
      <c r="U78" s="65"/>
      <c r="V78" s="65"/>
      <c r="W78" s="68"/>
      <c r="X78" s="65"/>
      <c r="Y78" s="65"/>
      <c r="Z78" s="65"/>
      <c r="AA78" s="68"/>
      <c r="AB78" s="65"/>
      <c r="AC78" s="65"/>
      <c r="AD78" s="65"/>
      <c r="AE78" s="68"/>
      <c r="AF78" s="75"/>
      <c r="AG78" s="75"/>
      <c r="AH78" s="75"/>
      <c r="AI78" s="75"/>
      <c r="AJ78" s="75"/>
      <c r="AK78" s="75"/>
      <c r="AL78" s="75"/>
    </row>
    <row r="79" spans="1:38" s="21" customFormat="1" x14ac:dyDescent="0.2">
      <c r="A79" s="53"/>
      <c r="B79" s="84"/>
      <c r="C79" s="193"/>
      <c r="D79" s="147" t="s">
        <v>122</v>
      </c>
      <c r="E79" s="47"/>
      <c r="F79" s="48"/>
      <c r="G79" s="401">
        <f t="shared" ref="G79:S79" si="93">IFERROR(SUM(G80:G83)/COUNT(G80:G83),0)</f>
        <v>0</v>
      </c>
      <c r="H79" s="402">
        <f t="shared" si="93"/>
        <v>1</v>
      </c>
      <c r="I79" s="402">
        <f t="shared" si="93"/>
        <v>1</v>
      </c>
      <c r="J79" s="402">
        <f t="shared" si="93"/>
        <v>1</v>
      </c>
      <c r="K79" s="402">
        <f t="shared" si="93"/>
        <v>1</v>
      </c>
      <c r="L79" s="403">
        <f t="shared" si="93"/>
        <v>1</v>
      </c>
      <c r="M79" s="402">
        <f t="shared" si="93"/>
        <v>1</v>
      </c>
      <c r="N79" s="402">
        <f t="shared" si="93"/>
        <v>1</v>
      </c>
      <c r="O79" s="404">
        <f t="shared" si="93"/>
        <v>1</v>
      </c>
      <c r="P79" s="402">
        <f t="shared" si="93"/>
        <v>1</v>
      </c>
      <c r="Q79" s="402">
        <f t="shared" si="93"/>
        <v>1</v>
      </c>
      <c r="R79" s="402">
        <f t="shared" si="93"/>
        <v>1</v>
      </c>
      <c r="S79" s="404">
        <f t="shared" si="93"/>
        <v>1</v>
      </c>
      <c r="T79" s="402">
        <f t="shared" ref="T79:AE79" si="94">IFERROR(SUM(T80:T83)/COUNT(T80:T83),0)</f>
        <v>1</v>
      </c>
      <c r="U79" s="402">
        <f t="shared" si="94"/>
        <v>1</v>
      </c>
      <c r="V79" s="402">
        <f t="shared" si="94"/>
        <v>1</v>
      </c>
      <c r="W79" s="404">
        <f t="shared" si="94"/>
        <v>1</v>
      </c>
      <c r="X79" s="402">
        <f t="shared" si="94"/>
        <v>1</v>
      </c>
      <c r="Y79" s="402">
        <f t="shared" si="94"/>
        <v>1</v>
      </c>
      <c r="Z79" s="402">
        <f t="shared" si="94"/>
        <v>1</v>
      </c>
      <c r="AA79" s="404">
        <f t="shared" si="94"/>
        <v>1</v>
      </c>
      <c r="AB79" s="402">
        <f t="shared" si="94"/>
        <v>1</v>
      </c>
      <c r="AC79" s="402">
        <f t="shared" si="94"/>
        <v>1</v>
      </c>
      <c r="AD79" s="402">
        <f t="shared" si="94"/>
        <v>1</v>
      </c>
      <c r="AE79" s="404">
        <f t="shared" si="94"/>
        <v>1</v>
      </c>
      <c r="AF79" s="217"/>
      <c r="AG79" s="217"/>
      <c r="AH79" s="217"/>
      <c r="AI79" s="217"/>
      <c r="AJ79" s="217"/>
      <c r="AK79" s="217"/>
      <c r="AL79" s="217"/>
    </row>
    <row r="80" spans="1:38" s="21" customFormat="1" ht="12" x14ac:dyDescent="0.2">
      <c r="A80" s="53"/>
      <c r="B80" s="84"/>
      <c r="C80" s="193"/>
      <c r="D80" s="326" t="s">
        <v>107</v>
      </c>
      <c r="E80" s="19"/>
      <c r="F80" s="18"/>
      <c r="G80" s="378">
        <v>0</v>
      </c>
      <c r="H80" s="288">
        <v>1</v>
      </c>
      <c r="I80" s="288">
        <f t="shared" ref="I80:AE80" si="95">H80</f>
        <v>1</v>
      </c>
      <c r="J80" s="288">
        <f t="shared" si="95"/>
        <v>1</v>
      </c>
      <c r="K80" s="293">
        <f t="shared" si="95"/>
        <v>1</v>
      </c>
      <c r="L80" s="292">
        <f t="shared" si="95"/>
        <v>1</v>
      </c>
      <c r="M80" s="288">
        <f t="shared" si="95"/>
        <v>1</v>
      </c>
      <c r="N80" s="288">
        <f t="shared" si="95"/>
        <v>1</v>
      </c>
      <c r="O80" s="295">
        <f t="shared" si="95"/>
        <v>1</v>
      </c>
      <c r="P80" s="292">
        <f t="shared" si="95"/>
        <v>1</v>
      </c>
      <c r="Q80" s="288">
        <f t="shared" si="95"/>
        <v>1</v>
      </c>
      <c r="R80" s="288">
        <f t="shared" si="95"/>
        <v>1</v>
      </c>
      <c r="S80" s="295">
        <f t="shared" si="95"/>
        <v>1</v>
      </c>
      <c r="T80" s="292">
        <f t="shared" si="95"/>
        <v>1</v>
      </c>
      <c r="U80" s="288">
        <f t="shared" si="95"/>
        <v>1</v>
      </c>
      <c r="V80" s="288">
        <f t="shared" si="95"/>
        <v>1</v>
      </c>
      <c r="W80" s="295">
        <f t="shared" si="95"/>
        <v>1</v>
      </c>
      <c r="X80" s="292">
        <f t="shared" si="95"/>
        <v>1</v>
      </c>
      <c r="Y80" s="288">
        <f t="shared" si="95"/>
        <v>1</v>
      </c>
      <c r="Z80" s="288">
        <f t="shared" si="95"/>
        <v>1</v>
      </c>
      <c r="AA80" s="295">
        <f t="shared" si="95"/>
        <v>1</v>
      </c>
      <c r="AB80" s="292">
        <f t="shared" si="95"/>
        <v>1</v>
      </c>
      <c r="AC80" s="288">
        <f t="shared" si="95"/>
        <v>1</v>
      </c>
      <c r="AD80" s="288">
        <f t="shared" si="95"/>
        <v>1</v>
      </c>
      <c r="AE80" s="295">
        <f t="shared" si="95"/>
        <v>1</v>
      </c>
      <c r="AF80" s="505"/>
      <c r="AG80" s="508" t="s">
        <v>431</v>
      </c>
      <c r="AH80" s="505"/>
      <c r="AI80" s="505"/>
      <c r="AJ80" s="505"/>
      <c r="AK80" s="505"/>
      <c r="AL80" s="505"/>
    </row>
    <row r="81" spans="1:38" s="21" customFormat="1" ht="12" x14ac:dyDescent="0.2">
      <c r="A81" s="53"/>
      <c r="B81" s="84"/>
      <c r="C81" s="193"/>
      <c r="D81" s="326" t="s">
        <v>217</v>
      </c>
      <c r="E81" s="19"/>
      <c r="F81" s="18"/>
      <c r="G81" s="378">
        <v>0</v>
      </c>
      <c r="H81" s="288">
        <v>1</v>
      </c>
      <c r="I81" s="288">
        <f t="shared" ref="I81:AE81" si="96">H81</f>
        <v>1</v>
      </c>
      <c r="J81" s="288">
        <f t="shared" si="96"/>
        <v>1</v>
      </c>
      <c r="K81" s="293">
        <f t="shared" si="96"/>
        <v>1</v>
      </c>
      <c r="L81" s="292">
        <f t="shared" si="96"/>
        <v>1</v>
      </c>
      <c r="M81" s="288">
        <f t="shared" si="96"/>
        <v>1</v>
      </c>
      <c r="N81" s="288">
        <f t="shared" si="96"/>
        <v>1</v>
      </c>
      <c r="O81" s="295">
        <f t="shared" si="96"/>
        <v>1</v>
      </c>
      <c r="P81" s="292">
        <f t="shared" si="96"/>
        <v>1</v>
      </c>
      <c r="Q81" s="288">
        <f t="shared" si="96"/>
        <v>1</v>
      </c>
      <c r="R81" s="288">
        <f t="shared" si="96"/>
        <v>1</v>
      </c>
      <c r="S81" s="295">
        <f t="shared" si="96"/>
        <v>1</v>
      </c>
      <c r="T81" s="292">
        <f t="shared" si="96"/>
        <v>1</v>
      </c>
      <c r="U81" s="288">
        <f t="shared" si="96"/>
        <v>1</v>
      </c>
      <c r="V81" s="288">
        <f t="shared" si="96"/>
        <v>1</v>
      </c>
      <c r="W81" s="295">
        <f t="shared" si="96"/>
        <v>1</v>
      </c>
      <c r="X81" s="292">
        <f t="shared" si="96"/>
        <v>1</v>
      </c>
      <c r="Y81" s="288">
        <f t="shared" si="96"/>
        <v>1</v>
      </c>
      <c r="Z81" s="288">
        <f t="shared" si="96"/>
        <v>1</v>
      </c>
      <c r="AA81" s="295">
        <f t="shared" si="96"/>
        <v>1</v>
      </c>
      <c r="AB81" s="292">
        <f t="shared" si="96"/>
        <v>1</v>
      </c>
      <c r="AC81" s="288">
        <f t="shared" si="96"/>
        <v>1</v>
      </c>
      <c r="AD81" s="288">
        <f t="shared" si="96"/>
        <v>1</v>
      </c>
      <c r="AE81" s="295">
        <f t="shared" si="96"/>
        <v>1</v>
      </c>
      <c r="AF81" s="505"/>
      <c r="AG81" s="508" t="s">
        <v>431</v>
      </c>
      <c r="AH81" s="505"/>
      <c r="AI81" s="505"/>
      <c r="AJ81" s="505"/>
      <c r="AK81" s="505"/>
      <c r="AL81" s="505"/>
    </row>
    <row r="82" spans="1:38" s="21" customFormat="1" ht="12" x14ac:dyDescent="0.2">
      <c r="A82" s="53"/>
      <c r="B82" s="85"/>
      <c r="C82" s="198"/>
      <c r="D82" s="328" t="s">
        <v>219</v>
      </c>
      <c r="E82" s="131"/>
      <c r="F82" s="132"/>
      <c r="G82" s="378"/>
      <c r="H82" s="288">
        <v>1</v>
      </c>
      <c r="I82" s="288">
        <f t="shared" ref="I82:AE82" si="97">H82</f>
        <v>1</v>
      </c>
      <c r="J82" s="288">
        <f t="shared" si="97"/>
        <v>1</v>
      </c>
      <c r="K82" s="293">
        <f t="shared" si="97"/>
        <v>1</v>
      </c>
      <c r="L82" s="292">
        <f t="shared" si="97"/>
        <v>1</v>
      </c>
      <c r="M82" s="288">
        <f t="shared" si="97"/>
        <v>1</v>
      </c>
      <c r="N82" s="288">
        <f t="shared" si="97"/>
        <v>1</v>
      </c>
      <c r="O82" s="295">
        <f t="shared" si="97"/>
        <v>1</v>
      </c>
      <c r="P82" s="292">
        <f t="shared" si="97"/>
        <v>1</v>
      </c>
      <c r="Q82" s="288">
        <f t="shared" si="97"/>
        <v>1</v>
      </c>
      <c r="R82" s="288">
        <f t="shared" si="97"/>
        <v>1</v>
      </c>
      <c r="S82" s="295">
        <f t="shared" si="97"/>
        <v>1</v>
      </c>
      <c r="T82" s="292">
        <f t="shared" si="97"/>
        <v>1</v>
      </c>
      <c r="U82" s="288">
        <f t="shared" si="97"/>
        <v>1</v>
      </c>
      <c r="V82" s="288">
        <f t="shared" si="97"/>
        <v>1</v>
      </c>
      <c r="W82" s="295">
        <f t="shared" si="97"/>
        <v>1</v>
      </c>
      <c r="X82" s="292">
        <f t="shared" si="97"/>
        <v>1</v>
      </c>
      <c r="Y82" s="288">
        <f t="shared" si="97"/>
        <v>1</v>
      </c>
      <c r="Z82" s="288">
        <f t="shared" si="97"/>
        <v>1</v>
      </c>
      <c r="AA82" s="295">
        <f t="shared" si="97"/>
        <v>1</v>
      </c>
      <c r="AB82" s="292">
        <f t="shared" si="97"/>
        <v>1</v>
      </c>
      <c r="AC82" s="288">
        <f t="shared" si="97"/>
        <v>1</v>
      </c>
      <c r="AD82" s="288">
        <f t="shared" si="97"/>
        <v>1</v>
      </c>
      <c r="AE82" s="295">
        <f t="shared" si="97"/>
        <v>1</v>
      </c>
      <c r="AF82" s="505"/>
      <c r="AG82" s="508" t="s">
        <v>431</v>
      </c>
      <c r="AH82" s="505"/>
      <c r="AI82" s="505"/>
      <c r="AJ82" s="505"/>
      <c r="AK82" s="505"/>
      <c r="AL82" s="505"/>
    </row>
    <row r="83" spans="1:38" s="21" customFormat="1" ht="22.5" x14ac:dyDescent="0.2">
      <c r="A83" s="53"/>
      <c r="B83" s="85"/>
      <c r="C83" s="198"/>
      <c r="D83" s="328" t="s">
        <v>220</v>
      </c>
      <c r="E83" s="131"/>
      <c r="F83" s="132"/>
      <c r="G83" s="378"/>
      <c r="H83" s="288">
        <v>1</v>
      </c>
      <c r="I83" s="288">
        <f t="shared" ref="I83:AE83" si="98">H83</f>
        <v>1</v>
      </c>
      <c r="J83" s="288">
        <f t="shared" si="98"/>
        <v>1</v>
      </c>
      <c r="K83" s="293">
        <f t="shared" si="98"/>
        <v>1</v>
      </c>
      <c r="L83" s="292">
        <f t="shared" si="98"/>
        <v>1</v>
      </c>
      <c r="M83" s="288">
        <f t="shared" si="98"/>
        <v>1</v>
      </c>
      <c r="N83" s="288">
        <f t="shared" si="98"/>
        <v>1</v>
      </c>
      <c r="O83" s="295">
        <f t="shared" si="98"/>
        <v>1</v>
      </c>
      <c r="P83" s="292">
        <f t="shared" si="98"/>
        <v>1</v>
      </c>
      <c r="Q83" s="288">
        <f t="shared" si="98"/>
        <v>1</v>
      </c>
      <c r="R83" s="288">
        <f t="shared" si="98"/>
        <v>1</v>
      </c>
      <c r="S83" s="295">
        <f t="shared" si="98"/>
        <v>1</v>
      </c>
      <c r="T83" s="292">
        <f t="shared" si="98"/>
        <v>1</v>
      </c>
      <c r="U83" s="288">
        <f t="shared" si="98"/>
        <v>1</v>
      </c>
      <c r="V83" s="288">
        <f t="shared" si="98"/>
        <v>1</v>
      </c>
      <c r="W83" s="295">
        <f t="shared" si="98"/>
        <v>1</v>
      </c>
      <c r="X83" s="292">
        <f t="shared" si="98"/>
        <v>1</v>
      </c>
      <c r="Y83" s="288">
        <f t="shared" si="98"/>
        <v>1</v>
      </c>
      <c r="Z83" s="288">
        <f t="shared" si="98"/>
        <v>1</v>
      </c>
      <c r="AA83" s="295">
        <f t="shared" si="98"/>
        <v>1</v>
      </c>
      <c r="AB83" s="292">
        <f t="shared" si="98"/>
        <v>1</v>
      </c>
      <c r="AC83" s="288">
        <f t="shared" si="98"/>
        <v>1</v>
      </c>
      <c r="AD83" s="288">
        <f t="shared" si="98"/>
        <v>1</v>
      </c>
      <c r="AE83" s="295">
        <f t="shared" si="98"/>
        <v>1</v>
      </c>
      <c r="AF83" s="505"/>
      <c r="AG83" s="506" t="s">
        <v>431</v>
      </c>
      <c r="AH83" s="505"/>
      <c r="AI83" s="505"/>
      <c r="AJ83" s="505"/>
      <c r="AK83" s="505"/>
      <c r="AL83" s="505"/>
    </row>
    <row r="84" spans="1:38" ht="12" thickBot="1" x14ac:dyDescent="0.25">
      <c r="A84" s="10"/>
      <c r="B84" s="84"/>
      <c r="C84" s="211"/>
      <c r="D84" s="150" t="s">
        <v>309</v>
      </c>
      <c r="E84" s="157"/>
      <c r="F84" s="158"/>
      <c r="G84" s="159"/>
      <c r="H84" s="159"/>
      <c r="I84" s="160"/>
      <c r="J84" s="160"/>
      <c r="K84" s="161"/>
      <c r="L84" s="142"/>
      <c r="M84" s="143"/>
      <c r="N84" s="143"/>
      <c r="O84" s="144"/>
      <c r="P84" s="143"/>
      <c r="Q84" s="145"/>
      <c r="R84" s="145"/>
      <c r="S84" s="146"/>
      <c r="T84" s="143"/>
      <c r="U84" s="145"/>
      <c r="V84" s="145"/>
      <c r="W84" s="146"/>
      <c r="X84" s="143"/>
      <c r="Y84" s="145"/>
      <c r="Z84" s="145"/>
      <c r="AA84" s="146"/>
      <c r="AB84" s="143"/>
      <c r="AC84" s="145"/>
      <c r="AD84" s="145"/>
      <c r="AE84" s="146"/>
      <c r="AF84" s="146"/>
      <c r="AG84" s="146"/>
      <c r="AH84" s="146"/>
      <c r="AI84" s="146"/>
      <c r="AJ84" s="146"/>
      <c r="AK84" s="146"/>
      <c r="AL84" s="146"/>
    </row>
    <row r="85" spans="1:38" s="21" customFormat="1" ht="12" thickBot="1" x14ac:dyDescent="0.25">
      <c r="A85" s="53"/>
      <c r="B85" s="189" t="s">
        <v>40</v>
      </c>
      <c r="C85" s="197"/>
      <c r="D85" s="219" t="s">
        <v>31</v>
      </c>
      <c r="E85" s="62"/>
      <c r="F85" s="63"/>
      <c r="G85" s="63"/>
      <c r="H85" s="64" t="str">
        <f>IF(AND(H$6&gt;=$F85,H$6&lt;=$G85),1,"")</f>
        <v/>
      </c>
      <c r="I85" s="65" t="str">
        <f t="shared" ref="I85:AE85" si="99">IF(AND(I$6&gt;=$F85,I$6&lt;=$G85),1,"")</f>
        <v/>
      </c>
      <c r="J85" s="65" t="str">
        <f t="shared" si="99"/>
        <v/>
      </c>
      <c r="K85" s="66" t="str">
        <f t="shared" si="99"/>
        <v/>
      </c>
      <c r="L85" s="67" t="str">
        <f t="shared" si="99"/>
        <v/>
      </c>
      <c r="M85" s="65" t="str">
        <f t="shared" si="99"/>
        <v/>
      </c>
      <c r="N85" s="65" t="str">
        <f t="shared" si="99"/>
        <v/>
      </c>
      <c r="O85" s="68" t="str">
        <f t="shared" si="99"/>
        <v/>
      </c>
      <c r="P85" s="428" t="str">
        <f t="shared" si="99"/>
        <v/>
      </c>
      <c r="Q85" s="65" t="str">
        <f t="shared" si="99"/>
        <v/>
      </c>
      <c r="R85" s="65" t="str">
        <f>IF(AND(R$6&gt;=$F85,R$6&lt;=$G85),1,"")</f>
        <v/>
      </c>
      <c r="S85" s="68" t="str">
        <f t="shared" si="99"/>
        <v/>
      </c>
      <c r="T85" s="68" t="str">
        <f t="shared" si="99"/>
        <v/>
      </c>
      <c r="U85" s="65" t="str">
        <f t="shared" si="99"/>
        <v/>
      </c>
      <c r="V85" s="65" t="str">
        <f>IF(AND(V$6&gt;=$F85,V$6&lt;=$G85),1,"")</f>
        <v/>
      </c>
      <c r="W85" s="68" t="str">
        <f t="shared" si="99"/>
        <v/>
      </c>
      <c r="X85" s="68" t="str">
        <f t="shared" si="99"/>
        <v/>
      </c>
      <c r="Y85" s="65" t="str">
        <f t="shared" si="99"/>
        <v/>
      </c>
      <c r="Z85" s="65" t="str">
        <f>IF(AND(Z$6&gt;=$F85,Z$6&lt;=$G85),1,"")</f>
        <v/>
      </c>
      <c r="AA85" s="68" t="str">
        <f t="shared" si="99"/>
        <v/>
      </c>
      <c r="AB85" s="68" t="str">
        <f t="shared" si="99"/>
        <v/>
      </c>
      <c r="AC85" s="65" t="str">
        <f t="shared" si="99"/>
        <v/>
      </c>
      <c r="AD85" s="65" t="str">
        <f>IF(AND(AD$6&gt;=$F85,AD$6&lt;=$G85),1,"")</f>
        <v/>
      </c>
      <c r="AE85" s="68" t="str">
        <f t="shared" si="99"/>
        <v/>
      </c>
      <c r="AF85" s="75"/>
      <c r="AG85" s="75"/>
      <c r="AH85" s="75"/>
      <c r="AI85" s="75"/>
      <c r="AJ85" s="75"/>
      <c r="AK85" s="75"/>
      <c r="AL85" s="75"/>
    </row>
    <row r="86" spans="1:38" s="21" customFormat="1" x14ac:dyDescent="0.2">
      <c r="A86" s="53"/>
      <c r="B86" s="84"/>
      <c r="C86" s="193"/>
      <c r="D86" s="218" t="s">
        <v>122</v>
      </c>
      <c r="E86" s="47"/>
      <c r="F86" s="48"/>
      <c r="G86" s="401">
        <f>IFERROR(SUM(G87:G93)/COUNT(G87:G93),0)</f>
        <v>0.16428571428571428</v>
      </c>
      <c r="H86" s="402">
        <f t="shared" ref="H86:S86" si="100">IFERROR(SUM(H87:H93)/COUNT(H87:H93),0)</f>
        <v>0.4642857142857143</v>
      </c>
      <c r="I86" s="402">
        <f t="shared" si="100"/>
        <v>0.5</v>
      </c>
      <c r="J86" s="402">
        <f t="shared" si="100"/>
        <v>0.5357142857142857</v>
      </c>
      <c r="K86" s="402">
        <f t="shared" si="100"/>
        <v>0.6785714285714286</v>
      </c>
      <c r="L86" s="403">
        <f t="shared" si="100"/>
        <v>0.7142857142857143</v>
      </c>
      <c r="M86" s="402">
        <f t="shared" si="100"/>
        <v>0.7142857142857143</v>
      </c>
      <c r="N86" s="402">
        <f t="shared" si="100"/>
        <v>0.7142857142857143</v>
      </c>
      <c r="O86" s="404">
        <f t="shared" si="100"/>
        <v>0.7142857142857143</v>
      </c>
      <c r="P86" s="402">
        <f t="shared" si="100"/>
        <v>1</v>
      </c>
      <c r="Q86" s="402">
        <f t="shared" si="100"/>
        <v>1</v>
      </c>
      <c r="R86" s="402">
        <f t="shared" si="100"/>
        <v>1</v>
      </c>
      <c r="S86" s="404">
        <f t="shared" si="100"/>
        <v>1</v>
      </c>
      <c r="T86" s="402">
        <f t="shared" ref="T86:AE86" si="101">IFERROR(SUM(T87:T93)/COUNT(T87:T93),0)</f>
        <v>1</v>
      </c>
      <c r="U86" s="402">
        <f t="shared" si="101"/>
        <v>1</v>
      </c>
      <c r="V86" s="402">
        <f t="shared" si="101"/>
        <v>1</v>
      </c>
      <c r="W86" s="404">
        <f t="shared" si="101"/>
        <v>1</v>
      </c>
      <c r="X86" s="402">
        <f t="shared" si="101"/>
        <v>1</v>
      </c>
      <c r="Y86" s="402">
        <f t="shared" si="101"/>
        <v>1</v>
      </c>
      <c r="Z86" s="402">
        <f t="shared" si="101"/>
        <v>1</v>
      </c>
      <c r="AA86" s="404">
        <f t="shared" si="101"/>
        <v>1</v>
      </c>
      <c r="AB86" s="402">
        <f t="shared" si="101"/>
        <v>1</v>
      </c>
      <c r="AC86" s="402">
        <f t="shared" si="101"/>
        <v>1</v>
      </c>
      <c r="AD86" s="402">
        <f t="shared" si="101"/>
        <v>1</v>
      </c>
      <c r="AE86" s="404">
        <f t="shared" si="101"/>
        <v>1</v>
      </c>
      <c r="AF86" s="217"/>
      <c r="AG86" s="217"/>
      <c r="AH86" s="217"/>
      <c r="AI86" s="217"/>
      <c r="AJ86" s="217"/>
      <c r="AK86" s="217"/>
      <c r="AL86" s="217"/>
    </row>
    <row r="87" spans="1:38" s="21" customFormat="1" ht="22.5" x14ac:dyDescent="0.2">
      <c r="A87" s="53"/>
      <c r="B87" s="84"/>
      <c r="C87" s="193"/>
      <c r="D87" s="326" t="s">
        <v>221</v>
      </c>
      <c r="E87" s="44"/>
      <c r="F87" s="46"/>
      <c r="G87" s="378">
        <v>0.15</v>
      </c>
      <c r="H87" s="288">
        <v>1</v>
      </c>
      <c r="I87" s="288">
        <f t="shared" ref="H87:S93" si="102">H87</f>
        <v>1</v>
      </c>
      <c r="J87" s="288">
        <f t="shared" si="102"/>
        <v>1</v>
      </c>
      <c r="K87" s="293">
        <f t="shared" si="102"/>
        <v>1</v>
      </c>
      <c r="L87" s="292">
        <f t="shared" si="102"/>
        <v>1</v>
      </c>
      <c r="M87" s="288">
        <f t="shared" si="102"/>
        <v>1</v>
      </c>
      <c r="N87" s="288">
        <f t="shared" si="102"/>
        <v>1</v>
      </c>
      <c r="O87" s="295">
        <f t="shared" si="102"/>
        <v>1</v>
      </c>
      <c r="P87" s="288">
        <f t="shared" si="102"/>
        <v>1</v>
      </c>
      <c r="Q87" s="288">
        <f t="shared" si="102"/>
        <v>1</v>
      </c>
      <c r="R87" s="288">
        <f t="shared" si="102"/>
        <v>1</v>
      </c>
      <c r="S87" s="295">
        <f t="shared" si="102"/>
        <v>1</v>
      </c>
      <c r="T87" s="288">
        <f t="shared" ref="T87:T93" si="103">S87</f>
        <v>1</v>
      </c>
      <c r="U87" s="288">
        <f t="shared" ref="U87:U93" si="104">T87</f>
        <v>1</v>
      </c>
      <c r="V87" s="288">
        <f t="shared" ref="V87:V93" si="105">U87</f>
        <v>1</v>
      </c>
      <c r="W87" s="295">
        <f t="shared" ref="W87:W93" si="106">V87</f>
        <v>1</v>
      </c>
      <c r="X87" s="288">
        <f t="shared" ref="X87:X93" si="107">W87</f>
        <v>1</v>
      </c>
      <c r="Y87" s="288">
        <f t="shared" ref="Y87:Y93" si="108">X87</f>
        <v>1</v>
      </c>
      <c r="Z87" s="288">
        <f t="shared" ref="Z87:Z93" si="109">Y87</f>
        <v>1</v>
      </c>
      <c r="AA87" s="295">
        <f t="shared" ref="AA87:AA93" si="110">Z87</f>
        <v>1</v>
      </c>
      <c r="AB87" s="288">
        <f t="shared" ref="AB87:AB93" si="111">AA87</f>
        <v>1</v>
      </c>
      <c r="AC87" s="288">
        <f t="shared" ref="AC87:AC93" si="112">AB87</f>
        <v>1</v>
      </c>
      <c r="AD87" s="288">
        <f t="shared" ref="AD87:AD93" si="113">AC87</f>
        <v>1</v>
      </c>
      <c r="AE87" s="295">
        <f t="shared" ref="AE87:AE93" si="114">AD87</f>
        <v>1</v>
      </c>
      <c r="AF87" s="505"/>
      <c r="AG87" s="506" t="s">
        <v>431</v>
      </c>
      <c r="AH87" s="505"/>
      <c r="AI87" s="505"/>
      <c r="AJ87" s="505"/>
      <c r="AK87" s="505"/>
      <c r="AL87" s="505"/>
    </row>
    <row r="88" spans="1:38" s="21" customFormat="1" ht="22.5" x14ac:dyDescent="0.2">
      <c r="A88" s="53"/>
      <c r="B88" s="84"/>
      <c r="C88" s="193"/>
      <c r="D88" s="326" t="s">
        <v>222</v>
      </c>
      <c r="E88" s="44"/>
      <c r="F88" s="46"/>
      <c r="G88" s="378">
        <v>0</v>
      </c>
      <c r="H88" s="288">
        <f t="shared" si="102"/>
        <v>0</v>
      </c>
      <c r="I88" s="288">
        <f t="shared" si="102"/>
        <v>0</v>
      </c>
      <c r="J88" s="288">
        <f t="shared" si="102"/>
        <v>0</v>
      </c>
      <c r="K88" s="293">
        <v>1</v>
      </c>
      <c r="L88" s="292">
        <f t="shared" ref="L88:S88" si="115">K88</f>
        <v>1</v>
      </c>
      <c r="M88" s="288">
        <f t="shared" si="115"/>
        <v>1</v>
      </c>
      <c r="N88" s="288">
        <f t="shared" si="115"/>
        <v>1</v>
      </c>
      <c r="O88" s="295">
        <f t="shared" si="115"/>
        <v>1</v>
      </c>
      <c r="P88" s="288">
        <f t="shared" si="115"/>
        <v>1</v>
      </c>
      <c r="Q88" s="288">
        <f t="shared" si="115"/>
        <v>1</v>
      </c>
      <c r="R88" s="288">
        <f t="shared" si="115"/>
        <v>1</v>
      </c>
      <c r="S88" s="295">
        <f t="shared" si="115"/>
        <v>1</v>
      </c>
      <c r="T88" s="288">
        <f t="shared" si="103"/>
        <v>1</v>
      </c>
      <c r="U88" s="288">
        <f t="shared" si="104"/>
        <v>1</v>
      </c>
      <c r="V88" s="288">
        <f t="shared" si="105"/>
        <v>1</v>
      </c>
      <c r="W88" s="295">
        <f t="shared" si="106"/>
        <v>1</v>
      </c>
      <c r="X88" s="288">
        <f t="shared" si="107"/>
        <v>1</v>
      </c>
      <c r="Y88" s="288">
        <f t="shared" si="108"/>
        <v>1</v>
      </c>
      <c r="Z88" s="288">
        <f t="shared" si="109"/>
        <v>1</v>
      </c>
      <c r="AA88" s="295">
        <f t="shared" si="110"/>
        <v>1</v>
      </c>
      <c r="AB88" s="288">
        <f t="shared" si="111"/>
        <v>1</v>
      </c>
      <c r="AC88" s="288">
        <f t="shared" si="112"/>
        <v>1</v>
      </c>
      <c r="AD88" s="288">
        <f t="shared" si="113"/>
        <v>1</v>
      </c>
      <c r="AE88" s="295">
        <f t="shared" si="114"/>
        <v>1</v>
      </c>
      <c r="AF88" s="505"/>
      <c r="AG88" s="506" t="s">
        <v>431</v>
      </c>
      <c r="AH88" s="505"/>
      <c r="AI88" s="505"/>
      <c r="AJ88" s="505"/>
      <c r="AK88" s="505"/>
      <c r="AL88" s="505"/>
    </row>
    <row r="89" spans="1:38" s="21" customFormat="1" ht="22.5" x14ac:dyDescent="0.2">
      <c r="A89" s="53"/>
      <c r="B89" s="84"/>
      <c r="C89" s="193"/>
      <c r="D89" s="326" t="s">
        <v>301</v>
      </c>
      <c r="E89" s="44"/>
      <c r="F89" s="46"/>
      <c r="G89" s="378">
        <v>0</v>
      </c>
      <c r="H89" s="288">
        <v>0</v>
      </c>
      <c r="I89" s="288">
        <f t="shared" si="102"/>
        <v>0</v>
      </c>
      <c r="J89" s="288">
        <f t="shared" si="102"/>
        <v>0</v>
      </c>
      <c r="K89" s="293">
        <f t="shared" si="102"/>
        <v>0</v>
      </c>
      <c r="L89" s="292">
        <f t="shared" ref="L89:O90" si="116">K89</f>
        <v>0</v>
      </c>
      <c r="M89" s="288">
        <f t="shared" si="116"/>
        <v>0</v>
      </c>
      <c r="N89" s="288">
        <f t="shared" si="116"/>
        <v>0</v>
      </c>
      <c r="O89" s="295">
        <f t="shared" si="116"/>
        <v>0</v>
      </c>
      <c r="P89" s="288">
        <v>1</v>
      </c>
      <c r="Q89" s="288">
        <f t="shared" ref="Q89:S90" si="117">P89</f>
        <v>1</v>
      </c>
      <c r="R89" s="288">
        <f t="shared" si="117"/>
        <v>1</v>
      </c>
      <c r="S89" s="295">
        <f t="shared" si="117"/>
        <v>1</v>
      </c>
      <c r="T89" s="288">
        <f t="shared" si="103"/>
        <v>1</v>
      </c>
      <c r="U89" s="288">
        <f t="shared" si="104"/>
        <v>1</v>
      </c>
      <c r="V89" s="288">
        <f t="shared" si="105"/>
        <v>1</v>
      </c>
      <c r="W89" s="295">
        <f t="shared" si="106"/>
        <v>1</v>
      </c>
      <c r="X89" s="288">
        <f t="shared" si="107"/>
        <v>1</v>
      </c>
      <c r="Y89" s="288">
        <f t="shared" si="108"/>
        <v>1</v>
      </c>
      <c r="Z89" s="288">
        <f t="shared" si="109"/>
        <v>1</v>
      </c>
      <c r="AA89" s="295">
        <f t="shared" si="110"/>
        <v>1</v>
      </c>
      <c r="AB89" s="288">
        <f t="shared" si="111"/>
        <v>1</v>
      </c>
      <c r="AC89" s="288">
        <f t="shared" si="112"/>
        <v>1</v>
      </c>
      <c r="AD89" s="288">
        <f t="shared" si="113"/>
        <v>1</v>
      </c>
      <c r="AE89" s="295">
        <f t="shared" si="114"/>
        <v>1</v>
      </c>
      <c r="AF89" s="505" t="s">
        <v>762</v>
      </c>
      <c r="AG89" s="506" t="s">
        <v>451</v>
      </c>
      <c r="AH89" s="505"/>
      <c r="AI89" s="505"/>
      <c r="AJ89" s="505"/>
      <c r="AK89" s="505" t="s">
        <v>763</v>
      </c>
      <c r="AL89" s="505"/>
    </row>
    <row r="90" spans="1:38" s="21" customFormat="1" ht="22.5" x14ac:dyDescent="0.2">
      <c r="A90" s="53"/>
      <c r="B90" s="84"/>
      <c r="C90" s="193"/>
      <c r="D90" s="326" t="s">
        <v>391</v>
      </c>
      <c r="E90" s="44"/>
      <c r="F90" s="46"/>
      <c r="G90" s="378">
        <v>0</v>
      </c>
      <c r="H90" s="288">
        <v>0</v>
      </c>
      <c r="I90" s="288">
        <f t="shared" si="102"/>
        <v>0</v>
      </c>
      <c r="J90" s="288">
        <f t="shared" si="102"/>
        <v>0</v>
      </c>
      <c r="K90" s="293">
        <f t="shared" si="102"/>
        <v>0</v>
      </c>
      <c r="L90" s="292">
        <f t="shared" si="116"/>
        <v>0</v>
      </c>
      <c r="M90" s="288">
        <f t="shared" si="116"/>
        <v>0</v>
      </c>
      <c r="N90" s="288">
        <f t="shared" si="116"/>
        <v>0</v>
      </c>
      <c r="O90" s="295">
        <f t="shared" si="116"/>
        <v>0</v>
      </c>
      <c r="P90" s="288">
        <v>1</v>
      </c>
      <c r="Q90" s="288">
        <f t="shared" si="117"/>
        <v>1</v>
      </c>
      <c r="R90" s="288">
        <f t="shared" si="117"/>
        <v>1</v>
      </c>
      <c r="S90" s="295">
        <f t="shared" si="117"/>
        <v>1</v>
      </c>
      <c r="T90" s="288">
        <f t="shared" si="103"/>
        <v>1</v>
      </c>
      <c r="U90" s="288">
        <f t="shared" si="104"/>
        <v>1</v>
      </c>
      <c r="V90" s="288">
        <f t="shared" si="105"/>
        <v>1</v>
      </c>
      <c r="W90" s="295">
        <f t="shared" si="106"/>
        <v>1</v>
      </c>
      <c r="X90" s="288">
        <f t="shared" si="107"/>
        <v>1</v>
      </c>
      <c r="Y90" s="288">
        <f t="shared" si="108"/>
        <v>1</v>
      </c>
      <c r="Z90" s="288">
        <f t="shared" si="109"/>
        <v>1</v>
      </c>
      <c r="AA90" s="295">
        <f t="shared" si="110"/>
        <v>1</v>
      </c>
      <c r="AB90" s="288">
        <f t="shared" si="111"/>
        <v>1</v>
      </c>
      <c r="AC90" s="288">
        <f t="shared" si="112"/>
        <v>1</v>
      </c>
      <c r="AD90" s="288">
        <f t="shared" si="113"/>
        <v>1</v>
      </c>
      <c r="AE90" s="295">
        <f t="shared" si="114"/>
        <v>1</v>
      </c>
      <c r="AF90" s="505" t="s">
        <v>762</v>
      </c>
      <c r="AG90" s="506" t="s">
        <v>451</v>
      </c>
      <c r="AH90" s="505"/>
      <c r="AI90" s="505"/>
      <c r="AJ90" s="505"/>
      <c r="AK90" s="505" t="s">
        <v>763</v>
      </c>
      <c r="AL90" s="505"/>
    </row>
    <row r="91" spans="1:38" s="21" customFormat="1" ht="12" x14ac:dyDescent="0.2">
      <c r="A91" s="53"/>
      <c r="B91" s="84"/>
      <c r="C91" s="193"/>
      <c r="D91" s="363" t="s">
        <v>195</v>
      </c>
      <c r="E91" s="44"/>
      <c r="F91" s="46"/>
      <c r="G91" s="378">
        <v>0</v>
      </c>
      <c r="H91" s="288">
        <v>0.25</v>
      </c>
      <c r="I91" s="288">
        <v>0.5</v>
      </c>
      <c r="J91" s="288">
        <v>0.75</v>
      </c>
      <c r="K91" s="293">
        <f t="shared" si="102"/>
        <v>0.75</v>
      </c>
      <c r="L91" s="292">
        <v>1</v>
      </c>
      <c r="M91" s="288">
        <f t="shared" si="102"/>
        <v>1</v>
      </c>
      <c r="N91" s="288">
        <f t="shared" si="102"/>
        <v>1</v>
      </c>
      <c r="O91" s="295">
        <f t="shared" si="102"/>
        <v>1</v>
      </c>
      <c r="P91" s="292">
        <f t="shared" si="102"/>
        <v>1</v>
      </c>
      <c r="Q91" s="288">
        <f t="shared" si="102"/>
        <v>1</v>
      </c>
      <c r="R91" s="288">
        <f t="shared" si="102"/>
        <v>1</v>
      </c>
      <c r="S91" s="295">
        <f t="shared" si="102"/>
        <v>1</v>
      </c>
      <c r="T91" s="292">
        <f t="shared" si="103"/>
        <v>1</v>
      </c>
      <c r="U91" s="288">
        <f t="shared" si="104"/>
        <v>1</v>
      </c>
      <c r="V91" s="288">
        <f t="shared" si="105"/>
        <v>1</v>
      </c>
      <c r="W91" s="295">
        <f t="shared" si="106"/>
        <v>1</v>
      </c>
      <c r="X91" s="292">
        <f t="shared" si="107"/>
        <v>1</v>
      </c>
      <c r="Y91" s="288">
        <f t="shared" si="108"/>
        <v>1</v>
      </c>
      <c r="Z91" s="288">
        <f t="shared" si="109"/>
        <v>1</v>
      </c>
      <c r="AA91" s="295">
        <f t="shared" si="110"/>
        <v>1</v>
      </c>
      <c r="AB91" s="292">
        <f t="shared" si="111"/>
        <v>1</v>
      </c>
      <c r="AC91" s="288">
        <f t="shared" si="112"/>
        <v>1</v>
      </c>
      <c r="AD91" s="288">
        <f t="shared" si="113"/>
        <v>1</v>
      </c>
      <c r="AE91" s="295">
        <f t="shared" si="114"/>
        <v>1</v>
      </c>
      <c r="AF91" s="505"/>
      <c r="AG91" s="506" t="s">
        <v>431</v>
      </c>
      <c r="AH91" s="505"/>
      <c r="AI91" s="505"/>
      <c r="AJ91" s="505"/>
      <c r="AK91" s="505"/>
      <c r="AL91" s="505"/>
    </row>
    <row r="92" spans="1:38" s="21" customFormat="1" ht="12" x14ac:dyDescent="0.2">
      <c r="A92" s="53"/>
      <c r="B92" s="84"/>
      <c r="C92" s="193"/>
      <c r="D92" s="363" t="s">
        <v>224</v>
      </c>
      <c r="E92" s="44"/>
      <c r="F92" s="46"/>
      <c r="G92" s="378">
        <v>1</v>
      </c>
      <c r="H92" s="288">
        <f>G92</f>
        <v>1</v>
      </c>
      <c r="I92" s="288">
        <f t="shared" si="102"/>
        <v>1</v>
      </c>
      <c r="J92" s="288">
        <f t="shared" si="102"/>
        <v>1</v>
      </c>
      <c r="K92" s="293">
        <f t="shared" si="102"/>
        <v>1</v>
      </c>
      <c r="L92" s="292">
        <f t="shared" si="102"/>
        <v>1</v>
      </c>
      <c r="M92" s="288">
        <f t="shared" si="102"/>
        <v>1</v>
      </c>
      <c r="N92" s="288">
        <f t="shared" si="102"/>
        <v>1</v>
      </c>
      <c r="O92" s="295">
        <f t="shared" si="102"/>
        <v>1</v>
      </c>
      <c r="P92" s="292">
        <f t="shared" si="102"/>
        <v>1</v>
      </c>
      <c r="Q92" s="288">
        <f t="shared" si="102"/>
        <v>1</v>
      </c>
      <c r="R92" s="288">
        <f t="shared" si="102"/>
        <v>1</v>
      </c>
      <c r="S92" s="295">
        <f t="shared" si="102"/>
        <v>1</v>
      </c>
      <c r="T92" s="292">
        <f t="shared" si="103"/>
        <v>1</v>
      </c>
      <c r="U92" s="288">
        <f t="shared" si="104"/>
        <v>1</v>
      </c>
      <c r="V92" s="288">
        <f t="shared" si="105"/>
        <v>1</v>
      </c>
      <c r="W92" s="295">
        <f t="shared" si="106"/>
        <v>1</v>
      </c>
      <c r="X92" s="292">
        <f t="shared" si="107"/>
        <v>1</v>
      </c>
      <c r="Y92" s="288">
        <f t="shared" si="108"/>
        <v>1</v>
      </c>
      <c r="Z92" s="288">
        <f t="shared" si="109"/>
        <v>1</v>
      </c>
      <c r="AA92" s="295">
        <f t="shared" si="110"/>
        <v>1</v>
      </c>
      <c r="AB92" s="292">
        <f t="shared" si="111"/>
        <v>1</v>
      </c>
      <c r="AC92" s="288">
        <f t="shared" si="112"/>
        <v>1</v>
      </c>
      <c r="AD92" s="288">
        <f t="shared" si="113"/>
        <v>1</v>
      </c>
      <c r="AE92" s="295">
        <f t="shared" si="114"/>
        <v>1</v>
      </c>
      <c r="AF92" s="505"/>
      <c r="AG92" s="506" t="s">
        <v>431</v>
      </c>
      <c r="AH92" s="505"/>
      <c r="AI92" s="505"/>
      <c r="AJ92" s="505"/>
      <c r="AK92" s="505"/>
      <c r="AL92" s="505"/>
    </row>
    <row r="93" spans="1:38" s="21" customFormat="1" ht="12" x14ac:dyDescent="0.2">
      <c r="A93" s="53"/>
      <c r="B93" s="84"/>
      <c r="C93" s="193"/>
      <c r="D93" s="326" t="s">
        <v>225</v>
      </c>
      <c r="E93" s="44"/>
      <c r="F93" s="46"/>
      <c r="G93" s="378">
        <v>0</v>
      </c>
      <c r="H93" s="288">
        <v>1</v>
      </c>
      <c r="I93" s="288">
        <f t="shared" si="102"/>
        <v>1</v>
      </c>
      <c r="J93" s="288">
        <f t="shared" si="102"/>
        <v>1</v>
      </c>
      <c r="K93" s="293">
        <f t="shared" si="102"/>
        <v>1</v>
      </c>
      <c r="L93" s="292">
        <f t="shared" ref="L93:S93" si="118">K93</f>
        <v>1</v>
      </c>
      <c r="M93" s="288">
        <f t="shared" si="118"/>
        <v>1</v>
      </c>
      <c r="N93" s="288">
        <f t="shared" si="118"/>
        <v>1</v>
      </c>
      <c r="O93" s="295">
        <f t="shared" si="118"/>
        <v>1</v>
      </c>
      <c r="P93" s="292">
        <f t="shared" si="118"/>
        <v>1</v>
      </c>
      <c r="Q93" s="288">
        <f t="shared" si="118"/>
        <v>1</v>
      </c>
      <c r="R93" s="288">
        <f t="shared" si="118"/>
        <v>1</v>
      </c>
      <c r="S93" s="295">
        <f t="shared" si="118"/>
        <v>1</v>
      </c>
      <c r="T93" s="292">
        <f t="shared" si="103"/>
        <v>1</v>
      </c>
      <c r="U93" s="288">
        <f t="shared" si="104"/>
        <v>1</v>
      </c>
      <c r="V93" s="288">
        <f t="shared" si="105"/>
        <v>1</v>
      </c>
      <c r="W93" s="295">
        <f t="shared" si="106"/>
        <v>1</v>
      </c>
      <c r="X93" s="292">
        <f t="shared" si="107"/>
        <v>1</v>
      </c>
      <c r="Y93" s="288">
        <f t="shared" si="108"/>
        <v>1</v>
      </c>
      <c r="Z93" s="288">
        <f t="shared" si="109"/>
        <v>1</v>
      </c>
      <c r="AA93" s="295">
        <f t="shared" si="110"/>
        <v>1</v>
      </c>
      <c r="AB93" s="292">
        <f t="shared" si="111"/>
        <v>1</v>
      </c>
      <c r="AC93" s="288">
        <f t="shared" si="112"/>
        <v>1</v>
      </c>
      <c r="AD93" s="288">
        <f t="shared" si="113"/>
        <v>1</v>
      </c>
      <c r="AE93" s="295">
        <f t="shared" si="114"/>
        <v>1</v>
      </c>
      <c r="AF93" s="505"/>
      <c r="AG93" s="506" t="s">
        <v>431</v>
      </c>
      <c r="AH93" s="505"/>
      <c r="AI93" s="505"/>
      <c r="AJ93" s="505"/>
      <c r="AK93" s="505"/>
      <c r="AL93" s="505"/>
    </row>
    <row r="94" spans="1:38" ht="23.25" thickBot="1" x14ac:dyDescent="0.25">
      <c r="A94" s="10"/>
      <c r="B94" s="84"/>
      <c r="C94" s="211"/>
      <c r="D94" s="386" t="s">
        <v>310</v>
      </c>
      <c r="E94" s="157"/>
      <c r="F94" s="158"/>
      <c r="G94" s="159"/>
      <c r="H94" s="159"/>
      <c r="I94" s="160"/>
      <c r="J94" s="160"/>
      <c r="K94" s="161"/>
      <c r="L94" s="142"/>
      <c r="M94" s="143"/>
      <c r="N94" s="143"/>
      <c r="O94" s="144"/>
      <c r="P94" s="143"/>
      <c r="Q94" s="145"/>
      <c r="R94" s="145"/>
      <c r="S94" s="146"/>
      <c r="T94" s="143"/>
      <c r="U94" s="145"/>
      <c r="V94" s="145"/>
      <c r="W94" s="146"/>
      <c r="X94" s="143"/>
      <c r="Y94" s="145"/>
      <c r="Z94" s="145"/>
      <c r="AA94" s="146"/>
      <c r="AB94" s="143"/>
      <c r="AC94" s="145"/>
      <c r="AD94" s="145"/>
      <c r="AE94" s="146"/>
      <c r="AF94" s="146"/>
      <c r="AG94" s="146"/>
      <c r="AH94" s="146"/>
      <c r="AI94" s="146"/>
      <c r="AJ94" s="146"/>
      <c r="AK94" s="146"/>
      <c r="AL94" s="146"/>
    </row>
    <row r="95" spans="1:38" ht="12" thickBot="1" x14ac:dyDescent="0.25">
      <c r="A95" s="40"/>
      <c r="B95" s="300" t="s">
        <v>118</v>
      </c>
      <c r="C95" s="273"/>
      <c r="D95" s="274"/>
      <c r="E95" s="133"/>
      <c r="F95" s="133"/>
      <c r="G95" s="133"/>
      <c r="H95" s="134"/>
      <c r="I95" s="134"/>
      <c r="J95" s="134"/>
      <c r="K95" s="135"/>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row>
    <row r="96" spans="1:38" ht="12" thickBot="1" x14ac:dyDescent="0.25">
      <c r="A96" s="10"/>
      <c r="B96" s="115" t="s">
        <v>42</v>
      </c>
      <c r="C96" s="199"/>
      <c r="D96" s="304" t="s">
        <v>43</v>
      </c>
      <c r="E96" s="305"/>
      <c r="F96" s="306"/>
      <c r="G96" s="306"/>
      <c r="H96" s="429"/>
      <c r="I96" s="308"/>
      <c r="J96" s="308"/>
      <c r="K96" s="309"/>
      <c r="L96" s="310"/>
      <c r="M96" s="308"/>
      <c r="N96" s="308"/>
      <c r="O96" s="311"/>
      <c r="P96" s="308"/>
      <c r="Q96" s="308"/>
      <c r="R96" s="308"/>
      <c r="S96" s="311"/>
      <c r="T96" s="308"/>
      <c r="U96" s="308"/>
      <c r="V96" s="308"/>
      <c r="W96" s="311"/>
      <c r="X96" s="308"/>
      <c r="Y96" s="308"/>
      <c r="Z96" s="308"/>
      <c r="AA96" s="311"/>
      <c r="AB96" s="308"/>
      <c r="AC96" s="308"/>
      <c r="AD96" s="308"/>
      <c r="AE96" s="311"/>
      <c r="AF96" s="311"/>
      <c r="AG96" s="311"/>
      <c r="AH96" s="311"/>
      <c r="AI96" s="311"/>
      <c r="AJ96" s="311"/>
      <c r="AK96" s="311"/>
      <c r="AL96" s="311"/>
    </row>
    <row r="97" spans="1:38" x14ac:dyDescent="0.2">
      <c r="A97" s="10"/>
      <c r="B97" s="102"/>
      <c r="C97" s="200"/>
      <c r="D97" s="156" t="s">
        <v>122</v>
      </c>
      <c r="E97" s="38"/>
      <c r="F97" s="39"/>
      <c r="G97" s="411">
        <f>IFERROR(SUM(G98:G103)/COUNT(G98:G103),0)</f>
        <v>0</v>
      </c>
      <c r="H97" s="412">
        <f t="shared" ref="H97:S97" si="119">IFERROR(SUM(H98:H103)/COUNT(H98:H103),0)</f>
        <v>1</v>
      </c>
      <c r="I97" s="412">
        <f t="shared" si="119"/>
        <v>1</v>
      </c>
      <c r="J97" s="412">
        <f t="shared" si="119"/>
        <v>1</v>
      </c>
      <c r="K97" s="412">
        <f t="shared" si="119"/>
        <v>1</v>
      </c>
      <c r="L97" s="413">
        <f t="shared" si="119"/>
        <v>1</v>
      </c>
      <c r="M97" s="412">
        <f t="shared" si="119"/>
        <v>1</v>
      </c>
      <c r="N97" s="412">
        <f t="shared" si="119"/>
        <v>1</v>
      </c>
      <c r="O97" s="414">
        <f t="shared" si="119"/>
        <v>1</v>
      </c>
      <c r="P97" s="412">
        <f t="shared" si="119"/>
        <v>1</v>
      </c>
      <c r="Q97" s="412">
        <f t="shared" si="119"/>
        <v>1</v>
      </c>
      <c r="R97" s="412">
        <f t="shared" si="119"/>
        <v>1</v>
      </c>
      <c r="S97" s="414">
        <f t="shared" si="119"/>
        <v>1</v>
      </c>
      <c r="T97" s="412">
        <f t="shared" ref="T97:AE97" si="120">IFERROR(SUM(T98:T103)/COUNT(T98:T103),0)</f>
        <v>1</v>
      </c>
      <c r="U97" s="412">
        <f t="shared" si="120"/>
        <v>1</v>
      </c>
      <c r="V97" s="412">
        <f t="shared" si="120"/>
        <v>1</v>
      </c>
      <c r="W97" s="414">
        <f t="shared" si="120"/>
        <v>1</v>
      </c>
      <c r="X97" s="412">
        <f t="shared" si="120"/>
        <v>1</v>
      </c>
      <c r="Y97" s="412">
        <f t="shared" si="120"/>
        <v>1</v>
      </c>
      <c r="Z97" s="412">
        <f t="shared" si="120"/>
        <v>1</v>
      </c>
      <c r="AA97" s="414">
        <f t="shared" si="120"/>
        <v>1</v>
      </c>
      <c r="AB97" s="412">
        <f t="shared" si="120"/>
        <v>1</v>
      </c>
      <c r="AC97" s="412">
        <f t="shared" si="120"/>
        <v>1</v>
      </c>
      <c r="AD97" s="412">
        <f t="shared" si="120"/>
        <v>1</v>
      </c>
      <c r="AE97" s="414">
        <f t="shared" si="120"/>
        <v>1</v>
      </c>
      <c r="AF97" s="668"/>
      <c r="AG97" s="668"/>
      <c r="AH97" s="668"/>
      <c r="AI97" s="668"/>
      <c r="AJ97" s="668"/>
      <c r="AK97" s="668"/>
      <c r="AL97" s="668"/>
    </row>
    <row r="98" spans="1:38" ht="22.5" x14ac:dyDescent="0.2">
      <c r="A98" s="10"/>
      <c r="B98" s="102"/>
      <c r="C98" s="200"/>
      <c r="D98" s="367" t="s">
        <v>226</v>
      </c>
      <c r="E98" s="44"/>
      <c r="F98" s="46"/>
      <c r="G98" s="378">
        <v>0</v>
      </c>
      <c r="H98" s="288">
        <v>1</v>
      </c>
      <c r="I98" s="288">
        <f t="shared" ref="I98:S98" si="121">H98</f>
        <v>1</v>
      </c>
      <c r="J98" s="288">
        <f t="shared" si="121"/>
        <v>1</v>
      </c>
      <c r="K98" s="293">
        <f t="shared" si="121"/>
        <v>1</v>
      </c>
      <c r="L98" s="292">
        <f t="shared" si="121"/>
        <v>1</v>
      </c>
      <c r="M98" s="288">
        <f t="shared" si="121"/>
        <v>1</v>
      </c>
      <c r="N98" s="288">
        <f t="shared" si="121"/>
        <v>1</v>
      </c>
      <c r="O98" s="295">
        <f t="shared" si="121"/>
        <v>1</v>
      </c>
      <c r="P98" s="292">
        <f t="shared" si="121"/>
        <v>1</v>
      </c>
      <c r="Q98" s="288">
        <f t="shared" si="121"/>
        <v>1</v>
      </c>
      <c r="R98" s="288">
        <f t="shared" si="121"/>
        <v>1</v>
      </c>
      <c r="S98" s="295">
        <f t="shared" si="121"/>
        <v>1</v>
      </c>
      <c r="T98" s="292">
        <f t="shared" ref="T98:T103" si="122">S98</f>
        <v>1</v>
      </c>
      <c r="U98" s="288">
        <f t="shared" ref="U98:U103" si="123">T98</f>
        <v>1</v>
      </c>
      <c r="V98" s="288">
        <f t="shared" ref="V98:V103" si="124">U98</f>
        <v>1</v>
      </c>
      <c r="W98" s="295">
        <f t="shared" ref="W98:W103" si="125">V98</f>
        <v>1</v>
      </c>
      <c r="X98" s="292">
        <f t="shared" ref="X98:X103" si="126">W98</f>
        <v>1</v>
      </c>
      <c r="Y98" s="288">
        <f t="shared" ref="Y98:Y103" si="127">X98</f>
        <v>1</v>
      </c>
      <c r="Z98" s="288">
        <f t="shared" ref="Z98:Z103" si="128">Y98</f>
        <v>1</v>
      </c>
      <c r="AA98" s="295">
        <f t="shared" ref="AA98:AA103" si="129">Z98</f>
        <v>1</v>
      </c>
      <c r="AB98" s="292">
        <f t="shared" ref="AB98:AB103" si="130">AA98</f>
        <v>1</v>
      </c>
      <c r="AC98" s="288">
        <f t="shared" ref="AC98:AC103" si="131">AB98</f>
        <v>1</v>
      </c>
      <c r="AD98" s="288">
        <f t="shared" ref="AD98:AD103" si="132">AC98</f>
        <v>1</v>
      </c>
      <c r="AE98" s="295">
        <f t="shared" ref="AE98:AE103" si="133">AD98</f>
        <v>1</v>
      </c>
      <c r="AF98" s="505"/>
      <c r="AG98" s="506" t="s">
        <v>431</v>
      </c>
      <c r="AH98" s="505"/>
      <c r="AI98" s="505"/>
      <c r="AJ98" s="505"/>
      <c r="AK98" s="505"/>
      <c r="AL98" s="505"/>
    </row>
    <row r="99" spans="1:38" ht="22.5" x14ac:dyDescent="0.2">
      <c r="A99" s="10"/>
      <c r="B99" s="102"/>
      <c r="C99" s="200"/>
      <c r="D99" s="366" t="s">
        <v>227</v>
      </c>
      <c r="E99" s="44"/>
      <c r="F99" s="46"/>
      <c r="G99" s="378">
        <v>0</v>
      </c>
      <c r="H99" s="288">
        <v>1</v>
      </c>
      <c r="I99" s="288">
        <f t="shared" ref="I99:S99" si="134">H99</f>
        <v>1</v>
      </c>
      <c r="J99" s="288">
        <f t="shared" si="134"/>
        <v>1</v>
      </c>
      <c r="K99" s="293">
        <f t="shared" si="134"/>
        <v>1</v>
      </c>
      <c r="L99" s="292">
        <f t="shared" si="134"/>
        <v>1</v>
      </c>
      <c r="M99" s="288">
        <f t="shared" si="134"/>
        <v>1</v>
      </c>
      <c r="N99" s="288">
        <f t="shared" si="134"/>
        <v>1</v>
      </c>
      <c r="O99" s="295">
        <f t="shared" si="134"/>
        <v>1</v>
      </c>
      <c r="P99" s="292">
        <f t="shared" si="134"/>
        <v>1</v>
      </c>
      <c r="Q99" s="288">
        <f t="shared" si="134"/>
        <v>1</v>
      </c>
      <c r="R99" s="288">
        <f t="shared" si="134"/>
        <v>1</v>
      </c>
      <c r="S99" s="295">
        <f t="shared" si="134"/>
        <v>1</v>
      </c>
      <c r="T99" s="292">
        <f t="shared" si="122"/>
        <v>1</v>
      </c>
      <c r="U99" s="288">
        <f t="shared" si="123"/>
        <v>1</v>
      </c>
      <c r="V99" s="288">
        <f t="shared" si="124"/>
        <v>1</v>
      </c>
      <c r="W99" s="295">
        <f t="shared" si="125"/>
        <v>1</v>
      </c>
      <c r="X99" s="292">
        <f t="shared" si="126"/>
        <v>1</v>
      </c>
      <c r="Y99" s="288">
        <f t="shared" si="127"/>
        <v>1</v>
      </c>
      <c r="Z99" s="288">
        <f t="shared" si="128"/>
        <v>1</v>
      </c>
      <c r="AA99" s="295">
        <f t="shared" si="129"/>
        <v>1</v>
      </c>
      <c r="AB99" s="292">
        <f t="shared" si="130"/>
        <v>1</v>
      </c>
      <c r="AC99" s="288">
        <f t="shared" si="131"/>
        <v>1</v>
      </c>
      <c r="AD99" s="288">
        <f t="shared" si="132"/>
        <v>1</v>
      </c>
      <c r="AE99" s="295">
        <f t="shared" si="133"/>
        <v>1</v>
      </c>
      <c r="AF99" s="505"/>
      <c r="AG99" s="506" t="s">
        <v>431</v>
      </c>
      <c r="AH99" s="505"/>
      <c r="AI99" s="505"/>
      <c r="AJ99" s="505"/>
      <c r="AK99" s="505"/>
      <c r="AL99" s="505"/>
    </row>
    <row r="100" spans="1:38" ht="12" x14ac:dyDescent="0.2">
      <c r="A100" s="10"/>
      <c r="B100" s="102"/>
      <c r="C100" s="200"/>
      <c r="D100" s="326" t="s">
        <v>228</v>
      </c>
      <c r="E100" s="44"/>
      <c r="F100" s="46"/>
      <c r="G100" s="378">
        <v>0</v>
      </c>
      <c r="H100" s="288">
        <v>1</v>
      </c>
      <c r="I100" s="288">
        <f t="shared" ref="I100:S100" si="135">H100</f>
        <v>1</v>
      </c>
      <c r="J100" s="288">
        <f t="shared" si="135"/>
        <v>1</v>
      </c>
      <c r="K100" s="293">
        <f t="shared" si="135"/>
        <v>1</v>
      </c>
      <c r="L100" s="292">
        <f t="shared" si="135"/>
        <v>1</v>
      </c>
      <c r="M100" s="288">
        <f t="shared" si="135"/>
        <v>1</v>
      </c>
      <c r="N100" s="288">
        <f t="shared" si="135"/>
        <v>1</v>
      </c>
      <c r="O100" s="295">
        <f t="shared" si="135"/>
        <v>1</v>
      </c>
      <c r="P100" s="292">
        <f t="shared" si="135"/>
        <v>1</v>
      </c>
      <c r="Q100" s="288">
        <f t="shared" si="135"/>
        <v>1</v>
      </c>
      <c r="R100" s="288">
        <f t="shared" si="135"/>
        <v>1</v>
      </c>
      <c r="S100" s="295">
        <f t="shared" si="135"/>
        <v>1</v>
      </c>
      <c r="T100" s="292">
        <f t="shared" si="122"/>
        <v>1</v>
      </c>
      <c r="U100" s="288">
        <f t="shared" si="123"/>
        <v>1</v>
      </c>
      <c r="V100" s="288">
        <f t="shared" si="124"/>
        <v>1</v>
      </c>
      <c r="W100" s="295">
        <f t="shared" si="125"/>
        <v>1</v>
      </c>
      <c r="X100" s="292">
        <f t="shared" si="126"/>
        <v>1</v>
      </c>
      <c r="Y100" s="288">
        <f t="shared" si="127"/>
        <v>1</v>
      </c>
      <c r="Z100" s="288">
        <f t="shared" si="128"/>
        <v>1</v>
      </c>
      <c r="AA100" s="295">
        <f t="shared" si="129"/>
        <v>1</v>
      </c>
      <c r="AB100" s="292">
        <f t="shared" si="130"/>
        <v>1</v>
      </c>
      <c r="AC100" s="288">
        <f t="shared" si="131"/>
        <v>1</v>
      </c>
      <c r="AD100" s="288">
        <f t="shared" si="132"/>
        <v>1</v>
      </c>
      <c r="AE100" s="295">
        <f t="shared" si="133"/>
        <v>1</v>
      </c>
      <c r="AF100" s="505"/>
      <c r="AG100" s="506" t="s">
        <v>431</v>
      </c>
      <c r="AH100" s="505"/>
      <c r="AI100" s="505"/>
      <c r="AJ100" s="505"/>
      <c r="AK100" s="505"/>
      <c r="AL100" s="505"/>
    </row>
    <row r="101" spans="1:38" ht="22.5" x14ac:dyDescent="0.2">
      <c r="A101" s="10"/>
      <c r="B101" s="102"/>
      <c r="C101" s="200"/>
      <c r="D101" s="326" t="s">
        <v>229</v>
      </c>
      <c r="E101" s="44"/>
      <c r="F101" s="46"/>
      <c r="G101" s="378">
        <v>0</v>
      </c>
      <c r="H101" s="288">
        <v>1</v>
      </c>
      <c r="I101" s="288">
        <f t="shared" ref="I101:S101" si="136">H101</f>
        <v>1</v>
      </c>
      <c r="J101" s="288">
        <f t="shared" si="136"/>
        <v>1</v>
      </c>
      <c r="K101" s="293">
        <f t="shared" si="136"/>
        <v>1</v>
      </c>
      <c r="L101" s="292">
        <f t="shared" si="136"/>
        <v>1</v>
      </c>
      <c r="M101" s="288">
        <f t="shared" si="136"/>
        <v>1</v>
      </c>
      <c r="N101" s="288">
        <f t="shared" si="136"/>
        <v>1</v>
      </c>
      <c r="O101" s="295">
        <f t="shared" si="136"/>
        <v>1</v>
      </c>
      <c r="P101" s="292">
        <f t="shared" si="136"/>
        <v>1</v>
      </c>
      <c r="Q101" s="288">
        <f t="shared" si="136"/>
        <v>1</v>
      </c>
      <c r="R101" s="288">
        <f t="shared" si="136"/>
        <v>1</v>
      </c>
      <c r="S101" s="295">
        <f t="shared" si="136"/>
        <v>1</v>
      </c>
      <c r="T101" s="292">
        <f t="shared" si="122"/>
        <v>1</v>
      </c>
      <c r="U101" s="288">
        <f t="shared" si="123"/>
        <v>1</v>
      </c>
      <c r="V101" s="288">
        <f t="shared" si="124"/>
        <v>1</v>
      </c>
      <c r="W101" s="295">
        <f t="shared" si="125"/>
        <v>1</v>
      </c>
      <c r="X101" s="292">
        <f t="shared" si="126"/>
        <v>1</v>
      </c>
      <c r="Y101" s="288">
        <f t="shared" si="127"/>
        <v>1</v>
      </c>
      <c r="Z101" s="288">
        <f t="shared" si="128"/>
        <v>1</v>
      </c>
      <c r="AA101" s="295">
        <f t="shared" si="129"/>
        <v>1</v>
      </c>
      <c r="AB101" s="292">
        <f t="shared" si="130"/>
        <v>1</v>
      </c>
      <c r="AC101" s="288">
        <f t="shared" si="131"/>
        <v>1</v>
      </c>
      <c r="AD101" s="288">
        <f t="shared" si="132"/>
        <v>1</v>
      </c>
      <c r="AE101" s="295">
        <f t="shared" si="133"/>
        <v>1</v>
      </c>
      <c r="AF101" s="505"/>
      <c r="AG101" s="506" t="s">
        <v>431</v>
      </c>
      <c r="AH101" s="505"/>
      <c r="AI101" s="505"/>
      <c r="AJ101" s="505"/>
      <c r="AK101" s="505"/>
      <c r="AL101" s="505"/>
    </row>
    <row r="102" spans="1:38" ht="22.5" x14ac:dyDescent="0.2">
      <c r="A102" s="10"/>
      <c r="B102" s="102"/>
      <c r="C102" s="200"/>
      <c r="D102" s="366" t="s">
        <v>230</v>
      </c>
      <c r="E102" s="44"/>
      <c r="F102" s="46"/>
      <c r="G102" s="378">
        <v>0</v>
      </c>
      <c r="H102" s="288">
        <v>1</v>
      </c>
      <c r="I102" s="288">
        <f t="shared" ref="I102:S102" si="137">H102</f>
        <v>1</v>
      </c>
      <c r="J102" s="288">
        <f t="shared" si="137"/>
        <v>1</v>
      </c>
      <c r="K102" s="293">
        <f t="shared" si="137"/>
        <v>1</v>
      </c>
      <c r="L102" s="292">
        <f t="shared" si="137"/>
        <v>1</v>
      </c>
      <c r="M102" s="288">
        <f t="shared" si="137"/>
        <v>1</v>
      </c>
      <c r="N102" s="288">
        <f t="shared" si="137"/>
        <v>1</v>
      </c>
      <c r="O102" s="295">
        <f t="shared" si="137"/>
        <v>1</v>
      </c>
      <c r="P102" s="292">
        <f t="shared" si="137"/>
        <v>1</v>
      </c>
      <c r="Q102" s="288">
        <f t="shared" si="137"/>
        <v>1</v>
      </c>
      <c r="R102" s="288">
        <f t="shared" si="137"/>
        <v>1</v>
      </c>
      <c r="S102" s="295">
        <f t="shared" si="137"/>
        <v>1</v>
      </c>
      <c r="T102" s="292">
        <f t="shared" si="122"/>
        <v>1</v>
      </c>
      <c r="U102" s="288">
        <f t="shared" si="123"/>
        <v>1</v>
      </c>
      <c r="V102" s="288">
        <f t="shared" si="124"/>
        <v>1</v>
      </c>
      <c r="W102" s="295">
        <f t="shared" si="125"/>
        <v>1</v>
      </c>
      <c r="X102" s="292">
        <f t="shared" si="126"/>
        <v>1</v>
      </c>
      <c r="Y102" s="288">
        <f t="shared" si="127"/>
        <v>1</v>
      </c>
      <c r="Z102" s="288">
        <f t="shared" si="128"/>
        <v>1</v>
      </c>
      <c r="AA102" s="295">
        <f t="shared" si="129"/>
        <v>1</v>
      </c>
      <c r="AB102" s="292">
        <f t="shared" si="130"/>
        <v>1</v>
      </c>
      <c r="AC102" s="288">
        <f t="shared" si="131"/>
        <v>1</v>
      </c>
      <c r="AD102" s="288">
        <f t="shared" si="132"/>
        <v>1</v>
      </c>
      <c r="AE102" s="295">
        <f t="shared" si="133"/>
        <v>1</v>
      </c>
      <c r="AF102" s="505"/>
      <c r="AG102" s="506" t="s">
        <v>431</v>
      </c>
      <c r="AH102" s="505"/>
      <c r="AI102" s="505"/>
      <c r="AJ102" s="505"/>
      <c r="AK102" s="505"/>
      <c r="AL102" s="505"/>
    </row>
    <row r="103" spans="1:38" ht="22.5" x14ac:dyDescent="0.2">
      <c r="A103" s="10"/>
      <c r="B103" s="102"/>
      <c r="C103" s="200"/>
      <c r="D103" s="326" t="s">
        <v>231</v>
      </c>
      <c r="E103" s="44"/>
      <c r="F103" s="46"/>
      <c r="G103" s="378">
        <v>0</v>
      </c>
      <c r="H103" s="288">
        <v>1</v>
      </c>
      <c r="I103" s="288">
        <f t="shared" ref="I103:S103" si="138">H103</f>
        <v>1</v>
      </c>
      <c r="J103" s="288">
        <f t="shared" si="138"/>
        <v>1</v>
      </c>
      <c r="K103" s="293">
        <f t="shared" si="138"/>
        <v>1</v>
      </c>
      <c r="L103" s="292">
        <f t="shared" si="138"/>
        <v>1</v>
      </c>
      <c r="M103" s="288">
        <f t="shared" si="138"/>
        <v>1</v>
      </c>
      <c r="N103" s="288">
        <f t="shared" si="138"/>
        <v>1</v>
      </c>
      <c r="O103" s="295">
        <f t="shared" si="138"/>
        <v>1</v>
      </c>
      <c r="P103" s="292">
        <f t="shared" si="138"/>
        <v>1</v>
      </c>
      <c r="Q103" s="288">
        <f t="shared" si="138"/>
        <v>1</v>
      </c>
      <c r="R103" s="288">
        <f t="shared" si="138"/>
        <v>1</v>
      </c>
      <c r="S103" s="295">
        <f t="shared" si="138"/>
        <v>1</v>
      </c>
      <c r="T103" s="292">
        <f t="shared" si="122"/>
        <v>1</v>
      </c>
      <c r="U103" s="288">
        <f t="shared" si="123"/>
        <v>1</v>
      </c>
      <c r="V103" s="288">
        <f t="shared" si="124"/>
        <v>1</v>
      </c>
      <c r="W103" s="295">
        <f t="shared" si="125"/>
        <v>1</v>
      </c>
      <c r="X103" s="292">
        <f t="shared" si="126"/>
        <v>1</v>
      </c>
      <c r="Y103" s="288">
        <f t="shared" si="127"/>
        <v>1</v>
      </c>
      <c r="Z103" s="288">
        <f t="shared" si="128"/>
        <v>1</v>
      </c>
      <c r="AA103" s="295">
        <f t="shared" si="129"/>
        <v>1</v>
      </c>
      <c r="AB103" s="292">
        <f t="shared" si="130"/>
        <v>1</v>
      </c>
      <c r="AC103" s="288">
        <f t="shared" si="131"/>
        <v>1</v>
      </c>
      <c r="AD103" s="288">
        <f t="shared" si="132"/>
        <v>1</v>
      </c>
      <c r="AE103" s="295">
        <f t="shared" si="133"/>
        <v>1</v>
      </c>
      <c r="AF103" s="505"/>
      <c r="AG103" s="506" t="s">
        <v>431</v>
      </c>
      <c r="AH103" s="505"/>
      <c r="AI103" s="505"/>
      <c r="AJ103" s="505"/>
      <c r="AK103" s="505"/>
      <c r="AL103" s="505"/>
    </row>
    <row r="104" spans="1:38" ht="23.25" thickBot="1" x14ac:dyDescent="0.25">
      <c r="A104" s="10"/>
      <c r="B104" s="102"/>
      <c r="C104" s="211"/>
      <c r="D104" s="386" t="s">
        <v>311</v>
      </c>
      <c r="E104" s="157"/>
      <c r="F104" s="158"/>
      <c r="G104" s="159"/>
      <c r="H104" s="159"/>
      <c r="I104" s="160"/>
      <c r="J104" s="160"/>
      <c r="K104" s="161"/>
      <c r="L104" s="142"/>
      <c r="M104" s="143"/>
      <c r="N104" s="143"/>
      <c r="O104" s="144"/>
      <c r="P104" s="143"/>
      <c r="Q104" s="145"/>
      <c r="R104" s="145"/>
      <c r="S104" s="146"/>
      <c r="T104" s="143"/>
      <c r="U104" s="145"/>
      <c r="V104" s="145"/>
      <c r="W104" s="146"/>
      <c r="X104" s="143"/>
      <c r="Y104" s="145"/>
      <c r="Z104" s="145"/>
      <c r="AA104" s="146"/>
      <c r="AB104" s="143"/>
      <c r="AC104" s="145"/>
      <c r="AD104" s="145"/>
      <c r="AE104" s="146"/>
      <c r="AF104" s="146"/>
      <c r="AG104" s="146"/>
      <c r="AH104" s="146"/>
      <c r="AI104" s="146"/>
      <c r="AJ104" s="146"/>
      <c r="AK104" s="146"/>
      <c r="AL104" s="146"/>
    </row>
    <row r="105" spans="1:38" ht="12" thickBot="1" x14ac:dyDescent="0.25">
      <c r="A105" s="10"/>
      <c r="B105" s="115" t="s">
        <v>44</v>
      </c>
      <c r="C105" s="201"/>
      <c r="D105" s="304" t="s">
        <v>60</v>
      </c>
      <c r="E105" s="305"/>
      <c r="F105" s="306"/>
      <c r="G105" s="306"/>
      <c r="H105" s="429"/>
      <c r="I105" s="308"/>
      <c r="J105" s="308"/>
      <c r="K105" s="309"/>
      <c r="L105" s="310"/>
      <c r="M105" s="308"/>
      <c r="N105" s="308"/>
      <c r="O105" s="311"/>
      <c r="P105" s="428"/>
      <c r="Q105" s="308"/>
      <c r="R105" s="308"/>
      <c r="S105" s="311"/>
      <c r="T105" s="311"/>
      <c r="U105" s="308"/>
      <c r="V105" s="308"/>
      <c r="W105" s="311"/>
      <c r="X105" s="311"/>
      <c r="Y105" s="308"/>
      <c r="Z105" s="308"/>
      <c r="AA105" s="311"/>
      <c r="AB105" s="311"/>
      <c r="AC105" s="308"/>
      <c r="AD105" s="308"/>
      <c r="AE105" s="311"/>
      <c r="AF105" s="311"/>
      <c r="AG105" s="311"/>
      <c r="AH105" s="311"/>
      <c r="AI105" s="311"/>
      <c r="AJ105" s="311"/>
      <c r="AK105" s="311"/>
      <c r="AL105" s="311"/>
    </row>
    <row r="106" spans="1:38" x14ac:dyDescent="0.2">
      <c r="A106" s="10"/>
      <c r="B106" s="102"/>
      <c r="C106" s="202"/>
      <c r="D106" s="220" t="s">
        <v>122</v>
      </c>
      <c r="E106" s="38"/>
      <c r="F106" s="39"/>
      <c r="G106" s="411">
        <f>IFERROR(SUM(G107:G114)/COUNT(G107:G114),0)</f>
        <v>0.25</v>
      </c>
      <c r="H106" s="412">
        <f t="shared" ref="H106:S106" si="139">IFERROR(SUM(H107:H114)/COUNT(H107:H114),0)</f>
        <v>0.75</v>
      </c>
      <c r="I106" s="412">
        <f t="shared" si="139"/>
        <v>0.75</v>
      </c>
      <c r="J106" s="412">
        <f t="shared" si="139"/>
        <v>0.78125</v>
      </c>
      <c r="K106" s="412">
        <f t="shared" si="139"/>
        <v>0.78125</v>
      </c>
      <c r="L106" s="413">
        <f t="shared" si="139"/>
        <v>0.90625</v>
      </c>
      <c r="M106" s="412">
        <f t="shared" si="139"/>
        <v>0.90625</v>
      </c>
      <c r="N106" s="412">
        <f t="shared" si="139"/>
        <v>0.9375</v>
      </c>
      <c r="O106" s="414">
        <f t="shared" si="139"/>
        <v>0.96875</v>
      </c>
      <c r="P106" s="412">
        <f>IFERROR(SUM(P107:P114)/COUNT(P107:P114),0)</f>
        <v>1</v>
      </c>
      <c r="Q106" s="412">
        <f t="shared" si="139"/>
        <v>1</v>
      </c>
      <c r="R106" s="412">
        <f t="shared" si="139"/>
        <v>1</v>
      </c>
      <c r="S106" s="414">
        <f t="shared" si="139"/>
        <v>1</v>
      </c>
      <c r="T106" s="412">
        <f t="shared" ref="T106:AE106" si="140">IFERROR(SUM(T107:T114)/COUNT(T107:T114),0)</f>
        <v>1</v>
      </c>
      <c r="U106" s="412">
        <f t="shared" si="140"/>
        <v>1</v>
      </c>
      <c r="V106" s="412">
        <f t="shared" si="140"/>
        <v>1</v>
      </c>
      <c r="W106" s="414">
        <f t="shared" si="140"/>
        <v>1</v>
      </c>
      <c r="X106" s="412">
        <f t="shared" si="140"/>
        <v>1</v>
      </c>
      <c r="Y106" s="412">
        <f t="shared" si="140"/>
        <v>1</v>
      </c>
      <c r="Z106" s="412">
        <f t="shared" si="140"/>
        <v>1</v>
      </c>
      <c r="AA106" s="414">
        <f t="shared" si="140"/>
        <v>1</v>
      </c>
      <c r="AB106" s="412">
        <f t="shared" si="140"/>
        <v>1</v>
      </c>
      <c r="AC106" s="412">
        <f t="shared" si="140"/>
        <v>1</v>
      </c>
      <c r="AD106" s="412">
        <f t="shared" si="140"/>
        <v>1</v>
      </c>
      <c r="AE106" s="414">
        <f t="shared" si="140"/>
        <v>1</v>
      </c>
      <c r="AF106" s="668"/>
      <c r="AG106" s="668"/>
      <c r="AH106" s="668"/>
      <c r="AI106" s="668"/>
      <c r="AJ106" s="668"/>
      <c r="AK106" s="668"/>
      <c r="AL106" s="668"/>
    </row>
    <row r="107" spans="1:38" ht="33.75" x14ac:dyDescent="0.2">
      <c r="A107" s="10"/>
      <c r="B107" s="101"/>
      <c r="C107" s="203"/>
      <c r="D107" s="368" t="s">
        <v>312</v>
      </c>
      <c r="E107" s="82"/>
      <c r="F107" s="83"/>
      <c r="G107" s="378">
        <v>0</v>
      </c>
      <c r="H107" s="288">
        <v>1</v>
      </c>
      <c r="I107" s="288">
        <f t="shared" ref="I107:S107" si="141">H107</f>
        <v>1</v>
      </c>
      <c r="J107" s="288">
        <f t="shared" si="141"/>
        <v>1</v>
      </c>
      <c r="K107" s="293">
        <f t="shared" si="141"/>
        <v>1</v>
      </c>
      <c r="L107" s="292">
        <f t="shared" si="141"/>
        <v>1</v>
      </c>
      <c r="M107" s="288">
        <f t="shared" si="141"/>
        <v>1</v>
      </c>
      <c r="N107" s="288">
        <f t="shared" si="141"/>
        <v>1</v>
      </c>
      <c r="O107" s="295">
        <f t="shared" si="141"/>
        <v>1</v>
      </c>
      <c r="P107" s="288">
        <f t="shared" si="141"/>
        <v>1</v>
      </c>
      <c r="Q107" s="288">
        <f t="shared" si="141"/>
        <v>1</v>
      </c>
      <c r="R107" s="288">
        <f t="shared" si="141"/>
        <v>1</v>
      </c>
      <c r="S107" s="295">
        <f t="shared" si="141"/>
        <v>1</v>
      </c>
      <c r="T107" s="288">
        <f t="shared" ref="T107:T113" si="142">S107</f>
        <v>1</v>
      </c>
      <c r="U107" s="288">
        <f t="shared" ref="U107:U114" si="143">T107</f>
        <v>1</v>
      </c>
      <c r="V107" s="288">
        <f t="shared" ref="V107:V114" si="144">U107</f>
        <v>1</v>
      </c>
      <c r="W107" s="295">
        <f t="shared" ref="W107:W114" si="145">V107</f>
        <v>1</v>
      </c>
      <c r="X107" s="288">
        <f t="shared" ref="X107:X113" si="146">W107</f>
        <v>1</v>
      </c>
      <c r="Y107" s="288">
        <f t="shared" ref="Y107:Y114" si="147">X107</f>
        <v>1</v>
      </c>
      <c r="Z107" s="288">
        <f t="shared" ref="Z107:Z114" si="148">Y107</f>
        <v>1</v>
      </c>
      <c r="AA107" s="295">
        <f t="shared" ref="AA107:AA114" si="149">Z107</f>
        <v>1</v>
      </c>
      <c r="AB107" s="288">
        <f t="shared" ref="AB107:AB113" si="150">AA107</f>
        <v>1</v>
      </c>
      <c r="AC107" s="288">
        <f t="shared" ref="AC107:AC114" si="151">AB107</f>
        <v>1</v>
      </c>
      <c r="AD107" s="288">
        <f t="shared" ref="AD107:AD114" si="152">AC107</f>
        <v>1</v>
      </c>
      <c r="AE107" s="295">
        <f t="shared" ref="AE107:AE114" si="153">AD107</f>
        <v>1</v>
      </c>
      <c r="AF107" s="507" t="s">
        <v>764</v>
      </c>
      <c r="AG107" s="508" t="s">
        <v>431</v>
      </c>
      <c r="AH107" s="507"/>
      <c r="AI107" s="507"/>
      <c r="AJ107" s="507"/>
      <c r="AK107" s="507" t="s">
        <v>765</v>
      </c>
      <c r="AL107" s="507"/>
    </row>
    <row r="108" spans="1:38" ht="22.5" x14ac:dyDescent="0.2">
      <c r="A108" s="10"/>
      <c r="B108" s="102"/>
      <c r="C108" s="203"/>
      <c r="D108" s="364" t="s">
        <v>232</v>
      </c>
      <c r="E108" s="82"/>
      <c r="F108" s="83"/>
      <c r="G108" s="378">
        <v>0</v>
      </c>
      <c r="H108" s="288">
        <v>0.5</v>
      </c>
      <c r="I108" s="288">
        <f t="shared" ref="I108:I114" si="154">H108</f>
        <v>0.5</v>
      </c>
      <c r="J108" s="288">
        <v>0.75</v>
      </c>
      <c r="K108" s="293">
        <f t="shared" ref="K108:K114" si="155">J108</f>
        <v>0.75</v>
      </c>
      <c r="L108" s="292">
        <v>0.75</v>
      </c>
      <c r="M108" s="288">
        <v>0.75</v>
      </c>
      <c r="N108" s="288">
        <v>0.75</v>
      </c>
      <c r="O108" s="295">
        <v>1</v>
      </c>
      <c r="P108" s="288">
        <f t="shared" ref="P108:S113" si="156">O108</f>
        <v>1</v>
      </c>
      <c r="Q108" s="288">
        <f t="shared" si="156"/>
        <v>1</v>
      </c>
      <c r="R108" s="288">
        <f t="shared" si="156"/>
        <v>1</v>
      </c>
      <c r="S108" s="295">
        <f t="shared" si="156"/>
        <v>1</v>
      </c>
      <c r="T108" s="288">
        <f t="shared" si="142"/>
        <v>1</v>
      </c>
      <c r="U108" s="288">
        <f t="shared" si="143"/>
        <v>1</v>
      </c>
      <c r="V108" s="288">
        <f t="shared" si="144"/>
        <v>1</v>
      </c>
      <c r="W108" s="295">
        <f t="shared" si="145"/>
        <v>1</v>
      </c>
      <c r="X108" s="288">
        <f t="shared" si="146"/>
        <v>1</v>
      </c>
      <c r="Y108" s="288">
        <f t="shared" si="147"/>
        <v>1</v>
      </c>
      <c r="Z108" s="288">
        <f t="shared" si="148"/>
        <v>1</v>
      </c>
      <c r="AA108" s="295">
        <f t="shared" si="149"/>
        <v>1</v>
      </c>
      <c r="AB108" s="288">
        <f t="shared" si="150"/>
        <v>1</v>
      </c>
      <c r="AC108" s="288">
        <f t="shared" si="151"/>
        <v>1</v>
      </c>
      <c r="AD108" s="288">
        <f t="shared" si="152"/>
        <v>1</v>
      </c>
      <c r="AE108" s="295">
        <f t="shared" si="153"/>
        <v>1</v>
      </c>
      <c r="AF108" s="507" t="s">
        <v>766</v>
      </c>
      <c r="AG108" s="508" t="s">
        <v>451</v>
      </c>
      <c r="AH108" s="507"/>
      <c r="AI108" s="507"/>
      <c r="AJ108" s="507"/>
      <c r="AK108" s="507"/>
      <c r="AL108" s="507"/>
    </row>
    <row r="109" spans="1:38" ht="12" x14ac:dyDescent="0.2">
      <c r="A109" s="10"/>
      <c r="B109" s="102"/>
      <c r="C109" s="203"/>
      <c r="D109" s="364" t="s">
        <v>233</v>
      </c>
      <c r="E109" s="82"/>
      <c r="F109" s="83"/>
      <c r="G109" s="378">
        <v>0</v>
      </c>
      <c r="H109" s="288">
        <v>1</v>
      </c>
      <c r="I109" s="288">
        <f t="shared" si="154"/>
        <v>1</v>
      </c>
      <c r="J109" s="288">
        <f t="shared" ref="J109:J114" si="157">I109</f>
        <v>1</v>
      </c>
      <c r="K109" s="293">
        <f t="shared" si="155"/>
        <v>1</v>
      </c>
      <c r="L109" s="292">
        <f t="shared" ref="L109:O111" si="158">K109</f>
        <v>1</v>
      </c>
      <c r="M109" s="288">
        <f t="shared" si="158"/>
        <v>1</v>
      </c>
      <c r="N109" s="288">
        <f t="shared" si="158"/>
        <v>1</v>
      </c>
      <c r="O109" s="295">
        <f t="shared" si="158"/>
        <v>1</v>
      </c>
      <c r="P109" s="288">
        <f t="shared" si="156"/>
        <v>1</v>
      </c>
      <c r="Q109" s="288">
        <f t="shared" si="156"/>
        <v>1</v>
      </c>
      <c r="R109" s="288">
        <f t="shared" si="156"/>
        <v>1</v>
      </c>
      <c r="S109" s="295">
        <f t="shared" si="156"/>
        <v>1</v>
      </c>
      <c r="T109" s="288">
        <f t="shared" si="142"/>
        <v>1</v>
      </c>
      <c r="U109" s="288">
        <f t="shared" si="143"/>
        <v>1</v>
      </c>
      <c r="V109" s="288">
        <f t="shared" si="144"/>
        <v>1</v>
      </c>
      <c r="W109" s="295">
        <f t="shared" si="145"/>
        <v>1</v>
      </c>
      <c r="X109" s="288">
        <f t="shared" si="146"/>
        <v>1</v>
      </c>
      <c r="Y109" s="288">
        <f t="shared" si="147"/>
        <v>1</v>
      </c>
      <c r="Z109" s="288">
        <f t="shared" si="148"/>
        <v>1</v>
      </c>
      <c r="AA109" s="295">
        <f t="shared" si="149"/>
        <v>1</v>
      </c>
      <c r="AB109" s="288">
        <f t="shared" si="150"/>
        <v>1</v>
      </c>
      <c r="AC109" s="288">
        <f t="shared" si="151"/>
        <v>1</v>
      </c>
      <c r="AD109" s="288">
        <f t="shared" si="152"/>
        <v>1</v>
      </c>
      <c r="AE109" s="295">
        <f t="shared" si="153"/>
        <v>1</v>
      </c>
      <c r="AF109" s="507"/>
      <c r="AG109" s="508" t="s">
        <v>431</v>
      </c>
      <c r="AH109" s="507"/>
      <c r="AI109" s="507"/>
      <c r="AJ109" s="507"/>
      <c r="AK109" s="507"/>
      <c r="AL109" s="507"/>
    </row>
    <row r="110" spans="1:38" ht="22.5" x14ac:dyDescent="0.2">
      <c r="A110" s="10"/>
      <c r="B110" s="102"/>
      <c r="C110" s="203"/>
      <c r="D110" s="364" t="s">
        <v>234</v>
      </c>
      <c r="E110" s="82"/>
      <c r="F110" s="83"/>
      <c r="G110" s="378">
        <v>0</v>
      </c>
      <c r="H110" s="288">
        <v>1</v>
      </c>
      <c r="I110" s="288">
        <f t="shared" si="154"/>
        <v>1</v>
      </c>
      <c r="J110" s="288">
        <f t="shared" si="157"/>
        <v>1</v>
      </c>
      <c r="K110" s="293">
        <f t="shared" si="155"/>
        <v>1</v>
      </c>
      <c r="L110" s="292">
        <f t="shared" si="158"/>
        <v>1</v>
      </c>
      <c r="M110" s="288">
        <f t="shared" si="158"/>
        <v>1</v>
      </c>
      <c r="N110" s="288">
        <f t="shared" si="158"/>
        <v>1</v>
      </c>
      <c r="O110" s="295">
        <f t="shared" si="158"/>
        <v>1</v>
      </c>
      <c r="P110" s="288">
        <f t="shared" si="156"/>
        <v>1</v>
      </c>
      <c r="Q110" s="288">
        <f t="shared" si="156"/>
        <v>1</v>
      </c>
      <c r="R110" s="288">
        <f t="shared" si="156"/>
        <v>1</v>
      </c>
      <c r="S110" s="295">
        <f t="shared" si="156"/>
        <v>1</v>
      </c>
      <c r="T110" s="288">
        <f t="shared" si="142"/>
        <v>1</v>
      </c>
      <c r="U110" s="288">
        <f t="shared" si="143"/>
        <v>1</v>
      </c>
      <c r="V110" s="288">
        <f t="shared" si="144"/>
        <v>1</v>
      </c>
      <c r="W110" s="295">
        <f t="shared" si="145"/>
        <v>1</v>
      </c>
      <c r="X110" s="288">
        <f t="shared" si="146"/>
        <v>1</v>
      </c>
      <c r="Y110" s="288">
        <f t="shared" si="147"/>
        <v>1</v>
      </c>
      <c r="Z110" s="288">
        <f t="shared" si="148"/>
        <v>1</v>
      </c>
      <c r="AA110" s="295">
        <f t="shared" si="149"/>
        <v>1</v>
      </c>
      <c r="AB110" s="288">
        <f t="shared" si="150"/>
        <v>1</v>
      </c>
      <c r="AC110" s="288">
        <f t="shared" si="151"/>
        <v>1</v>
      </c>
      <c r="AD110" s="288">
        <f t="shared" si="152"/>
        <v>1</v>
      </c>
      <c r="AE110" s="295">
        <f t="shared" si="153"/>
        <v>1</v>
      </c>
      <c r="AF110" s="507"/>
      <c r="AG110" s="508" t="s">
        <v>431</v>
      </c>
      <c r="AH110" s="507"/>
      <c r="AI110" s="507"/>
      <c r="AJ110" s="507"/>
      <c r="AK110" s="507"/>
      <c r="AL110" s="507"/>
    </row>
    <row r="111" spans="1:38" ht="12" x14ac:dyDescent="0.2">
      <c r="A111" s="10"/>
      <c r="B111" s="102"/>
      <c r="C111" s="203"/>
      <c r="D111" s="364" t="s">
        <v>235</v>
      </c>
      <c r="E111" s="82"/>
      <c r="F111" s="83"/>
      <c r="G111" s="378">
        <v>1</v>
      </c>
      <c r="H111" s="288">
        <f>G111</f>
        <v>1</v>
      </c>
      <c r="I111" s="288">
        <f t="shared" si="154"/>
        <v>1</v>
      </c>
      <c r="J111" s="288">
        <f t="shared" si="157"/>
        <v>1</v>
      </c>
      <c r="K111" s="293">
        <f t="shared" si="155"/>
        <v>1</v>
      </c>
      <c r="L111" s="292">
        <f t="shared" si="158"/>
        <v>1</v>
      </c>
      <c r="M111" s="288">
        <f t="shared" si="158"/>
        <v>1</v>
      </c>
      <c r="N111" s="288">
        <f t="shared" si="158"/>
        <v>1</v>
      </c>
      <c r="O111" s="295">
        <f t="shared" si="158"/>
        <v>1</v>
      </c>
      <c r="P111" s="288">
        <f t="shared" si="156"/>
        <v>1</v>
      </c>
      <c r="Q111" s="288">
        <f t="shared" si="156"/>
        <v>1</v>
      </c>
      <c r="R111" s="288">
        <f t="shared" si="156"/>
        <v>1</v>
      </c>
      <c r="S111" s="295">
        <f t="shared" si="156"/>
        <v>1</v>
      </c>
      <c r="T111" s="288">
        <f t="shared" si="142"/>
        <v>1</v>
      </c>
      <c r="U111" s="288">
        <f t="shared" si="143"/>
        <v>1</v>
      </c>
      <c r="V111" s="288">
        <f t="shared" si="144"/>
        <v>1</v>
      </c>
      <c r="W111" s="295">
        <f t="shared" si="145"/>
        <v>1</v>
      </c>
      <c r="X111" s="288">
        <f t="shared" si="146"/>
        <v>1</v>
      </c>
      <c r="Y111" s="288">
        <f t="shared" si="147"/>
        <v>1</v>
      </c>
      <c r="Z111" s="288">
        <f t="shared" si="148"/>
        <v>1</v>
      </c>
      <c r="AA111" s="295">
        <f t="shared" si="149"/>
        <v>1</v>
      </c>
      <c r="AB111" s="288">
        <f t="shared" si="150"/>
        <v>1</v>
      </c>
      <c r="AC111" s="288">
        <f t="shared" si="151"/>
        <v>1</v>
      </c>
      <c r="AD111" s="288">
        <f t="shared" si="152"/>
        <v>1</v>
      </c>
      <c r="AE111" s="295">
        <f t="shared" si="153"/>
        <v>1</v>
      </c>
      <c r="AF111" s="507"/>
      <c r="AG111" s="508" t="s">
        <v>431</v>
      </c>
      <c r="AH111" s="507"/>
      <c r="AI111" s="507"/>
      <c r="AJ111" s="507"/>
      <c r="AK111" s="507"/>
      <c r="AL111" s="507"/>
    </row>
    <row r="112" spans="1:38" ht="12" x14ac:dyDescent="0.2">
      <c r="A112" s="10"/>
      <c r="B112" s="102"/>
      <c r="C112" s="203"/>
      <c r="D112" s="364" t="s">
        <v>236</v>
      </c>
      <c r="E112" s="82"/>
      <c r="F112" s="83"/>
      <c r="G112" s="378">
        <v>0</v>
      </c>
      <c r="H112" s="288">
        <v>0.5</v>
      </c>
      <c r="I112" s="288">
        <f t="shared" si="154"/>
        <v>0.5</v>
      </c>
      <c r="J112" s="288">
        <f t="shared" si="157"/>
        <v>0.5</v>
      </c>
      <c r="K112" s="293">
        <f t="shared" si="155"/>
        <v>0.5</v>
      </c>
      <c r="L112" s="292">
        <v>1</v>
      </c>
      <c r="M112" s="288">
        <f t="shared" ref="M112:O113" si="159">L112</f>
        <v>1</v>
      </c>
      <c r="N112" s="288">
        <f t="shared" si="159"/>
        <v>1</v>
      </c>
      <c r="O112" s="295">
        <f t="shared" si="159"/>
        <v>1</v>
      </c>
      <c r="P112" s="288">
        <f t="shared" si="156"/>
        <v>1</v>
      </c>
      <c r="Q112" s="288">
        <f t="shared" si="156"/>
        <v>1</v>
      </c>
      <c r="R112" s="288">
        <f t="shared" si="156"/>
        <v>1</v>
      </c>
      <c r="S112" s="295">
        <f t="shared" si="156"/>
        <v>1</v>
      </c>
      <c r="T112" s="288">
        <f t="shared" si="142"/>
        <v>1</v>
      </c>
      <c r="U112" s="288">
        <f t="shared" si="143"/>
        <v>1</v>
      </c>
      <c r="V112" s="288">
        <f t="shared" si="144"/>
        <v>1</v>
      </c>
      <c r="W112" s="295">
        <f t="shared" si="145"/>
        <v>1</v>
      </c>
      <c r="X112" s="288">
        <f t="shared" si="146"/>
        <v>1</v>
      </c>
      <c r="Y112" s="288">
        <f t="shared" si="147"/>
        <v>1</v>
      </c>
      <c r="Z112" s="288">
        <f t="shared" si="148"/>
        <v>1</v>
      </c>
      <c r="AA112" s="295">
        <f t="shared" si="149"/>
        <v>1</v>
      </c>
      <c r="AB112" s="288">
        <f t="shared" si="150"/>
        <v>1</v>
      </c>
      <c r="AC112" s="288">
        <f t="shared" si="151"/>
        <v>1</v>
      </c>
      <c r="AD112" s="288">
        <f t="shared" si="152"/>
        <v>1</v>
      </c>
      <c r="AE112" s="295">
        <f t="shared" si="153"/>
        <v>1</v>
      </c>
      <c r="AF112" s="507"/>
      <c r="AG112" s="508" t="s">
        <v>431</v>
      </c>
      <c r="AH112" s="507"/>
      <c r="AI112" s="507"/>
      <c r="AJ112" s="507"/>
      <c r="AK112" s="507"/>
      <c r="AL112" s="507"/>
    </row>
    <row r="113" spans="1:38" ht="22.5" x14ac:dyDescent="0.2">
      <c r="A113" s="10"/>
      <c r="B113" s="102"/>
      <c r="C113" s="203"/>
      <c r="D113" s="364" t="s">
        <v>237</v>
      </c>
      <c r="E113" s="82"/>
      <c r="F113" s="83"/>
      <c r="G113" s="378">
        <v>1</v>
      </c>
      <c r="H113" s="288">
        <f>G113</f>
        <v>1</v>
      </c>
      <c r="I113" s="288">
        <f t="shared" si="154"/>
        <v>1</v>
      </c>
      <c r="J113" s="288">
        <f t="shared" si="157"/>
        <v>1</v>
      </c>
      <c r="K113" s="293">
        <f t="shared" si="155"/>
        <v>1</v>
      </c>
      <c r="L113" s="292">
        <f>K113</f>
        <v>1</v>
      </c>
      <c r="M113" s="288">
        <f t="shared" si="159"/>
        <v>1</v>
      </c>
      <c r="N113" s="288">
        <f t="shared" si="159"/>
        <v>1</v>
      </c>
      <c r="O113" s="295">
        <f t="shared" si="159"/>
        <v>1</v>
      </c>
      <c r="P113" s="288">
        <f t="shared" si="156"/>
        <v>1</v>
      </c>
      <c r="Q113" s="288">
        <f t="shared" si="156"/>
        <v>1</v>
      </c>
      <c r="R113" s="288">
        <f t="shared" si="156"/>
        <v>1</v>
      </c>
      <c r="S113" s="295">
        <f t="shared" si="156"/>
        <v>1</v>
      </c>
      <c r="T113" s="288">
        <f t="shared" si="142"/>
        <v>1</v>
      </c>
      <c r="U113" s="288">
        <f t="shared" si="143"/>
        <v>1</v>
      </c>
      <c r="V113" s="288">
        <f t="shared" si="144"/>
        <v>1</v>
      </c>
      <c r="W113" s="295">
        <f t="shared" si="145"/>
        <v>1</v>
      </c>
      <c r="X113" s="288">
        <f t="shared" si="146"/>
        <v>1</v>
      </c>
      <c r="Y113" s="288">
        <f t="shared" si="147"/>
        <v>1</v>
      </c>
      <c r="Z113" s="288">
        <f t="shared" si="148"/>
        <v>1</v>
      </c>
      <c r="AA113" s="295">
        <f t="shared" si="149"/>
        <v>1</v>
      </c>
      <c r="AB113" s="288">
        <f t="shared" si="150"/>
        <v>1</v>
      </c>
      <c r="AC113" s="288">
        <f t="shared" si="151"/>
        <v>1</v>
      </c>
      <c r="AD113" s="288">
        <f t="shared" si="152"/>
        <v>1</v>
      </c>
      <c r="AE113" s="295">
        <f t="shared" si="153"/>
        <v>1</v>
      </c>
      <c r="AF113" s="507" t="s">
        <v>767</v>
      </c>
      <c r="AG113" s="508" t="s">
        <v>451</v>
      </c>
      <c r="AH113" s="507"/>
      <c r="AI113" s="507" t="s">
        <v>768</v>
      </c>
      <c r="AJ113" s="507" t="s">
        <v>465</v>
      </c>
      <c r="AK113" s="507"/>
      <c r="AL113" s="507"/>
    </row>
    <row r="114" spans="1:38" ht="45" x14ac:dyDescent="0.2">
      <c r="A114" s="10"/>
      <c r="B114" s="102"/>
      <c r="C114" s="203"/>
      <c r="D114" s="364" t="s">
        <v>238</v>
      </c>
      <c r="E114" s="82"/>
      <c r="F114" s="83"/>
      <c r="G114" s="378">
        <v>0</v>
      </c>
      <c r="H114" s="288">
        <f>G114</f>
        <v>0</v>
      </c>
      <c r="I114" s="288">
        <f t="shared" si="154"/>
        <v>0</v>
      </c>
      <c r="J114" s="288">
        <f t="shared" si="157"/>
        <v>0</v>
      </c>
      <c r="K114" s="293">
        <f t="shared" si="155"/>
        <v>0</v>
      </c>
      <c r="L114" s="292">
        <v>0.5</v>
      </c>
      <c r="M114" s="288">
        <f>L114</f>
        <v>0.5</v>
      </c>
      <c r="N114" s="288">
        <v>0.75</v>
      </c>
      <c r="O114" s="295">
        <f>N114</f>
        <v>0.75</v>
      </c>
      <c r="P114" s="292">
        <v>1</v>
      </c>
      <c r="Q114" s="288">
        <f>P114</f>
        <v>1</v>
      </c>
      <c r="R114" s="288">
        <f>Q114</f>
        <v>1</v>
      </c>
      <c r="S114" s="295">
        <f>R114</f>
        <v>1</v>
      </c>
      <c r="T114" s="292">
        <v>1</v>
      </c>
      <c r="U114" s="288">
        <f t="shared" si="143"/>
        <v>1</v>
      </c>
      <c r="V114" s="288">
        <f t="shared" si="144"/>
        <v>1</v>
      </c>
      <c r="W114" s="295">
        <f t="shared" si="145"/>
        <v>1</v>
      </c>
      <c r="X114" s="292">
        <v>1</v>
      </c>
      <c r="Y114" s="288">
        <f t="shared" si="147"/>
        <v>1</v>
      </c>
      <c r="Z114" s="288">
        <f t="shared" si="148"/>
        <v>1</v>
      </c>
      <c r="AA114" s="295">
        <f t="shared" si="149"/>
        <v>1</v>
      </c>
      <c r="AB114" s="292">
        <v>1</v>
      </c>
      <c r="AC114" s="288">
        <f t="shared" si="151"/>
        <v>1</v>
      </c>
      <c r="AD114" s="288">
        <f t="shared" si="152"/>
        <v>1</v>
      </c>
      <c r="AE114" s="295">
        <f t="shared" si="153"/>
        <v>1</v>
      </c>
      <c r="AF114" s="515" t="s">
        <v>769</v>
      </c>
      <c r="AG114" s="508" t="s">
        <v>431</v>
      </c>
      <c r="AH114" s="45"/>
      <c r="AI114" s="675" t="s">
        <v>770</v>
      </c>
      <c r="AJ114" s="45"/>
      <c r="AK114" s="45"/>
      <c r="AL114" s="45"/>
    </row>
    <row r="115" spans="1:38" ht="68.25" thickBot="1" x14ac:dyDescent="0.25">
      <c r="A115" s="10"/>
      <c r="B115" s="102"/>
      <c r="C115" s="211"/>
      <c r="D115" s="386" t="s">
        <v>313</v>
      </c>
      <c r="E115" s="157"/>
      <c r="F115" s="158"/>
      <c r="G115" s="159"/>
      <c r="H115" s="159"/>
      <c r="I115" s="160"/>
      <c r="J115" s="160"/>
      <c r="K115" s="161"/>
      <c r="L115" s="142"/>
      <c r="M115" s="143"/>
      <c r="N115" s="143"/>
      <c r="O115" s="144"/>
      <c r="P115" s="143"/>
      <c r="Q115" s="145"/>
      <c r="R115" s="145"/>
      <c r="S115" s="146"/>
      <c r="T115" s="143"/>
      <c r="U115" s="145"/>
      <c r="V115" s="145"/>
      <c r="W115" s="146"/>
      <c r="X115" s="143"/>
      <c r="Y115" s="145"/>
      <c r="Z115" s="145"/>
      <c r="AA115" s="146"/>
      <c r="AB115" s="143"/>
      <c r="AC115" s="145"/>
      <c r="AD115" s="145"/>
      <c r="AE115" s="146"/>
      <c r="AF115" s="151"/>
      <c r="AG115" s="145"/>
      <c r="AH115" s="145"/>
      <c r="AI115" s="146"/>
      <c r="AJ115" s="145"/>
      <c r="AK115" s="145"/>
      <c r="AL115" s="145"/>
    </row>
    <row r="116" spans="1:38" ht="12" thickBot="1" x14ac:dyDescent="0.25">
      <c r="A116" s="10"/>
      <c r="B116" s="115" t="s">
        <v>45</v>
      </c>
      <c r="C116" s="201"/>
      <c r="D116" s="304" t="s">
        <v>47</v>
      </c>
      <c r="E116" s="305"/>
      <c r="F116" s="306"/>
      <c r="G116" s="429"/>
      <c r="H116" s="308"/>
      <c r="I116" s="308"/>
      <c r="J116" s="308"/>
      <c r="K116" s="309"/>
      <c r="L116" s="430"/>
      <c r="M116" s="308"/>
      <c r="N116" s="308"/>
      <c r="O116" s="311"/>
      <c r="P116" s="308"/>
      <c r="Q116" s="308"/>
      <c r="R116" s="308"/>
      <c r="S116" s="357"/>
      <c r="T116" s="308"/>
      <c r="U116" s="308"/>
      <c r="V116" s="308"/>
      <c r="W116" s="308"/>
      <c r="X116" s="308"/>
      <c r="Y116" s="308"/>
      <c r="Z116" s="308"/>
      <c r="AA116" s="308"/>
      <c r="AB116" s="308"/>
      <c r="AC116" s="308"/>
      <c r="AD116" s="308"/>
      <c r="AE116" s="308"/>
      <c r="AF116" s="308"/>
      <c r="AG116" s="308"/>
      <c r="AH116" s="308"/>
      <c r="AI116" s="308"/>
      <c r="AJ116" s="308"/>
      <c r="AK116" s="308"/>
      <c r="AL116" s="308"/>
    </row>
    <row r="117" spans="1:38" x14ac:dyDescent="0.2">
      <c r="A117" s="10"/>
      <c r="B117" s="113"/>
      <c r="C117" s="204"/>
      <c r="D117" s="149" t="s">
        <v>122</v>
      </c>
      <c r="E117" s="38"/>
      <c r="F117" s="39"/>
      <c r="G117" s="411">
        <f t="shared" ref="G117:S117" si="160">IFERROR(SUM(G118:G120)/COUNT(G118:G120),0)</f>
        <v>0.33333333333333331</v>
      </c>
      <c r="H117" s="412">
        <f t="shared" si="160"/>
        <v>0.66666666666666663</v>
      </c>
      <c r="I117" s="412">
        <f t="shared" si="160"/>
        <v>0.66666666666666663</v>
      </c>
      <c r="J117" s="412">
        <f t="shared" si="160"/>
        <v>0.66666666666666663</v>
      </c>
      <c r="K117" s="412">
        <f t="shared" si="160"/>
        <v>0.83333333333333337</v>
      </c>
      <c r="L117" s="413">
        <f t="shared" si="160"/>
        <v>0.83333333333333337</v>
      </c>
      <c r="M117" s="412">
        <f t="shared" si="160"/>
        <v>0.83333333333333337</v>
      </c>
      <c r="N117" s="412">
        <f t="shared" si="160"/>
        <v>0.83333333333333337</v>
      </c>
      <c r="O117" s="414">
        <f t="shared" si="160"/>
        <v>1</v>
      </c>
      <c r="P117" s="412">
        <f t="shared" si="160"/>
        <v>1</v>
      </c>
      <c r="Q117" s="412">
        <f t="shared" si="160"/>
        <v>1</v>
      </c>
      <c r="R117" s="412">
        <f t="shared" si="160"/>
        <v>1</v>
      </c>
      <c r="S117" s="414">
        <f t="shared" si="160"/>
        <v>1</v>
      </c>
      <c r="T117" s="412">
        <f t="shared" ref="T117:AE117" si="161">IFERROR(SUM(T118:T120)/COUNT(T118:T120),0)</f>
        <v>1</v>
      </c>
      <c r="U117" s="412">
        <f t="shared" si="161"/>
        <v>1</v>
      </c>
      <c r="V117" s="412">
        <f t="shared" si="161"/>
        <v>1</v>
      </c>
      <c r="W117" s="414">
        <f t="shared" si="161"/>
        <v>1</v>
      </c>
      <c r="X117" s="412">
        <f t="shared" si="161"/>
        <v>1</v>
      </c>
      <c r="Y117" s="412">
        <f t="shared" si="161"/>
        <v>1</v>
      </c>
      <c r="Z117" s="412">
        <f t="shared" si="161"/>
        <v>1</v>
      </c>
      <c r="AA117" s="414">
        <f t="shared" si="161"/>
        <v>1</v>
      </c>
      <c r="AB117" s="412">
        <f t="shared" si="161"/>
        <v>1</v>
      </c>
      <c r="AC117" s="412">
        <f t="shared" si="161"/>
        <v>1</v>
      </c>
      <c r="AD117" s="412">
        <f t="shared" si="161"/>
        <v>1</v>
      </c>
      <c r="AE117" s="414">
        <f t="shared" si="161"/>
        <v>1</v>
      </c>
      <c r="AF117" s="668"/>
      <c r="AG117" s="668"/>
      <c r="AH117" s="668"/>
      <c r="AI117" s="668"/>
      <c r="AJ117" s="668"/>
      <c r="AK117" s="668"/>
      <c r="AL117" s="668"/>
    </row>
    <row r="118" spans="1:38" ht="22.5" x14ac:dyDescent="0.2">
      <c r="A118" s="10"/>
      <c r="B118" s="102"/>
      <c r="C118" s="200"/>
      <c r="D118" s="364" t="s">
        <v>239</v>
      </c>
      <c r="E118" s="82"/>
      <c r="F118" s="83"/>
      <c r="G118" s="378">
        <v>1</v>
      </c>
      <c r="H118" s="288">
        <f>G118</f>
        <v>1</v>
      </c>
      <c r="I118" s="288">
        <f t="shared" ref="I118:N120" si="162">H118</f>
        <v>1</v>
      </c>
      <c r="J118" s="288">
        <f t="shared" si="162"/>
        <v>1</v>
      </c>
      <c r="K118" s="293">
        <f>J118</f>
        <v>1</v>
      </c>
      <c r="L118" s="288">
        <f t="shared" si="162"/>
        <v>1</v>
      </c>
      <c r="M118" s="288">
        <f t="shared" si="162"/>
        <v>1</v>
      </c>
      <c r="N118" s="288">
        <f t="shared" si="162"/>
        <v>1</v>
      </c>
      <c r="O118" s="295">
        <f t="shared" ref="O118:AE118" si="163">N118</f>
        <v>1</v>
      </c>
      <c r="P118" s="288">
        <f t="shared" si="163"/>
        <v>1</v>
      </c>
      <c r="Q118" s="288">
        <f t="shared" si="163"/>
        <v>1</v>
      </c>
      <c r="R118" s="288">
        <f t="shared" si="163"/>
        <v>1</v>
      </c>
      <c r="S118" s="295">
        <f t="shared" si="163"/>
        <v>1</v>
      </c>
      <c r="T118" s="288">
        <f t="shared" si="163"/>
        <v>1</v>
      </c>
      <c r="U118" s="288">
        <f t="shared" si="163"/>
        <v>1</v>
      </c>
      <c r="V118" s="288">
        <f t="shared" si="163"/>
        <v>1</v>
      </c>
      <c r="W118" s="295">
        <f t="shared" si="163"/>
        <v>1</v>
      </c>
      <c r="X118" s="288">
        <f t="shared" si="163"/>
        <v>1</v>
      </c>
      <c r="Y118" s="288">
        <f t="shared" si="163"/>
        <v>1</v>
      </c>
      <c r="Z118" s="288">
        <f t="shared" si="163"/>
        <v>1</v>
      </c>
      <c r="AA118" s="295">
        <f t="shared" si="163"/>
        <v>1</v>
      </c>
      <c r="AB118" s="288">
        <f t="shared" si="163"/>
        <v>1</v>
      </c>
      <c r="AC118" s="288">
        <f t="shared" si="163"/>
        <v>1</v>
      </c>
      <c r="AD118" s="288">
        <f t="shared" si="163"/>
        <v>1</v>
      </c>
      <c r="AE118" s="295">
        <f t="shared" si="163"/>
        <v>1</v>
      </c>
      <c r="AF118" s="507" t="s">
        <v>771</v>
      </c>
      <c r="AG118" s="508" t="s">
        <v>431</v>
      </c>
      <c r="AH118" s="507"/>
      <c r="AI118" s="507"/>
      <c r="AJ118" s="507"/>
      <c r="AK118" s="507"/>
      <c r="AL118" s="507"/>
    </row>
    <row r="119" spans="1:38" ht="12" x14ac:dyDescent="0.2">
      <c r="A119" s="10"/>
      <c r="B119" s="102"/>
      <c r="C119" s="200"/>
      <c r="D119" s="364" t="s">
        <v>240</v>
      </c>
      <c r="E119" s="82"/>
      <c r="F119" s="83"/>
      <c r="G119" s="378">
        <v>0</v>
      </c>
      <c r="H119" s="288">
        <v>0.5</v>
      </c>
      <c r="I119" s="288">
        <f t="shared" si="162"/>
        <v>0.5</v>
      </c>
      <c r="J119" s="288">
        <f t="shared" si="162"/>
        <v>0.5</v>
      </c>
      <c r="K119" s="288">
        <v>0.75</v>
      </c>
      <c r="L119" s="288">
        <v>0.75</v>
      </c>
      <c r="M119" s="288">
        <v>0.75</v>
      </c>
      <c r="N119" s="288">
        <v>0.75</v>
      </c>
      <c r="O119" s="295">
        <v>1</v>
      </c>
      <c r="P119" s="288">
        <f t="shared" ref="P119:AE119" si="164">O119</f>
        <v>1</v>
      </c>
      <c r="Q119" s="288">
        <f t="shared" si="164"/>
        <v>1</v>
      </c>
      <c r="R119" s="288">
        <f t="shared" si="164"/>
        <v>1</v>
      </c>
      <c r="S119" s="295">
        <f t="shared" si="164"/>
        <v>1</v>
      </c>
      <c r="T119" s="288">
        <f t="shared" si="164"/>
        <v>1</v>
      </c>
      <c r="U119" s="288">
        <f t="shared" si="164"/>
        <v>1</v>
      </c>
      <c r="V119" s="288">
        <f t="shared" si="164"/>
        <v>1</v>
      </c>
      <c r="W119" s="295">
        <f t="shared" si="164"/>
        <v>1</v>
      </c>
      <c r="X119" s="288">
        <f t="shared" si="164"/>
        <v>1</v>
      </c>
      <c r="Y119" s="288">
        <f t="shared" si="164"/>
        <v>1</v>
      </c>
      <c r="Z119" s="288">
        <f t="shared" si="164"/>
        <v>1</v>
      </c>
      <c r="AA119" s="295">
        <f t="shared" si="164"/>
        <v>1</v>
      </c>
      <c r="AB119" s="288">
        <f t="shared" si="164"/>
        <v>1</v>
      </c>
      <c r="AC119" s="288">
        <f t="shared" si="164"/>
        <v>1</v>
      </c>
      <c r="AD119" s="288">
        <f t="shared" si="164"/>
        <v>1</v>
      </c>
      <c r="AE119" s="295">
        <f t="shared" si="164"/>
        <v>1</v>
      </c>
      <c r="AF119" s="507" t="s">
        <v>772</v>
      </c>
      <c r="AG119" s="508" t="s">
        <v>451</v>
      </c>
      <c r="AH119" s="507"/>
      <c r="AI119" s="507"/>
      <c r="AJ119" s="507"/>
      <c r="AK119" s="507"/>
      <c r="AL119" s="507"/>
    </row>
    <row r="120" spans="1:38" ht="22.5" x14ac:dyDescent="0.2">
      <c r="A120" s="10"/>
      <c r="B120" s="102"/>
      <c r="C120" s="200"/>
      <c r="D120" s="364" t="s">
        <v>241</v>
      </c>
      <c r="E120" s="82"/>
      <c r="F120" s="83"/>
      <c r="G120" s="378">
        <v>0</v>
      </c>
      <c r="H120" s="288">
        <v>0.5</v>
      </c>
      <c r="I120" s="288">
        <f t="shared" si="162"/>
        <v>0.5</v>
      </c>
      <c r="J120" s="288">
        <f t="shared" si="162"/>
        <v>0.5</v>
      </c>
      <c r="K120" s="288">
        <v>0.75</v>
      </c>
      <c r="L120" s="288">
        <v>0.75</v>
      </c>
      <c r="M120" s="288">
        <f t="shared" si="162"/>
        <v>0.75</v>
      </c>
      <c r="N120" s="288">
        <f t="shared" si="162"/>
        <v>0.75</v>
      </c>
      <c r="O120" s="295">
        <v>1</v>
      </c>
      <c r="P120" s="288">
        <f t="shared" ref="P120:AE120" si="165">O120</f>
        <v>1</v>
      </c>
      <c r="Q120" s="288">
        <f t="shared" si="165"/>
        <v>1</v>
      </c>
      <c r="R120" s="288">
        <f t="shared" si="165"/>
        <v>1</v>
      </c>
      <c r="S120" s="295">
        <f t="shared" si="165"/>
        <v>1</v>
      </c>
      <c r="T120" s="288">
        <f t="shared" si="165"/>
        <v>1</v>
      </c>
      <c r="U120" s="288">
        <f t="shared" si="165"/>
        <v>1</v>
      </c>
      <c r="V120" s="288">
        <f t="shared" si="165"/>
        <v>1</v>
      </c>
      <c r="W120" s="295">
        <f t="shared" si="165"/>
        <v>1</v>
      </c>
      <c r="X120" s="288">
        <f t="shared" si="165"/>
        <v>1</v>
      </c>
      <c r="Y120" s="288">
        <f t="shared" si="165"/>
        <v>1</v>
      </c>
      <c r="Z120" s="288">
        <f t="shared" si="165"/>
        <v>1</v>
      </c>
      <c r="AA120" s="295">
        <f t="shared" si="165"/>
        <v>1</v>
      </c>
      <c r="AB120" s="288">
        <f t="shared" si="165"/>
        <v>1</v>
      </c>
      <c r="AC120" s="288">
        <f t="shared" si="165"/>
        <v>1</v>
      </c>
      <c r="AD120" s="288">
        <f t="shared" si="165"/>
        <v>1</v>
      </c>
      <c r="AE120" s="295">
        <f t="shared" si="165"/>
        <v>1</v>
      </c>
      <c r="AF120" s="507" t="s">
        <v>772</v>
      </c>
      <c r="AG120" s="508" t="s">
        <v>451</v>
      </c>
      <c r="AH120" s="45"/>
      <c r="AI120" s="509"/>
      <c r="AJ120" s="45"/>
      <c r="AK120" s="45"/>
      <c r="AL120" s="45"/>
    </row>
    <row r="121" spans="1:38" ht="34.5" thickBot="1" x14ac:dyDescent="0.25">
      <c r="A121" s="10"/>
      <c r="B121" s="102"/>
      <c r="C121" s="211"/>
      <c r="D121" s="386" t="s">
        <v>302</v>
      </c>
      <c r="E121" s="157"/>
      <c r="F121" s="158"/>
      <c r="G121" s="159"/>
      <c r="H121" s="159"/>
      <c r="I121" s="160"/>
      <c r="J121" s="160"/>
      <c r="K121" s="161"/>
      <c r="L121" s="142"/>
      <c r="M121" s="143"/>
      <c r="N121" s="143"/>
      <c r="O121" s="144"/>
      <c r="P121" s="143"/>
      <c r="Q121" s="145"/>
      <c r="R121" s="145"/>
      <c r="S121" s="146"/>
      <c r="T121" s="143"/>
      <c r="U121" s="145"/>
      <c r="V121" s="145"/>
      <c r="W121" s="146"/>
      <c r="X121" s="143"/>
      <c r="Y121" s="145"/>
      <c r="Z121" s="145"/>
      <c r="AA121" s="146"/>
      <c r="AB121" s="143"/>
      <c r="AC121" s="145"/>
      <c r="AD121" s="145"/>
      <c r="AE121" s="146"/>
      <c r="AF121" s="146"/>
      <c r="AG121" s="146"/>
      <c r="AH121" s="146"/>
      <c r="AI121" s="146"/>
      <c r="AJ121" s="146"/>
      <c r="AK121" s="146"/>
      <c r="AL121" s="146"/>
    </row>
    <row r="122" spans="1:38" ht="12" thickBot="1" x14ac:dyDescent="0.25">
      <c r="A122" s="10"/>
      <c r="B122" s="115" t="s">
        <v>46</v>
      </c>
      <c r="C122" s="201"/>
      <c r="D122" s="304" t="s">
        <v>120</v>
      </c>
      <c r="E122" s="305"/>
      <c r="F122" s="306"/>
      <c r="G122" s="306"/>
      <c r="H122" s="429"/>
      <c r="I122" s="308"/>
      <c r="J122" s="308"/>
      <c r="K122" s="309"/>
      <c r="L122" s="430"/>
      <c r="M122" s="308"/>
      <c r="N122" s="308"/>
      <c r="O122" s="311"/>
      <c r="P122" s="308"/>
      <c r="Q122" s="308"/>
      <c r="R122" s="308"/>
      <c r="S122" s="311"/>
      <c r="T122" s="308"/>
      <c r="U122" s="308"/>
      <c r="V122" s="308"/>
      <c r="W122" s="311"/>
      <c r="X122" s="308"/>
      <c r="Y122" s="308"/>
      <c r="Z122" s="308"/>
      <c r="AA122" s="311"/>
      <c r="AB122" s="308"/>
      <c r="AC122" s="308"/>
      <c r="AD122" s="308"/>
      <c r="AE122" s="311"/>
      <c r="AF122" s="310"/>
      <c r="AG122" s="308"/>
      <c r="AH122" s="308"/>
      <c r="AI122" s="311"/>
      <c r="AJ122" s="308"/>
      <c r="AK122" s="308"/>
      <c r="AL122" s="308"/>
    </row>
    <row r="123" spans="1:38" x14ac:dyDescent="0.2">
      <c r="A123" s="10"/>
      <c r="B123" s="113"/>
      <c r="C123" s="204"/>
      <c r="D123" s="149" t="s">
        <v>122</v>
      </c>
      <c r="E123" s="38"/>
      <c r="F123" s="39"/>
      <c r="G123" s="411">
        <f t="shared" ref="G123:S123" si="166">IFERROR(SUM(G124:G127)/COUNT(G124:G127),0)</f>
        <v>0.125</v>
      </c>
      <c r="H123" s="412">
        <f t="shared" si="166"/>
        <v>0.4375</v>
      </c>
      <c r="I123" s="412">
        <f t="shared" si="166"/>
        <v>0.5</v>
      </c>
      <c r="J123" s="412">
        <f t="shared" si="166"/>
        <v>0.5625</v>
      </c>
      <c r="K123" s="412">
        <f t="shared" si="166"/>
        <v>0.75</v>
      </c>
      <c r="L123" s="413">
        <f t="shared" si="166"/>
        <v>0.875</v>
      </c>
      <c r="M123" s="412">
        <f t="shared" si="166"/>
        <v>0.9375</v>
      </c>
      <c r="N123" s="412">
        <f t="shared" si="166"/>
        <v>0.9375</v>
      </c>
      <c r="O123" s="414">
        <f t="shared" si="166"/>
        <v>1</v>
      </c>
      <c r="P123" s="412">
        <f t="shared" si="166"/>
        <v>1</v>
      </c>
      <c r="Q123" s="412">
        <f t="shared" si="166"/>
        <v>1</v>
      </c>
      <c r="R123" s="412">
        <f t="shared" si="166"/>
        <v>1</v>
      </c>
      <c r="S123" s="414">
        <f t="shared" si="166"/>
        <v>1</v>
      </c>
      <c r="T123" s="412">
        <f t="shared" ref="T123:AE123" si="167">IFERROR(SUM(T124:T127)/COUNT(T124:T127),0)</f>
        <v>1</v>
      </c>
      <c r="U123" s="412">
        <f t="shared" si="167"/>
        <v>1</v>
      </c>
      <c r="V123" s="412">
        <f t="shared" si="167"/>
        <v>1</v>
      </c>
      <c r="W123" s="414">
        <f t="shared" si="167"/>
        <v>1</v>
      </c>
      <c r="X123" s="412">
        <f t="shared" si="167"/>
        <v>1</v>
      </c>
      <c r="Y123" s="412">
        <f t="shared" si="167"/>
        <v>1</v>
      </c>
      <c r="Z123" s="412">
        <f t="shared" si="167"/>
        <v>1</v>
      </c>
      <c r="AA123" s="414">
        <f t="shared" si="167"/>
        <v>1</v>
      </c>
      <c r="AB123" s="412">
        <f t="shared" si="167"/>
        <v>1</v>
      </c>
      <c r="AC123" s="412">
        <f t="shared" si="167"/>
        <v>1</v>
      </c>
      <c r="AD123" s="412">
        <f t="shared" si="167"/>
        <v>1</v>
      </c>
      <c r="AE123" s="414">
        <f t="shared" si="167"/>
        <v>1</v>
      </c>
      <c r="AF123" s="649"/>
      <c r="AG123" s="649"/>
      <c r="AH123" s="649"/>
      <c r="AI123" s="649"/>
      <c r="AJ123" s="649"/>
      <c r="AK123" s="649"/>
      <c r="AL123" s="649"/>
    </row>
    <row r="124" spans="1:38" ht="12" x14ac:dyDescent="0.2">
      <c r="A124" s="10"/>
      <c r="B124" s="102"/>
      <c r="C124" s="200"/>
      <c r="D124" s="364" t="s">
        <v>242</v>
      </c>
      <c r="E124" s="82"/>
      <c r="F124" s="83"/>
      <c r="G124" s="378">
        <v>0</v>
      </c>
      <c r="H124" s="288">
        <v>0.5</v>
      </c>
      <c r="I124" s="288">
        <f t="shared" ref="I124:L127" si="168">H124</f>
        <v>0.5</v>
      </c>
      <c r="J124" s="288">
        <f t="shared" si="168"/>
        <v>0.5</v>
      </c>
      <c r="K124" s="460">
        <f t="shared" si="168"/>
        <v>0.5</v>
      </c>
      <c r="L124" s="292">
        <v>0.5</v>
      </c>
      <c r="M124" s="288">
        <v>0.75</v>
      </c>
      <c r="N124" s="288">
        <f>M124</f>
        <v>0.75</v>
      </c>
      <c r="O124" s="295">
        <v>1</v>
      </c>
      <c r="P124" s="288">
        <f t="shared" ref="P124:AE124" si="169">O124</f>
        <v>1</v>
      </c>
      <c r="Q124" s="288">
        <f t="shared" si="169"/>
        <v>1</v>
      </c>
      <c r="R124" s="288">
        <f t="shared" si="169"/>
        <v>1</v>
      </c>
      <c r="S124" s="295">
        <f t="shared" si="169"/>
        <v>1</v>
      </c>
      <c r="T124" s="288">
        <f t="shared" si="169"/>
        <v>1</v>
      </c>
      <c r="U124" s="288">
        <f t="shared" si="169"/>
        <v>1</v>
      </c>
      <c r="V124" s="288">
        <f t="shared" si="169"/>
        <v>1</v>
      </c>
      <c r="W124" s="295">
        <f t="shared" si="169"/>
        <v>1</v>
      </c>
      <c r="X124" s="288">
        <f t="shared" si="169"/>
        <v>1</v>
      </c>
      <c r="Y124" s="288">
        <f t="shared" si="169"/>
        <v>1</v>
      </c>
      <c r="Z124" s="288">
        <f t="shared" si="169"/>
        <v>1</v>
      </c>
      <c r="AA124" s="295">
        <f t="shared" si="169"/>
        <v>1</v>
      </c>
      <c r="AB124" s="288">
        <f t="shared" si="169"/>
        <v>1</v>
      </c>
      <c r="AC124" s="288">
        <f t="shared" si="169"/>
        <v>1</v>
      </c>
      <c r="AD124" s="288">
        <f t="shared" si="169"/>
        <v>1</v>
      </c>
      <c r="AE124" s="295">
        <f t="shared" si="169"/>
        <v>1</v>
      </c>
      <c r="AF124" s="507" t="s">
        <v>773</v>
      </c>
      <c r="AG124" s="508" t="s">
        <v>451</v>
      </c>
      <c r="AH124" s="507"/>
      <c r="AI124" s="507"/>
      <c r="AJ124" s="507"/>
      <c r="AK124" s="507"/>
      <c r="AL124" s="507"/>
    </row>
    <row r="125" spans="1:38" ht="22.5" x14ac:dyDescent="0.2">
      <c r="A125" s="10"/>
      <c r="B125" s="102"/>
      <c r="C125" s="200"/>
      <c r="D125" s="364" t="s">
        <v>243</v>
      </c>
      <c r="E125" s="82"/>
      <c r="F125" s="83"/>
      <c r="G125" s="378">
        <v>0</v>
      </c>
      <c r="H125" s="288">
        <v>0.5</v>
      </c>
      <c r="I125" s="288">
        <f t="shared" si="168"/>
        <v>0.5</v>
      </c>
      <c r="J125" s="288">
        <f t="shared" si="168"/>
        <v>0.5</v>
      </c>
      <c r="K125" s="466">
        <v>1</v>
      </c>
      <c r="L125" s="292">
        <f t="shared" si="168"/>
        <v>1</v>
      </c>
      <c r="M125" s="288">
        <f>L125</f>
        <v>1</v>
      </c>
      <c r="N125" s="288">
        <f>M125</f>
        <v>1</v>
      </c>
      <c r="O125" s="295">
        <f>N125</f>
        <v>1</v>
      </c>
      <c r="P125" s="288">
        <f t="shared" ref="P125:AE125" si="170">O125</f>
        <v>1</v>
      </c>
      <c r="Q125" s="288">
        <f t="shared" si="170"/>
        <v>1</v>
      </c>
      <c r="R125" s="288">
        <f t="shared" si="170"/>
        <v>1</v>
      </c>
      <c r="S125" s="295">
        <f t="shared" si="170"/>
        <v>1</v>
      </c>
      <c r="T125" s="288">
        <f t="shared" si="170"/>
        <v>1</v>
      </c>
      <c r="U125" s="288">
        <f t="shared" si="170"/>
        <v>1</v>
      </c>
      <c r="V125" s="288">
        <f t="shared" si="170"/>
        <v>1</v>
      </c>
      <c r="W125" s="295">
        <f t="shared" si="170"/>
        <v>1</v>
      </c>
      <c r="X125" s="288">
        <f t="shared" si="170"/>
        <v>1</v>
      </c>
      <c r="Y125" s="288">
        <f t="shared" si="170"/>
        <v>1</v>
      </c>
      <c r="Z125" s="288">
        <f t="shared" si="170"/>
        <v>1</v>
      </c>
      <c r="AA125" s="295">
        <f t="shared" si="170"/>
        <v>1</v>
      </c>
      <c r="AB125" s="288">
        <f t="shared" si="170"/>
        <v>1</v>
      </c>
      <c r="AC125" s="288">
        <f t="shared" si="170"/>
        <v>1</v>
      </c>
      <c r="AD125" s="288">
        <f t="shared" si="170"/>
        <v>1</v>
      </c>
      <c r="AE125" s="295">
        <f t="shared" si="170"/>
        <v>1</v>
      </c>
      <c r="AF125" s="507"/>
      <c r="AG125" s="508" t="s">
        <v>431</v>
      </c>
      <c r="AH125" s="507"/>
      <c r="AI125" s="507"/>
      <c r="AJ125" s="507"/>
      <c r="AK125" s="507"/>
      <c r="AL125" s="507"/>
    </row>
    <row r="126" spans="1:38" ht="12" x14ac:dyDescent="0.2">
      <c r="A126" s="10"/>
      <c r="B126" s="102"/>
      <c r="C126" s="200"/>
      <c r="D126" s="364" t="s">
        <v>244</v>
      </c>
      <c r="E126" s="82"/>
      <c r="F126" s="83"/>
      <c r="G126" s="378">
        <v>0</v>
      </c>
      <c r="H126" s="288">
        <v>0.25</v>
      </c>
      <c r="I126" s="288">
        <v>0.5</v>
      </c>
      <c r="J126" s="288">
        <f t="shared" si="168"/>
        <v>0.5</v>
      </c>
      <c r="K126" s="466">
        <f t="shared" si="168"/>
        <v>0.5</v>
      </c>
      <c r="L126" s="292">
        <v>1</v>
      </c>
      <c r="M126" s="288">
        <f>L126</f>
        <v>1</v>
      </c>
      <c r="N126" s="288">
        <f>M126</f>
        <v>1</v>
      </c>
      <c r="O126" s="295">
        <f>N126</f>
        <v>1</v>
      </c>
      <c r="P126" s="288">
        <f t="shared" ref="P126:AE126" si="171">O126</f>
        <v>1</v>
      </c>
      <c r="Q126" s="288">
        <f t="shared" si="171"/>
        <v>1</v>
      </c>
      <c r="R126" s="288">
        <f t="shared" si="171"/>
        <v>1</v>
      </c>
      <c r="S126" s="295">
        <f t="shared" si="171"/>
        <v>1</v>
      </c>
      <c r="T126" s="288">
        <f t="shared" si="171"/>
        <v>1</v>
      </c>
      <c r="U126" s="288">
        <f t="shared" si="171"/>
        <v>1</v>
      </c>
      <c r="V126" s="288">
        <f t="shared" si="171"/>
        <v>1</v>
      </c>
      <c r="W126" s="295">
        <f t="shared" si="171"/>
        <v>1</v>
      </c>
      <c r="X126" s="288">
        <f t="shared" si="171"/>
        <v>1</v>
      </c>
      <c r="Y126" s="288">
        <f t="shared" si="171"/>
        <v>1</v>
      </c>
      <c r="Z126" s="288">
        <f t="shared" si="171"/>
        <v>1</v>
      </c>
      <c r="AA126" s="295">
        <f t="shared" si="171"/>
        <v>1</v>
      </c>
      <c r="AB126" s="288">
        <f t="shared" si="171"/>
        <v>1</v>
      </c>
      <c r="AC126" s="288">
        <f t="shared" si="171"/>
        <v>1</v>
      </c>
      <c r="AD126" s="288">
        <f t="shared" si="171"/>
        <v>1</v>
      </c>
      <c r="AE126" s="295">
        <f t="shared" si="171"/>
        <v>1</v>
      </c>
      <c r="AF126" s="507"/>
      <c r="AG126" s="508" t="s">
        <v>431</v>
      </c>
      <c r="AH126" s="507"/>
      <c r="AI126" s="507"/>
      <c r="AJ126" s="507"/>
      <c r="AK126" s="507"/>
      <c r="AL126" s="507"/>
    </row>
    <row r="127" spans="1:38" ht="12" x14ac:dyDescent="0.2">
      <c r="A127" s="10"/>
      <c r="B127" s="102"/>
      <c r="C127" s="200"/>
      <c r="D127" s="364" t="s">
        <v>245</v>
      </c>
      <c r="E127" s="82"/>
      <c r="F127" s="83"/>
      <c r="G127" s="378">
        <v>0.5</v>
      </c>
      <c r="H127" s="288">
        <v>0.5</v>
      </c>
      <c r="I127" s="288">
        <f t="shared" si="168"/>
        <v>0.5</v>
      </c>
      <c r="J127" s="288">
        <v>0.75</v>
      </c>
      <c r="K127" s="467">
        <v>1</v>
      </c>
      <c r="L127" s="292">
        <f t="shared" si="168"/>
        <v>1</v>
      </c>
      <c r="M127" s="288">
        <f>L127</f>
        <v>1</v>
      </c>
      <c r="N127" s="288">
        <f>M127</f>
        <v>1</v>
      </c>
      <c r="O127" s="295">
        <f>N127</f>
        <v>1</v>
      </c>
      <c r="P127" s="288">
        <f t="shared" ref="P127:AE127" si="172">O127</f>
        <v>1</v>
      </c>
      <c r="Q127" s="288">
        <f t="shared" si="172"/>
        <v>1</v>
      </c>
      <c r="R127" s="288">
        <f t="shared" si="172"/>
        <v>1</v>
      </c>
      <c r="S127" s="295">
        <f t="shared" si="172"/>
        <v>1</v>
      </c>
      <c r="T127" s="288">
        <f t="shared" si="172"/>
        <v>1</v>
      </c>
      <c r="U127" s="288">
        <f t="shared" si="172"/>
        <v>1</v>
      </c>
      <c r="V127" s="288">
        <f t="shared" si="172"/>
        <v>1</v>
      </c>
      <c r="W127" s="295">
        <f t="shared" si="172"/>
        <v>1</v>
      </c>
      <c r="X127" s="288">
        <f t="shared" si="172"/>
        <v>1</v>
      </c>
      <c r="Y127" s="288">
        <f t="shared" si="172"/>
        <v>1</v>
      </c>
      <c r="Z127" s="288">
        <f t="shared" si="172"/>
        <v>1</v>
      </c>
      <c r="AA127" s="295">
        <f t="shared" si="172"/>
        <v>1</v>
      </c>
      <c r="AB127" s="288">
        <f t="shared" si="172"/>
        <v>1</v>
      </c>
      <c r="AC127" s="288">
        <f t="shared" si="172"/>
        <v>1</v>
      </c>
      <c r="AD127" s="288">
        <f t="shared" si="172"/>
        <v>1</v>
      </c>
      <c r="AE127" s="295">
        <f t="shared" si="172"/>
        <v>1</v>
      </c>
      <c r="AF127" s="515"/>
      <c r="AG127" s="508" t="s">
        <v>431</v>
      </c>
      <c r="AH127" s="45"/>
      <c r="AI127" s="509" t="s">
        <v>102</v>
      </c>
      <c r="AJ127" s="45"/>
      <c r="AK127" s="45"/>
      <c r="AL127" s="45"/>
    </row>
    <row r="128" spans="1:38" ht="34.5" thickBot="1" x14ac:dyDescent="0.25">
      <c r="A128" s="10"/>
      <c r="B128" s="102"/>
      <c r="C128" s="211"/>
      <c r="D128" s="386" t="s">
        <v>303</v>
      </c>
      <c r="E128" s="157"/>
      <c r="F128" s="158"/>
      <c r="G128" s="159"/>
      <c r="H128" s="159"/>
      <c r="I128" s="160"/>
      <c r="J128" s="160"/>
      <c r="K128" s="161"/>
      <c r="L128" s="142"/>
      <c r="M128" s="143"/>
      <c r="N128" s="143"/>
      <c r="O128" s="144"/>
      <c r="P128" s="143"/>
      <c r="Q128" s="145"/>
      <c r="R128" s="145"/>
      <c r="S128" s="146"/>
      <c r="T128" s="143"/>
      <c r="U128" s="145"/>
      <c r="V128" s="145"/>
      <c r="W128" s="146"/>
      <c r="X128" s="143"/>
      <c r="Y128" s="145"/>
      <c r="Z128" s="145"/>
      <c r="AA128" s="146"/>
      <c r="AB128" s="143"/>
      <c r="AC128" s="145"/>
      <c r="AD128" s="145"/>
      <c r="AE128" s="146"/>
      <c r="AF128" s="146"/>
      <c r="AG128" s="146"/>
      <c r="AH128" s="146"/>
      <c r="AI128" s="146"/>
      <c r="AJ128" s="146"/>
      <c r="AK128" s="146"/>
      <c r="AL128" s="146"/>
    </row>
    <row r="129" spans="1:38" ht="12" thickBot="1" x14ac:dyDescent="0.25">
      <c r="A129" s="10"/>
      <c r="B129" s="115" t="s">
        <v>48</v>
      </c>
      <c r="C129" s="201"/>
      <c r="D129" s="304" t="s">
        <v>49</v>
      </c>
      <c r="E129" s="305"/>
      <c r="F129" s="306"/>
      <c r="G129" s="306"/>
      <c r="H129" s="429"/>
      <c r="I129" s="308"/>
      <c r="J129" s="308"/>
      <c r="K129" s="309"/>
      <c r="L129" s="310"/>
      <c r="M129" s="308"/>
      <c r="N129" s="308"/>
      <c r="O129" s="311"/>
      <c r="P129" s="430"/>
      <c r="Q129" s="308"/>
      <c r="R129" s="308"/>
      <c r="S129" s="311"/>
      <c r="T129" s="430"/>
      <c r="U129" s="308"/>
      <c r="V129" s="308"/>
      <c r="W129" s="311"/>
      <c r="X129" s="430"/>
      <c r="Y129" s="308"/>
      <c r="Z129" s="308"/>
      <c r="AA129" s="311"/>
      <c r="AB129" s="430"/>
      <c r="AC129" s="308"/>
      <c r="AD129" s="308"/>
      <c r="AE129" s="311"/>
      <c r="AF129" s="310"/>
      <c r="AG129" s="308"/>
      <c r="AH129" s="308"/>
      <c r="AI129" s="311"/>
      <c r="AJ129" s="308"/>
      <c r="AK129" s="308"/>
      <c r="AL129" s="308"/>
    </row>
    <row r="130" spans="1:38" x14ac:dyDescent="0.2">
      <c r="A130" s="10"/>
      <c r="B130" s="102"/>
      <c r="C130" s="204"/>
      <c r="D130" s="149" t="s">
        <v>122</v>
      </c>
      <c r="E130" s="38"/>
      <c r="F130" s="39"/>
      <c r="G130" s="411">
        <f t="shared" ref="G130:S130" si="173">IFERROR(SUM(G131:G134)/COUNT(G131:G134),0)</f>
        <v>0</v>
      </c>
      <c r="H130" s="412">
        <f t="shared" si="173"/>
        <v>0.125</v>
      </c>
      <c r="I130" s="412">
        <f t="shared" si="173"/>
        <v>0.125</v>
      </c>
      <c r="J130" s="412">
        <f t="shared" si="173"/>
        <v>0.5</v>
      </c>
      <c r="K130" s="412">
        <f t="shared" si="173"/>
        <v>0.9375</v>
      </c>
      <c r="L130" s="413">
        <f t="shared" si="173"/>
        <v>0.9375</v>
      </c>
      <c r="M130" s="412">
        <f t="shared" si="173"/>
        <v>0.9375</v>
      </c>
      <c r="N130" s="412">
        <f t="shared" si="173"/>
        <v>0.9375</v>
      </c>
      <c r="O130" s="414">
        <f t="shared" si="173"/>
        <v>0.9375</v>
      </c>
      <c r="P130" s="412">
        <f t="shared" si="173"/>
        <v>1</v>
      </c>
      <c r="Q130" s="412">
        <f t="shared" si="173"/>
        <v>1</v>
      </c>
      <c r="R130" s="412">
        <f t="shared" si="173"/>
        <v>1</v>
      </c>
      <c r="S130" s="414">
        <f t="shared" si="173"/>
        <v>1</v>
      </c>
      <c r="T130" s="412">
        <f t="shared" ref="T130:AE130" si="174">IFERROR(SUM(T131:T134)/COUNT(T131:T134),0)</f>
        <v>1</v>
      </c>
      <c r="U130" s="412">
        <f t="shared" si="174"/>
        <v>1</v>
      </c>
      <c r="V130" s="412">
        <f t="shared" si="174"/>
        <v>1</v>
      </c>
      <c r="W130" s="414">
        <f t="shared" si="174"/>
        <v>1</v>
      </c>
      <c r="X130" s="412">
        <f t="shared" si="174"/>
        <v>1</v>
      </c>
      <c r="Y130" s="412">
        <f t="shared" si="174"/>
        <v>1</v>
      </c>
      <c r="Z130" s="412">
        <f t="shared" si="174"/>
        <v>1</v>
      </c>
      <c r="AA130" s="414">
        <f t="shared" si="174"/>
        <v>1</v>
      </c>
      <c r="AB130" s="412">
        <f t="shared" si="174"/>
        <v>1</v>
      </c>
      <c r="AC130" s="412">
        <f t="shared" si="174"/>
        <v>1</v>
      </c>
      <c r="AD130" s="412">
        <f t="shared" si="174"/>
        <v>1</v>
      </c>
      <c r="AE130" s="414">
        <f t="shared" si="174"/>
        <v>1</v>
      </c>
      <c r="AF130" s="668"/>
      <c r="AG130" s="668"/>
      <c r="AH130" s="668"/>
      <c r="AI130" s="668"/>
      <c r="AJ130" s="668"/>
      <c r="AK130" s="668"/>
      <c r="AL130" s="668"/>
    </row>
    <row r="131" spans="1:38" ht="22.5" x14ac:dyDescent="0.2">
      <c r="A131" s="10"/>
      <c r="B131" s="102"/>
      <c r="C131" s="200"/>
      <c r="D131" s="364" t="s">
        <v>248</v>
      </c>
      <c r="E131" s="82"/>
      <c r="F131" s="83"/>
      <c r="G131" s="378">
        <v>0</v>
      </c>
      <c r="H131" s="288">
        <f t="shared" ref="H131:J132" si="175">G131</f>
        <v>0</v>
      </c>
      <c r="I131" s="288">
        <f t="shared" si="175"/>
        <v>0</v>
      </c>
      <c r="J131" s="288">
        <v>0.5</v>
      </c>
      <c r="K131" s="460">
        <v>0.75</v>
      </c>
      <c r="L131" s="292">
        <v>0.75</v>
      </c>
      <c r="M131" s="288">
        <v>0.75</v>
      </c>
      <c r="N131" s="288">
        <v>0.75</v>
      </c>
      <c r="O131" s="295">
        <v>0.75</v>
      </c>
      <c r="P131" s="288">
        <v>1</v>
      </c>
      <c r="Q131" s="288">
        <f t="shared" ref="Q131:AE131" si="176">P131</f>
        <v>1</v>
      </c>
      <c r="R131" s="288">
        <f t="shared" si="176"/>
        <v>1</v>
      </c>
      <c r="S131" s="295">
        <f t="shared" si="176"/>
        <v>1</v>
      </c>
      <c r="T131" s="288">
        <f t="shared" si="176"/>
        <v>1</v>
      </c>
      <c r="U131" s="288">
        <f t="shared" si="176"/>
        <v>1</v>
      </c>
      <c r="V131" s="288">
        <f t="shared" si="176"/>
        <v>1</v>
      </c>
      <c r="W131" s="295">
        <f t="shared" si="176"/>
        <v>1</v>
      </c>
      <c r="X131" s="288">
        <f t="shared" si="176"/>
        <v>1</v>
      </c>
      <c r="Y131" s="288">
        <f t="shared" si="176"/>
        <v>1</v>
      </c>
      <c r="Z131" s="288">
        <f t="shared" si="176"/>
        <v>1</v>
      </c>
      <c r="AA131" s="295">
        <f t="shared" si="176"/>
        <v>1</v>
      </c>
      <c r="AB131" s="288">
        <f t="shared" si="176"/>
        <v>1</v>
      </c>
      <c r="AC131" s="288">
        <f t="shared" si="176"/>
        <v>1</v>
      </c>
      <c r="AD131" s="288">
        <f t="shared" si="176"/>
        <v>1</v>
      </c>
      <c r="AE131" s="295">
        <f t="shared" si="176"/>
        <v>1</v>
      </c>
      <c r="AF131" s="507" t="s">
        <v>774</v>
      </c>
      <c r="AG131" s="508" t="s">
        <v>451</v>
      </c>
      <c r="AH131" s="507"/>
      <c r="AI131" s="507"/>
      <c r="AJ131" s="507"/>
      <c r="AK131" s="507"/>
      <c r="AL131" s="507"/>
    </row>
    <row r="132" spans="1:38" ht="22.5" x14ac:dyDescent="0.2">
      <c r="A132" s="10"/>
      <c r="B132" s="102"/>
      <c r="C132" s="200"/>
      <c r="D132" s="364" t="s">
        <v>249</v>
      </c>
      <c r="E132" s="82"/>
      <c r="F132" s="83"/>
      <c r="G132" s="378">
        <v>0</v>
      </c>
      <c r="H132" s="288">
        <v>0.5</v>
      </c>
      <c r="I132" s="288">
        <f t="shared" si="175"/>
        <v>0.5</v>
      </c>
      <c r="J132" s="288">
        <f t="shared" si="175"/>
        <v>0.5</v>
      </c>
      <c r="K132" s="466">
        <v>1</v>
      </c>
      <c r="L132" s="292">
        <f>K132</f>
        <v>1</v>
      </c>
      <c r="M132" s="288">
        <f>L132</f>
        <v>1</v>
      </c>
      <c r="N132" s="288">
        <f>M132</f>
        <v>1</v>
      </c>
      <c r="O132" s="295">
        <f>N132</f>
        <v>1</v>
      </c>
      <c r="P132" s="288">
        <f>O132</f>
        <v>1</v>
      </c>
      <c r="Q132" s="288">
        <f t="shared" ref="Q132:AE132" si="177">P132</f>
        <v>1</v>
      </c>
      <c r="R132" s="288">
        <f t="shared" si="177"/>
        <v>1</v>
      </c>
      <c r="S132" s="295">
        <f t="shared" si="177"/>
        <v>1</v>
      </c>
      <c r="T132" s="288">
        <f t="shared" si="177"/>
        <v>1</v>
      </c>
      <c r="U132" s="288">
        <f t="shared" si="177"/>
        <v>1</v>
      </c>
      <c r="V132" s="288">
        <f t="shared" si="177"/>
        <v>1</v>
      </c>
      <c r="W132" s="295">
        <f t="shared" si="177"/>
        <v>1</v>
      </c>
      <c r="X132" s="288">
        <f t="shared" si="177"/>
        <v>1</v>
      </c>
      <c r="Y132" s="288">
        <f t="shared" si="177"/>
        <v>1</v>
      </c>
      <c r="Z132" s="288">
        <f t="shared" si="177"/>
        <v>1</v>
      </c>
      <c r="AA132" s="295">
        <f t="shared" si="177"/>
        <v>1</v>
      </c>
      <c r="AB132" s="288">
        <f t="shared" si="177"/>
        <v>1</v>
      </c>
      <c r="AC132" s="288">
        <f t="shared" si="177"/>
        <v>1</v>
      </c>
      <c r="AD132" s="288">
        <f t="shared" si="177"/>
        <v>1</v>
      </c>
      <c r="AE132" s="295">
        <f t="shared" si="177"/>
        <v>1</v>
      </c>
      <c r="AF132" s="507"/>
      <c r="AG132" s="508" t="s">
        <v>431</v>
      </c>
      <c r="AH132" s="507"/>
      <c r="AI132" s="507"/>
      <c r="AJ132" s="507"/>
      <c r="AK132" s="507"/>
      <c r="AL132" s="507"/>
    </row>
    <row r="133" spans="1:38" ht="33.75" x14ac:dyDescent="0.2">
      <c r="A133" s="10"/>
      <c r="B133" s="102"/>
      <c r="C133" s="200"/>
      <c r="D133" s="364" t="s">
        <v>250</v>
      </c>
      <c r="E133" s="82"/>
      <c r="F133" s="83"/>
      <c r="G133" s="378">
        <v>0</v>
      </c>
      <c r="H133" s="288">
        <f t="shared" ref="H133:L134" si="178">G133</f>
        <v>0</v>
      </c>
      <c r="I133" s="288">
        <f t="shared" si="178"/>
        <v>0</v>
      </c>
      <c r="J133" s="288">
        <v>0.5</v>
      </c>
      <c r="K133" s="466">
        <v>1</v>
      </c>
      <c r="L133" s="292">
        <f t="shared" si="178"/>
        <v>1</v>
      </c>
      <c r="M133" s="288">
        <f t="shared" ref="M133:P134" si="179">L133</f>
        <v>1</v>
      </c>
      <c r="N133" s="288">
        <f t="shared" si="179"/>
        <v>1</v>
      </c>
      <c r="O133" s="295">
        <f t="shared" si="179"/>
        <v>1</v>
      </c>
      <c r="P133" s="288">
        <f t="shared" si="179"/>
        <v>1</v>
      </c>
      <c r="Q133" s="288">
        <f t="shared" ref="Q133:AE133" si="180">P133</f>
        <v>1</v>
      </c>
      <c r="R133" s="288">
        <f t="shared" si="180"/>
        <v>1</v>
      </c>
      <c r="S133" s="295">
        <f t="shared" si="180"/>
        <v>1</v>
      </c>
      <c r="T133" s="288">
        <f t="shared" si="180"/>
        <v>1</v>
      </c>
      <c r="U133" s="288">
        <f t="shared" si="180"/>
        <v>1</v>
      </c>
      <c r="V133" s="288">
        <f t="shared" si="180"/>
        <v>1</v>
      </c>
      <c r="W133" s="295">
        <f t="shared" si="180"/>
        <v>1</v>
      </c>
      <c r="X133" s="288">
        <f t="shared" si="180"/>
        <v>1</v>
      </c>
      <c r="Y133" s="288">
        <f t="shared" si="180"/>
        <v>1</v>
      </c>
      <c r="Z133" s="288">
        <f t="shared" si="180"/>
        <v>1</v>
      </c>
      <c r="AA133" s="295">
        <f t="shared" si="180"/>
        <v>1</v>
      </c>
      <c r="AB133" s="288">
        <f t="shared" si="180"/>
        <v>1</v>
      </c>
      <c r="AC133" s="288">
        <f t="shared" si="180"/>
        <v>1</v>
      </c>
      <c r="AD133" s="288">
        <f t="shared" si="180"/>
        <v>1</v>
      </c>
      <c r="AE133" s="295">
        <f t="shared" si="180"/>
        <v>1</v>
      </c>
      <c r="AF133" s="507"/>
      <c r="AG133" s="508" t="s">
        <v>431</v>
      </c>
      <c r="AH133" s="507"/>
      <c r="AI133" s="507"/>
      <c r="AJ133" s="507"/>
      <c r="AK133" s="507"/>
      <c r="AL133" s="507"/>
    </row>
    <row r="134" spans="1:38" ht="22.5" x14ac:dyDescent="0.2">
      <c r="A134" s="10"/>
      <c r="B134" s="102"/>
      <c r="C134" s="200"/>
      <c r="D134" s="364" t="s">
        <v>251</v>
      </c>
      <c r="E134" s="82"/>
      <c r="F134" s="83"/>
      <c r="G134" s="378">
        <v>0</v>
      </c>
      <c r="H134" s="288">
        <f t="shared" si="178"/>
        <v>0</v>
      </c>
      <c r="I134" s="288">
        <f t="shared" si="178"/>
        <v>0</v>
      </c>
      <c r="J134" s="288">
        <v>0.5</v>
      </c>
      <c r="K134" s="467">
        <v>1</v>
      </c>
      <c r="L134" s="292">
        <f t="shared" si="178"/>
        <v>1</v>
      </c>
      <c r="M134" s="288">
        <f t="shared" si="179"/>
        <v>1</v>
      </c>
      <c r="N134" s="288">
        <f t="shared" si="179"/>
        <v>1</v>
      </c>
      <c r="O134" s="295">
        <f t="shared" si="179"/>
        <v>1</v>
      </c>
      <c r="P134" s="288">
        <f t="shared" si="179"/>
        <v>1</v>
      </c>
      <c r="Q134" s="288">
        <f t="shared" ref="Q134:AE134" si="181">P134</f>
        <v>1</v>
      </c>
      <c r="R134" s="288">
        <f t="shared" si="181"/>
        <v>1</v>
      </c>
      <c r="S134" s="295">
        <f t="shared" si="181"/>
        <v>1</v>
      </c>
      <c r="T134" s="288">
        <f t="shared" si="181"/>
        <v>1</v>
      </c>
      <c r="U134" s="288">
        <f t="shared" si="181"/>
        <v>1</v>
      </c>
      <c r="V134" s="288">
        <f t="shared" si="181"/>
        <v>1</v>
      </c>
      <c r="W134" s="295">
        <f t="shared" si="181"/>
        <v>1</v>
      </c>
      <c r="X134" s="288">
        <f t="shared" si="181"/>
        <v>1</v>
      </c>
      <c r="Y134" s="288">
        <f t="shared" si="181"/>
        <v>1</v>
      </c>
      <c r="Z134" s="288">
        <f t="shared" si="181"/>
        <v>1</v>
      </c>
      <c r="AA134" s="295">
        <f t="shared" si="181"/>
        <v>1</v>
      </c>
      <c r="AB134" s="288">
        <f t="shared" si="181"/>
        <v>1</v>
      </c>
      <c r="AC134" s="288">
        <f t="shared" si="181"/>
        <v>1</v>
      </c>
      <c r="AD134" s="288">
        <f t="shared" si="181"/>
        <v>1</v>
      </c>
      <c r="AE134" s="295">
        <f t="shared" si="181"/>
        <v>1</v>
      </c>
      <c r="AF134" s="507"/>
      <c r="AG134" s="508" t="s">
        <v>431</v>
      </c>
      <c r="AH134" s="507"/>
      <c r="AI134" s="507"/>
      <c r="AJ134" s="507"/>
      <c r="AK134" s="507"/>
      <c r="AL134" s="507"/>
    </row>
    <row r="135" spans="1:38" ht="45.75" thickBot="1" x14ac:dyDescent="0.25">
      <c r="A135" s="10"/>
      <c r="B135" s="102"/>
      <c r="C135" s="211"/>
      <c r="D135" s="386" t="s">
        <v>400</v>
      </c>
      <c r="E135" s="157"/>
      <c r="F135" s="158"/>
      <c r="G135" s="159"/>
      <c r="H135" s="159"/>
      <c r="I135" s="160"/>
      <c r="J135" s="160"/>
      <c r="K135" s="161"/>
      <c r="L135" s="142"/>
      <c r="M135" s="143"/>
      <c r="N135" s="143"/>
      <c r="O135" s="144"/>
      <c r="P135" s="143"/>
      <c r="Q135" s="145"/>
      <c r="R135" s="145"/>
      <c r="S135" s="146"/>
      <c r="T135" s="143"/>
      <c r="U135" s="145"/>
      <c r="V135" s="145"/>
      <c r="W135" s="146"/>
      <c r="X135" s="143"/>
      <c r="Y135" s="145"/>
      <c r="Z135" s="145"/>
      <c r="AA135" s="146"/>
      <c r="AB135" s="143"/>
      <c r="AC135" s="145"/>
      <c r="AD135" s="145"/>
      <c r="AE135" s="146"/>
      <c r="AF135" s="146"/>
      <c r="AG135" s="146"/>
      <c r="AH135" s="146"/>
      <c r="AI135" s="146"/>
      <c r="AJ135" s="146"/>
      <c r="AK135" s="146"/>
      <c r="AL135" s="146"/>
    </row>
    <row r="136" spans="1:38" ht="12" thickBot="1" x14ac:dyDescent="0.25">
      <c r="A136" s="40"/>
      <c r="B136" s="301" t="s">
        <v>119</v>
      </c>
      <c r="C136" s="275"/>
      <c r="D136" s="276"/>
      <c r="E136" s="23"/>
      <c r="F136" s="23"/>
      <c r="G136" s="317"/>
      <c r="H136" s="318"/>
      <c r="I136" s="318"/>
      <c r="J136" s="318"/>
      <c r="K136" s="319"/>
      <c r="L136" s="318"/>
      <c r="M136" s="318"/>
      <c r="N136" s="318"/>
      <c r="O136" s="318"/>
      <c r="P136" s="318"/>
      <c r="Q136" s="318"/>
      <c r="R136" s="318"/>
      <c r="S136" s="320"/>
      <c r="T136" s="318"/>
      <c r="U136" s="318"/>
      <c r="V136" s="318"/>
      <c r="W136" s="320"/>
      <c r="X136" s="318"/>
      <c r="Y136" s="318"/>
      <c r="Z136" s="318"/>
      <c r="AA136" s="320"/>
      <c r="AB136" s="318"/>
      <c r="AC136" s="318"/>
      <c r="AD136" s="318"/>
      <c r="AE136" s="320"/>
      <c r="AF136" s="107"/>
      <c r="AG136" s="108"/>
      <c r="AH136" s="108"/>
      <c r="AI136" s="109"/>
      <c r="AJ136" s="108"/>
      <c r="AK136" s="108"/>
      <c r="AL136" s="108"/>
    </row>
    <row r="137" spans="1:38" ht="12" thickBot="1" x14ac:dyDescent="0.25">
      <c r="A137" s="10"/>
      <c r="B137" s="205" t="s">
        <v>41</v>
      </c>
      <c r="C137" s="209"/>
      <c r="D137" s="103" t="s">
        <v>50</v>
      </c>
      <c r="E137" s="99"/>
      <c r="F137" s="100"/>
      <c r="G137" s="429"/>
      <c r="H137" s="104"/>
      <c r="I137" s="105"/>
      <c r="J137" s="105"/>
      <c r="K137" s="106"/>
      <c r="L137" s="107"/>
      <c r="M137" s="108"/>
      <c r="N137" s="108"/>
      <c r="O137" s="430"/>
      <c r="P137" s="108"/>
      <c r="Q137" s="108"/>
      <c r="R137" s="357"/>
      <c r="S137" s="109"/>
      <c r="T137" s="108"/>
      <c r="U137" s="108"/>
      <c r="V137" s="108"/>
      <c r="W137" s="109"/>
      <c r="X137" s="108"/>
      <c r="Y137" s="108"/>
      <c r="Z137" s="108"/>
      <c r="AA137" s="109"/>
      <c r="AB137" s="108"/>
      <c r="AC137" s="108"/>
      <c r="AD137" s="108"/>
      <c r="AE137" s="109"/>
      <c r="AF137" s="109"/>
      <c r="AG137" s="109"/>
      <c r="AH137" s="109"/>
      <c r="AI137" s="109"/>
      <c r="AJ137" s="109"/>
      <c r="AK137" s="109"/>
      <c r="AL137" s="109"/>
    </row>
    <row r="138" spans="1:38" x14ac:dyDescent="0.2">
      <c r="A138" s="10"/>
      <c r="B138" s="206"/>
      <c r="C138" s="210"/>
      <c r="D138" s="221" t="s">
        <v>122</v>
      </c>
      <c r="E138" s="91"/>
      <c r="F138" s="92"/>
      <c r="G138" s="406">
        <f>IFERROR(SUM(G139:G144)/COUNT(G139:G144),0)</f>
        <v>0.25</v>
      </c>
      <c r="H138" s="407">
        <f>IFERROR(SUM(H139:H144)/COUNT(H139:H144),0)</f>
        <v>0.58333333333333337</v>
      </c>
      <c r="I138" s="407">
        <f t="shared" ref="I138:S138" si="182">IFERROR(SUM(I139:I144)/COUNT(I139:I144),0)</f>
        <v>0.58333333333333337</v>
      </c>
      <c r="J138" s="407">
        <f t="shared" si="182"/>
        <v>0.66666666666666663</v>
      </c>
      <c r="K138" s="407">
        <f t="shared" si="182"/>
        <v>0.75</v>
      </c>
      <c r="L138" s="408">
        <f t="shared" si="182"/>
        <v>0.91666666666666663</v>
      </c>
      <c r="M138" s="407">
        <f t="shared" si="182"/>
        <v>0.91666666666666663</v>
      </c>
      <c r="N138" s="407">
        <f t="shared" si="182"/>
        <v>0.95833333333333337</v>
      </c>
      <c r="O138" s="409">
        <f t="shared" si="182"/>
        <v>0.95833333333333337</v>
      </c>
      <c r="P138" s="407">
        <f t="shared" si="182"/>
        <v>1</v>
      </c>
      <c r="Q138" s="407">
        <f t="shared" si="182"/>
        <v>1</v>
      </c>
      <c r="R138" s="407">
        <f t="shared" si="182"/>
        <v>1</v>
      </c>
      <c r="S138" s="409">
        <f t="shared" si="182"/>
        <v>1</v>
      </c>
      <c r="T138" s="407">
        <f t="shared" ref="T138:AE138" si="183">IFERROR(SUM(T139:T144)/COUNT(T139:T144),0)</f>
        <v>1</v>
      </c>
      <c r="U138" s="407">
        <f t="shared" si="183"/>
        <v>1</v>
      </c>
      <c r="V138" s="407">
        <f t="shared" si="183"/>
        <v>1</v>
      </c>
      <c r="W138" s="409">
        <f t="shared" si="183"/>
        <v>1</v>
      </c>
      <c r="X138" s="407">
        <f t="shared" si="183"/>
        <v>1</v>
      </c>
      <c r="Y138" s="407">
        <f t="shared" si="183"/>
        <v>1</v>
      </c>
      <c r="Z138" s="407">
        <f t="shared" si="183"/>
        <v>1</v>
      </c>
      <c r="AA138" s="409">
        <f t="shared" si="183"/>
        <v>1</v>
      </c>
      <c r="AB138" s="407">
        <f t="shared" si="183"/>
        <v>1</v>
      </c>
      <c r="AC138" s="407">
        <f t="shared" si="183"/>
        <v>1</v>
      </c>
      <c r="AD138" s="407">
        <f t="shared" si="183"/>
        <v>1</v>
      </c>
      <c r="AE138" s="409">
        <f t="shared" si="183"/>
        <v>1</v>
      </c>
      <c r="AF138" s="664"/>
      <c r="AG138" s="664"/>
      <c r="AH138" s="664"/>
      <c r="AI138" s="664"/>
      <c r="AJ138" s="664"/>
      <c r="AK138" s="664"/>
      <c r="AL138" s="664"/>
    </row>
    <row r="139" spans="1:38" ht="12" x14ac:dyDescent="0.2">
      <c r="A139" s="10"/>
      <c r="B139" s="206"/>
      <c r="C139" s="210"/>
      <c r="D139" s="368" t="s">
        <v>252</v>
      </c>
      <c r="E139" s="82"/>
      <c r="F139" s="83"/>
      <c r="G139" s="378">
        <v>0</v>
      </c>
      <c r="H139" s="288">
        <v>1</v>
      </c>
      <c r="I139" s="288">
        <f t="shared" ref="H139:P144" si="184">H139</f>
        <v>1</v>
      </c>
      <c r="J139" s="288">
        <f t="shared" si="184"/>
        <v>1</v>
      </c>
      <c r="K139" s="464">
        <f t="shared" ref="K139:T139" si="185">J139</f>
        <v>1</v>
      </c>
      <c r="L139" s="292">
        <f t="shared" si="185"/>
        <v>1</v>
      </c>
      <c r="M139" s="288">
        <f t="shared" si="185"/>
        <v>1</v>
      </c>
      <c r="N139" s="288">
        <f t="shared" si="185"/>
        <v>1</v>
      </c>
      <c r="O139" s="295">
        <f t="shared" si="185"/>
        <v>1</v>
      </c>
      <c r="P139" s="288">
        <f t="shared" si="185"/>
        <v>1</v>
      </c>
      <c r="Q139" s="288">
        <f t="shared" si="185"/>
        <v>1</v>
      </c>
      <c r="R139" s="288">
        <f t="shared" si="185"/>
        <v>1</v>
      </c>
      <c r="S139" s="295">
        <f t="shared" si="185"/>
        <v>1</v>
      </c>
      <c r="T139" s="288">
        <f t="shared" si="185"/>
        <v>1</v>
      </c>
      <c r="U139" s="288">
        <f t="shared" ref="U139:U144" si="186">T139</f>
        <v>1</v>
      </c>
      <c r="V139" s="288">
        <f t="shared" ref="V139:V144" si="187">U139</f>
        <v>1</v>
      </c>
      <c r="W139" s="295">
        <f t="shared" ref="W139:W144" si="188">V139</f>
        <v>1</v>
      </c>
      <c r="X139" s="288">
        <f>W139</f>
        <v>1</v>
      </c>
      <c r="Y139" s="288">
        <f t="shared" ref="Y139:Y144" si="189">X139</f>
        <v>1</v>
      </c>
      <c r="Z139" s="288">
        <f t="shared" ref="Z139:Z144" si="190">Y139</f>
        <v>1</v>
      </c>
      <c r="AA139" s="295">
        <f t="shared" ref="AA139:AA144" si="191">Z139</f>
        <v>1</v>
      </c>
      <c r="AB139" s="288">
        <f>AA139</f>
        <v>1</v>
      </c>
      <c r="AC139" s="288">
        <f t="shared" ref="AC139:AC144" si="192">AB139</f>
        <v>1</v>
      </c>
      <c r="AD139" s="288">
        <f t="shared" ref="AD139:AD144" si="193">AC139</f>
        <v>1</v>
      </c>
      <c r="AE139" s="295">
        <f t="shared" ref="AE139:AE144" si="194">AD139</f>
        <v>1</v>
      </c>
      <c r="AF139" s="507"/>
      <c r="AG139" s="508" t="s">
        <v>431</v>
      </c>
      <c r="AH139" s="507"/>
      <c r="AI139" s="507"/>
      <c r="AJ139" s="507"/>
      <c r="AK139" s="507"/>
      <c r="AL139" s="507"/>
    </row>
    <row r="140" spans="1:38" ht="12" x14ac:dyDescent="0.2">
      <c r="A140" s="10"/>
      <c r="B140" s="206"/>
      <c r="C140" s="210"/>
      <c r="D140" s="368" t="s">
        <v>253</v>
      </c>
      <c r="E140" s="82"/>
      <c r="F140" s="83"/>
      <c r="G140" s="378">
        <v>0</v>
      </c>
      <c r="H140" s="288">
        <v>1</v>
      </c>
      <c r="I140" s="288">
        <f t="shared" si="184"/>
        <v>1</v>
      </c>
      <c r="J140" s="288">
        <f t="shared" si="184"/>
        <v>1</v>
      </c>
      <c r="K140" s="464">
        <f t="shared" si="184"/>
        <v>1</v>
      </c>
      <c r="L140" s="292">
        <f t="shared" si="184"/>
        <v>1</v>
      </c>
      <c r="M140" s="288">
        <f t="shared" si="184"/>
        <v>1</v>
      </c>
      <c r="N140" s="288">
        <f t="shared" si="184"/>
        <v>1</v>
      </c>
      <c r="O140" s="295">
        <f t="shared" si="184"/>
        <v>1</v>
      </c>
      <c r="P140" s="288">
        <f t="shared" si="184"/>
        <v>1</v>
      </c>
      <c r="Q140" s="288">
        <f t="shared" ref="Q140:T140" si="195">P140</f>
        <v>1</v>
      </c>
      <c r="R140" s="288">
        <f t="shared" si="195"/>
        <v>1</v>
      </c>
      <c r="S140" s="295">
        <f t="shared" si="195"/>
        <v>1</v>
      </c>
      <c r="T140" s="288">
        <f t="shared" si="195"/>
        <v>1</v>
      </c>
      <c r="U140" s="288">
        <f t="shared" si="186"/>
        <v>1</v>
      </c>
      <c r="V140" s="288">
        <f t="shared" si="187"/>
        <v>1</v>
      </c>
      <c r="W140" s="295">
        <f t="shared" si="188"/>
        <v>1</v>
      </c>
      <c r="X140" s="288">
        <f>W140</f>
        <v>1</v>
      </c>
      <c r="Y140" s="288">
        <f t="shared" si="189"/>
        <v>1</v>
      </c>
      <c r="Z140" s="288">
        <f t="shared" si="190"/>
        <v>1</v>
      </c>
      <c r="AA140" s="295">
        <f t="shared" si="191"/>
        <v>1</v>
      </c>
      <c r="AB140" s="288">
        <f>AA140</f>
        <v>1</v>
      </c>
      <c r="AC140" s="288">
        <f t="shared" si="192"/>
        <v>1</v>
      </c>
      <c r="AD140" s="288">
        <f t="shared" si="193"/>
        <v>1</v>
      </c>
      <c r="AE140" s="295">
        <f t="shared" si="194"/>
        <v>1</v>
      </c>
      <c r="AF140" s="507" t="s">
        <v>775</v>
      </c>
      <c r="AG140" s="508" t="s">
        <v>431</v>
      </c>
      <c r="AH140" s="507"/>
      <c r="AI140" s="507"/>
      <c r="AJ140" s="507"/>
      <c r="AK140" s="507"/>
      <c r="AL140" s="507"/>
    </row>
    <row r="141" spans="1:38" ht="22.5" x14ac:dyDescent="0.2">
      <c r="A141" s="10"/>
      <c r="B141" s="206"/>
      <c r="C141" s="210"/>
      <c r="D141" s="368" t="s">
        <v>254</v>
      </c>
      <c r="E141" s="86"/>
      <c r="F141" s="87"/>
      <c r="G141" s="378">
        <v>0</v>
      </c>
      <c r="H141" s="288">
        <f t="shared" si="184"/>
        <v>0</v>
      </c>
      <c r="I141" s="288">
        <f t="shared" si="184"/>
        <v>0</v>
      </c>
      <c r="J141" s="288">
        <f t="shared" si="184"/>
        <v>0</v>
      </c>
      <c r="K141" s="466">
        <f t="shared" si="184"/>
        <v>0</v>
      </c>
      <c r="L141" s="292">
        <v>0.5</v>
      </c>
      <c r="M141" s="288">
        <f t="shared" si="184"/>
        <v>0.5</v>
      </c>
      <c r="N141" s="288">
        <v>0.75</v>
      </c>
      <c r="O141" s="288">
        <v>0.75</v>
      </c>
      <c r="P141" s="288">
        <v>1</v>
      </c>
      <c r="Q141" s="288">
        <f t="shared" ref="Q141:S144" si="196">P141</f>
        <v>1</v>
      </c>
      <c r="R141" s="288">
        <f t="shared" si="196"/>
        <v>1</v>
      </c>
      <c r="S141" s="295">
        <f t="shared" si="196"/>
        <v>1</v>
      </c>
      <c r="T141" s="288">
        <v>1</v>
      </c>
      <c r="U141" s="288">
        <f t="shared" si="186"/>
        <v>1</v>
      </c>
      <c r="V141" s="288">
        <f t="shared" si="187"/>
        <v>1</v>
      </c>
      <c r="W141" s="295">
        <f t="shared" si="188"/>
        <v>1</v>
      </c>
      <c r="X141" s="288">
        <v>1</v>
      </c>
      <c r="Y141" s="288">
        <f t="shared" si="189"/>
        <v>1</v>
      </c>
      <c r="Z141" s="288">
        <f t="shared" si="190"/>
        <v>1</v>
      </c>
      <c r="AA141" s="295">
        <f t="shared" si="191"/>
        <v>1</v>
      </c>
      <c r="AB141" s="288">
        <v>1</v>
      </c>
      <c r="AC141" s="288">
        <f t="shared" si="192"/>
        <v>1</v>
      </c>
      <c r="AD141" s="288">
        <f t="shared" si="193"/>
        <v>1</v>
      </c>
      <c r="AE141" s="295">
        <f t="shared" si="194"/>
        <v>1</v>
      </c>
      <c r="AF141" s="507" t="s">
        <v>776</v>
      </c>
      <c r="AG141" s="508" t="s">
        <v>431</v>
      </c>
      <c r="AH141" s="507"/>
      <c r="AI141" s="507"/>
      <c r="AJ141" s="507"/>
      <c r="AK141" s="507"/>
      <c r="AL141" s="507"/>
    </row>
    <row r="142" spans="1:38" ht="22.5" x14ac:dyDescent="0.2">
      <c r="A142" s="10"/>
      <c r="B142" s="206"/>
      <c r="C142" s="210"/>
      <c r="D142" s="364" t="s">
        <v>255</v>
      </c>
      <c r="E142" s="82"/>
      <c r="F142" s="83"/>
      <c r="G142" s="378">
        <v>1</v>
      </c>
      <c r="H142" s="288">
        <f>G142</f>
        <v>1</v>
      </c>
      <c r="I142" s="288">
        <f t="shared" si="184"/>
        <v>1</v>
      </c>
      <c r="J142" s="288">
        <f t="shared" si="184"/>
        <v>1</v>
      </c>
      <c r="K142" s="466">
        <f>J142</f>
        <v>1</v>
      </c>
      <c r="L142" s="292">
        <f t="shared" si="184"/>
        <v>1</v>
      </c>
      <c r="M142" s="288">
        <f t="shared" si="184"/>
        <v>1</v>
      </c>
      <c r="N142" s="288">
        <f t="shared" si="184"/>
        <v>1</v>
      </c>
      <c r="O142" s="295">
        <f t="shared" si="184"/>
        <v>1</v>
      </c>
      <c r="P142" s="288">
        <f t="shared" si="184"/>
        <v>1</v>
      </c>
      <c r="Q142" s="288">
        <f t="shared" si="196"/>
        <v>1</v>
      </c>
      <c r="R142" s="288">
        <f t="shared" si="196"/>
        <v>1</v>
      </c>
      <c r="S142" s="295">
        <f t="shared" si="196"/>
        <v>1</v>
      </c>
      <c r="T142" s="288">
        <f>S142</f>
        <v>1</v>
      </c>
      <c r="U142" s="288">
        <f t="shared" si="186"/>
        <v>1</v>
      </c>
      <c r="V142" s="288">
        <f t="shared" si="187"/>
        <v>1</v>
      </c>
      <c r="W142" s="295">
        <f t="shared" si="188"/>
        <v>1</v>
      </c>
      <c r="X142" s="288">
        <f>W142</f>
        <v>1</v>
      </c>
      <c r="Y142" s="288">
        <f t="shared" si="189"/>
        <v>1</v>
      </c>
      <c r="Z142" s="288">
        <f t="shared" si="190"/>
        <v>1</v>
      </c>
      <c r="AA142" s="295">
        <f t="shared" si="191"/>
        <v>1</v>
      </c>
      <c r="AB142" s="288">
        <f>AA142</f>
        <v>1</v>
      </c>
      <c r="AC142" s="288">
        <f t="shared" si="192"/>
        <v>1</v>
      </c>
      <c r="AD142" s="288">
        <f t="shared" si="193"/>
        <v>1</v>
      </c>
      <c r="AE142" s="295">
        <f t="shared" si="194"/>
        <v>1</v>
      </c>
      <c r="AF142" s="507" t="s">
        <v>777</v>
      </c>
      <c r="AG142" s="508" t="s">
        <v>431</v>
      </c>
      <c r="AH142" s="507"/>
      <c r="AI142" s="507"/>
      <c r="AJ142" s="507"/>
      <c r="AK142" s="507"/>
      <c r="AL142" s="507"/>
    </row>
    <row r="143" spans="1:38" ht="12" x14ac:dyDescent="0.2">
      <c r="A143" s="10"/>
      <c r="B143" s="206"/>
      <c r="C143" s="211"/>
      <c r="D143" s="368" t="s">
        <v>256</v>
      </c>
      <c r="E143" s="86"/>
      <c r="F143" s="87"/>
      <c r="G143" s="378">
        <v>0</v>
      </c>
      <c r="H143" s="288">
        <f t="shared" si="184"/>
        <v>0</v>
      </c>
      <c r="I143" s="288">
        <f t="shared" si="184"/>
        <v>0</v>
      </c>
      <c r="J143" s="288">
        <v>0.5</v>
      </c>
      <c r="K143" s="288">
        <v>0.75</v>
      </c>
      <c r="L143" s="288">
        <v>1</v>
      </c>
      <c r="M143" s="288">
        <f t="shared" si="184"/>
        <v>1</v>
      </c>
      <c r="N143" s="288">
        <f t="shared" si="184"/>
        <v>1</v>
      </c>
      <c r="O143" s="295">
        <f t="shared" si="184"/>
        <v>1</v>
      </c>
      <c r="P143" s="288">
        <f>O143</f>
        <v>1</v>
      </c>
      <c r="Q143" s="288">
        <f t="shared" si="196"/>
        <v>1</v>
      </c>
      <c r="R143" s="288">
        <f t="shared" si="196"/>
        <v>1</v>
      </c>
      <c r="S143" s="295">
        <f t="shared" si="196"/>
        <v>1</v>
      </c>
      <c r="T143" s="288">
        <f>S143</f>
        <v>1</v>
      </c>
      <c r="U143" s="288">
        <f t="shared" si="186"/>
        <v>1</v>
      </c>
      <c r="V143" s="288">
        <f t="shared" si="187"/>
        <v>1</v>
      </c>
      <c r="W143" s="295">
        <f t="shared" si="188"/>
        <v>1</v>
      </c>
      <c r="X143" s="288">
        <f>W143</f>
        <v>1</v>
      </c>
      <c r="Y143" s="288">
        <f t="shared" si="189"/>
        <v>1</v>
      </c>
      <c r="Z143" s="288">
        <f t="shared" si="190"/>
        <v>1</v>
      </c>
      <c r="AA143" s="295">
        <f t="shared" si="191"/>
        <v>1</v>
      </c>
      <c r="AB143" s="288">
        <f>AA143</f>
        <v>1</v>
      </c>
      <c r="AC143" s="288">
        <f t="shared" si="192"/>
        <v>1</v>
      </c>
      <c r="AD143" s="288">
        <f t="shared" si="193"/>
        <v>1</v>
      </c>
      <c r="AE143" s="295">
        <f t="shared" si="194"/>
        <v>1</v>
      </c>
      <c r="AG143" s="508" t="s">
        <v>431</v>
      </c>
    </row>
    <row r="144" spans="1:38" s="269" customFormat="1" ht="12" x14ac:dyDescent="0.2">
      <c r="A144" s="268"/>
      <c r="B144" s="206"/>
      <c r="C144" s="211"/>
      <c r="D144" s="366" t="s">
        <v>257</v>
      </c>
      <c r="E144" s="82"/>
      <c r="F144" s="83"/>
      <c r="G144" s="378">
        <v>0.5</v>
      </c>
      <c r="H144" s="288">
        <f t="shared" si="184"/>
        <v>0.5</v>
      </c>
      <c r="I144" s="288">
        <f t="shared" si="184"/>
        <v>0.5</v>
      </c>
      <c r="J144" s="288">
        <v>0.5</v>
      </c>
      <c r="K144" s="288">
        <v>0.75</v>
      </c>
      <c r="L144" s="288">
        <v>1</v>
      </c>
      <c r="M144" s="288">
        <f t="shared" si="184"/>
        <v>1</v>
      </c>
      <c r="N144" s="288">
        <f t="shared" si="184"/>
        <v>1</v>
      </c>
      <c r="O144" s="295">
        <f t="shared" si="184"/>
        <v>1</v>
      </c>
      <c r="P144" s="288">
        <f t="shared" si="184"/>
        <v>1</v>
      </c>
      <c r="Q144" s="288">
        <f t="shared" si="196"/>
        <v>1</v>
      </c>
      <c r="R144" s="288">
        <f t="shared" si="196"/>
        <v>1</v>
      </c>
      <c r="S144" s="295">
        <f t="shared" si="196"/>
        <v>1</v>
      </c>
      <c r="T144" s="288">
        <f>S144</f>
        <v>1</v>
      </c>
      <c r="U144" s="288">
        <f t="shared" si="186"/>
        <v>1</v>
      </c>
      <c r="V144" s="288">
        <f t="shared" si="187"/>
        <v>1</v>
      </c>
      <c r="W144" s="295">
        <f t="shared" si="188"/>
        <v>1</v>
      </c>
      <c r="X144" s="288">
        <f>W144</f>
        <v>1</v>
      </c>
      <c r="Y144" s="288">
        <f t="shared" si="189"/>
        <v>1</v>
      </c>
      <c r="Z144" s="288">
        <f t="shared" si="190"/>
        <v>1</v>
      </c>
      <c r="AA144" s="295">
        <f t="shared" si="191"/>
        <v>1</v>
      </c>
      <c r="AB144" s="288">
        <f>AA144</f>
        <v>1</v>
      </c>
      <c r="AC144" s="288">
        <f t="shared" si="192"/>
        <v>1</v>
      </c>
      <c r="AD144" s="288">
        <f t="shared" si="193"/>
        <v>1</v>
      </c>
      <c r="AE144" s="295">
        <f t="shared" si="194"/>
        <v>1</v>
      </c>
      <c r="AG144" s="508" t="s">
        <v>431</v>
      </c>
    </row>
    <row r="145" spans="1:38" ht="34.5" thickBot="1" x14ac:dyDescent="0.25">
      <c r="A145" s="10"/>
      <c r="B145" s="206"/>
      <c r="C145" s="211"/>
      <c r="D145" s="386" t="s">
        <v>314</v>
      </c>
      <c r="E145" s="157"/>
      <c r="F145" s="158"/>
      <c r="G145" s="159"/>
      <c r="H145" s="159"/>
      <c r="I145" s="160"/>
      <c r="J145" s="160"/>
      <c r="K145" s="161"/>
      <c r="L145" s="142"/>
      <c r="M145" s="143"/>
      <c r="N145" s="143"/>
      <c r="O145" s="144"/>
      <c r="P145" s="143"/>
      <c r="Q145" s="145"/>
      <c r="R145" s="145"/>
      <c r="S145" s="146"/>
      <c r="T145" s="143"/>
      <c r="U145" s="145"/>
      <c r="V145" s="145"/>
      <c r="W145" s="146"/>
      <c r="X145" s="143"/>
      <c r="Y145" s="145"/>
      <c r="Z145" s="145"/>
      <c r="AA145" s="146"/>
      <c r="AB145" s="143"/>
      <c r="AC145" s="145"/>
      <c r="AD145" s="145"/>
      <c r="AE145" s="146"/>
      <c r="AF145" s="146"/>
      <c r="AG145" s="151"/>
      <c r="AH145" s="145"/>
      <c r="AI145" s="145"/>
      <c r="AJ145" s="146"/>
      <c r="AK145" s="145"/>
      <c r="AL145" s="145"/>
    </row>
    <row r="146" spans="1:38" ht="12" thickBot="1" x14ac:dyDescent="0.25">
      <c r="A146" s="10"/>
      <c r="B146" s="205" t="s">
        <v>51</v>
      </c>
      <c r="C146" s="209"/>
      <c r="D146" s="117" t="s">
        <v>52</v>
      </c>
      <c r="E146" s="99"/>
      <c r="F146" s="100"/>
      <c r="G146" s="104"/>
      <c r="H146" s="429"/>
      <c r="I146" s="108"/>
      <c r="J146" s="108"/>
      <c r="K146" s="112"/>
      <c r="L146" s="430"/>
      <c r="M146" s="108"/>
      <c r="N146" s="108"/>
      <c r="O146" s="110"/>
      <c r="P146" s="108"/>
      <c r="Q146" s="108"/>
      <c r="R146" s="108"/>
      <c r="S146" s="357"/>
      <c r="T146" s="108"/>
      <c r="U146" s="108"/>
      <c r="V146" s="108"/>
      <c r="W146" s="108"/>
      <c r="X146" s="108"/>
      <c r="Y146" s="108"/>
      <c r="Z146" s="108"/>
      <c r="AA146" s="108"/>
      <c r="AB146" s="108"/>
      <c r="AC146" s="108"/>
      <c r="AD146" s="108"/>
      <c r="AE146" s="108"/>
      <c r="AF146" s="107"/>
      <c r="AG146" s="107"/>
      <c r="AH146" s="108"/>
      <c r="AI146" s="108"/>
      <c r="AJ146" s="109"/>
      <c r="AK146" s="108"/>
      <c r="AL146" s="108"/>
    </row>
    <row r="147" spans="1:38" x14ac:dyDescent="0.2">
      <c r="A147" s="10"/>
      <c r="B147" s="206"/>
      <c r="C147" s="210"/>
      <c r="D147" s="162" t="s">
        <v>122</v>
      </c>
      <c r="E147" s="89"/>
      <c r="F147" s="90"/>
      <c r="G147" s="406">
        <f t="shared" ref="G147:S147" si="197">IFERROR(SUM(G148:G152)/COUNT(G148:G152),0)</f>
        <v>0</v>
      </c>
      <c r="H147" s="407">
        <f t="shared" si="197"/>
        <v>0.6</v>
      </c>
      <c r="I147" s="407">
        <f t="shared" si="197"/>
        <v>0.6</v>
      </c>
      <c r="J147" s="407">
        <f t="shared" si="197"/>
        <v>0.6</v>
      </c>
      <c r="K147" s="407">
        <f t="shared" si="197"/>
        <v>0.8</v>
      </c>
      <c r="L147" s="408">
        <f t="shared" si="197"/>
        <v>1</v>
      </c>
      <c r="M147" s="407">
        <f t="shared" si="197"/>
        <v>1</v>
      </c>
      <c r="N147" s="407">
        <f t="shared" si="197"/>
        <v>1</v>
      </c>
      <c r="O147" s="409">
        <f t="shared" si="197"/>
        <v>1</v>
      </c>
      <c r="P147" s="407">
        <f t="shared" si="197"/>
        <v>1</v>
      </c>
      <c r="Q147" s="407">
        <f t="shared" si="197"/>
        <v>1</v>
      </c>
      <c r="R147" s="407">
        <f t="shared" si="197"/>
        <v>1</v>
      </c>
      <c r="S147" s="409">
        <f t="shared" si="197"/>
        <v>1</v>
      </c>
      <c r="T147" s="407">
        <f t="shared" ref="T147:AE147" si="198">IFERROR(SUM(T148:T152)/COUNT(T148:T152),0)</f>
        <v>1</v>
      </c>
      <c r="U147" s="407">
        <f t="shared" si="198"/>
        <v>1</v>
      </c>
      <c r="V147" s="407">
        <f t="shared" si="198"/>
        <v>1</v>
      </c>
      <c r="W147" s="409">
        <f t="shared" si="198"/>
        <v>1</v>
      </c>
      <c r="X147" s="407">
        <f t="shared" si="198"/>
        <v>1</v>
      </c>
      <c r="Y147" s="407">
        <f t="shared" si="198"/>
        <v>1</v>
      </c>
      <c r="Z147" s="407">
        <f t="shared" si="198"/>
        <v>1</v>
      </c>
      <c r="AA147" s="409">
        <f t="shared" si="198"/>
        <v>1</v>
      </c>
      <c r="AB147" s="407">
        <f t="shared" si="198"/>
        <v>1</v>
      </c>
      <c r="AC147" s="407">
        <f t="shared" si="198"/>
        <v>1</v>
      </c>
      <c r="AD147" s="407">
        <f t="shared" si="198"/>
        <v>1</v>
      </c>
      <c r="AE147" s="409">
        <f t="shared" si="198"/>
        <v>1</v>
      </c>
      <c r="AF147" s="660"/>
      <c r="AG147" s="660"/>
      <c r="AH147" s="660"/>
      <c r="AI147" s="660"/>
      <c r="AJ147" s="660"/>
      <c r="AK147" s="660"/>
      <c r="AL147" s="660"/>
    </row>
    <row r="148" spans="1:38" ht="12" x14ac:dyDescent="0.2">
      <c r="A148" s="10"/>
      <c r="B148" s="206"/>
      <c r="C148" s="210"/>
      <c r="D148" s="369" t="s">
        <v>258</v>
      </c>
      <c r="E148" s="82"/>
      <c r="F148" s="83"/>
      <c r="G148" s="378">
        <v>0</v>
      </c>
      <c r="H148" s="288">
        <v>1</v>
      </c>
      <c r="I148" s="288">
        <f t="shared" ref="I148:AE148" si="199">H148</f>
        <v>1</v>
      </c>
      <c r="J148" s="288">
        <f t="shared" si="199"/>
        <v>1</v>
      </c>
      <c r="K148" s="466">
        <f t="shared" si="199"/>
        <v>1</v>
      </c>
      <c r="L148" s="292">
        <f t="shared" si="199"/>
        <v>1</v>
      </c>
      <c r="M148" s="288">
        <f t="shared" si="199"/>
        <v>1</v>
      </c>
      <c r="N148" s="288">
        <f t="shared" si="199"/>
        <v>1</v>
      </c>
      <c r="O148" s="295">
        <f t="shared" si="199"/>
        <v>1</v>
      </c>
      <c r="P148" s="288">
        <f t="shared" si="199"/>
        <v>1</v>
      </c>
      <c r="Q148" s="288">
        <f t="shared" si="199"/>
        <v>1</v>
      </c>
      <c r="R148" s="288">
        <f t="shared" si="199"/>
        <v>1</v>
      </c>
      <c r="S148" s="295">
        <f t="shared" si="199"/>
        <v>1</v>
      </c>
      <c r="T148" s="288">
        <f t="shared" si="199"/>
        <v>1</v>
      </c>
      <c r="U148" s="288">
        <f t="shared" si="199"/>
        <v>1</v>
      </c>
      <c r="V148" s="288">
        <f t="shared" si="199"/>
        <v>1</v>
      </c>
      <c r="W148" s="295">
        <f t="shared" si="199"/>
        <v>1</v>
      </c>
      <c r="X148" s="288">
        <f t="shared" si="199"/>
        <v>1</v>
      </c>
      <c r="Y148" s="288">
        <f t="shared" si="199"/>
        <v>1</v>
      </c>
      <c r="Z148" s="288">
        <f t="shared" si="199"/>
        <v>1</v>
      </c>
      <c r="AA148" s="295">
        <f t="shared" si="199"/>
        <v>1</v>
      </c>
      <c r="AB148" s="288">
        <f t="shared" si="199"/>
        <v>1</v>
      </c>
      <c r="AC148" s="288">
        <f t="shared" si="199"/>
        <v>1</v>
      </c>
      <c r="AD148" s="288">
        <f t="shared" si="199"/>
        <v>1</v>
      </c>
      <c r="AE148" s="295">
        <f t="shared" si="199"/>
        <v>1</v>
      </c>
      <c r="AF148" s="507"/>
      <c r="AG148" s="508" t="s">
        <v>431</v>
      </c>
      <c r="AH148" s="507"/>
      <c r="AI148" s="507"/>
      <c r="AJ148" s="507"/>
      <c r="AK148" s="507"/>
      <c r="AL148" s="507"/>
    </row>
    <row r="149" spans="1:38" ht="12" x14ac:dyDescent="0.2">
      <c r="A149" s="10"/>
      <c r="B149" s="206"/>
      <c r="C149" s="210"/>
      <c r="D149" s="366" t="s">
        <v>259</v>
      </c>
      <c r="E149" s="82"/>
      <c r="F149" s="83"/>
      <c r="G149" s="378">
        <v>0</v>
      </c>
      <c r="H149" s="288">
        <v>0.5</v>
      </c>
      <c r="I149" s="288">
        <v>0.5</v>
      </c>
      <c r="J149" s="288">
        <f t="shared" ref="I149:J152" si="200">I149</f>
        <v>0.5</v>
      </c>
      <c r="K149" s="293">
        <v>0.5</v>
      </c>
      <c r="L149" s="292">
        <v>1</v>
      </c>
      <c r="M149" s="288">
        <f t="shared" ref="M149:AE149" si="201">L149</f>
        <v>1</v>
      </c>
      <c r="N149" s="288">
        <f t="shared" si="201"/>
        <v>1</v>
      </c>
      <c r="O149" s="295">
        <f t="shared" si="201"/>
        <v>1</v>
      </c>
      <c r="P149" s="288">
        <f t="shared" si="201"/>
        <v>1</v>
      </c>
      <c r="Q149" s="288">
        <f t="shared" si="201"/>
        <v>1</v>
      </c>
      <c r="R149" s="288">
        <f t="shared" si="201"/>
        <v>1</v>
      </c>
      <c r="S149" s="295">
        <f t="shared" si="201"/>
        <v>1</v>
      </c>
      <c r="T149" s="288">
        <f t="shared" si="201"/>
        <v>1</v>
      </c>
      <c r="U149" s="288">
        <f t="shared" si="201"/>
        <v>1</v>
      </c>
      <c r="V149" s="288">
        <f t="shared" si="201"/>
        <v>1</v>
      </c>
      <c r="W149" s="295">
        <f t="shared" si="201"/>
        <v>1</v>
      </c>
      <c r="X149" s="288">
        <f t="shared" si="201"/>
        <v>1</v>
      </c>
      <c r="Y149" s="288">
        <f t="shared" si="201"/>
        <v>1</v>
      </c>
      <c r="Z149" s="288">
        <f t="shared" si="201"/>
        <v>1</v>
      </c>
      <c r="AA149" s="295">
        <f t="shared" si="201"/>
        <v>1</v>
      </c>
      <c r="AB149" s="288">
        <f t="shared" si="201"/>
        <v>1</v>
      </c>
      <c r="AC149" s="288">
        <f t="shared" si="201"/>
        <v>1</v>
      </c>
      <c r="AD149" s="288">
        <f t="shared" si="201"/>
        <v>1</v>
      </c>
      <c r="AE149" s="295">
        <f t="shared" si="201"/>
        <v>1</v>
      </c>
      <c r="AF149" s="507"/>
      <c r="AG149" s="508" t="s">
        <v>431</v>
      </c>
      <c r="AH149" s="507"/>
      <c r="AI149" s="507"/>
      <c r="AJ149" s="507"/>
      <c r="AK149" s="507"/>
      <c r="AL149" s="507"/>
    </row>
    <row r="150" spans="1:38" ht="12" x14ac:dyDescent="0.2">
      <c r="A150" s="10"/>
      <c r="B150" s="206"/>
      <c r="C150" s="210"/>
      <c r="D150" s="369" t="s">
        <v>260</v>
      </c>
      <c r="E150" s="82"/>
      <c r="F150" s="83"/>
      <c r="G150" s="378">
        <v>0</v>
      </c>
      <c r="H150" s="288">
        <v>0.5</v>
      </c>
      <c r="I150" s="288">
        <f t="shared" si="200"/>
        <v>0.5</v>
      </c>
      <c r="J150" s="288">
        <f t="shared" si="200"/>
        <v>0.5</v>
      </c>
      <c r="K150" s="293">
        <v>1</v>
      </c>
      <c r="L150" s="292">
        <f>K150</f>
        <v>1</v>
      </c>
      <c r="M150" s="288">
        <f t="shared" ref="M150:AE150" si="202">L150</f>
        <v>1</v>
      </c>
      <c r="N150" s="288">
        <f t="shared" si="202"/>
        <v>1</v>
      </c>
      <c r="O150" s="295">
        <f t="shared" si="202"/>
        <v>1</v>
      </c>
      <c r="P150" s="288">
        <f t="shared" si="202"/>
        <v>1</v>
      </c>
      <c r="Q150" s="288">
        <f t="shared" si="202"/>
        <v>1</v>
      </c>
      <c r="R150" s="288">
        <f t="shared" si="202"/>
        <v>1</v>
      </c>
      <c r="S150" s="295">
        <f t="shared" si="202"/>
        <v>1</v>
      </c>
      <c r="T150" s="288">
        <f t="shared" si="202"/>
        <v>1</v>
      </c>
      <c r="U150" s="288">
        <f t="shared" si="202"/>
        <v>1</v>
      </c>
      <c r="V150" s="288">
        <f t="shared" si="202"/>
        <v>1</v>
      </c>
      <c r="W150" s="295">
        <f t="shared" si="202"/>
        <v>1</v>
      </c>
      <c r="X150" s="288">
        <f t="shared" si="202"/>
        <v>1</v>
      </c>
      <c r="Y150" s="288">
        <f t="shared" si="202"/>
        <v>1</v>
      </c>
      <c r="Z150" s="288">
        <f t="shared" si="202"/>
        <v>1</v>
      </c>
      <c r="AA150" s="295">
        <f t="shared" si="202"/>
        <v>1</v>
      </c>
      <c r="AB150" s="288">
        <f t="shared" si="202"/>
        <v>1</v>
      </c>
      <c r="AC150" s="288">
        <f t="shared" si="202"/>
        <v>1</v>
      </c>
      <c r="AD150" s="288">
        <f t="shared" si="202"/>
        <v>1</v>
      </c>
      <c r="AE150" s="295">
        <f t="shared" si="202"/>
        <v>1</v>
      </c>
      <c r="AF150" s="507"/>
      <c r="AG150" s="508"/>
      <c r="AH150" s="507"/>
      <c r="AI150" s="507"/>
      <c r="AJ150" s="507"/>
      <c r="AK150" s="507"/>
      <c r="AL150" s="507"/>
    </row>
    <row r="151" spans="1:38" ht="22.5" x14ac:dyDescent="0.2">
      <c r="A151" s="10"/>
      <c r="B151" s="206"/>
      <c r="C151" s="210"/>
      <c r="D151" s="366" t="s">
        <v>261</v>
      </c>
      <c r="E151" s="82"/>
      <c r="F151" s="83"/>
      <c r="G151" s="378">
        <v>0</v>
      </c>
      <c r="H151" s="288">
        <v>0.5</v>
      </c>
      <c r="I151" s="288">
        <f t="shared" si="200"/>
        <v>0.5</v>
      </c>
      <c r="J151" s="288">
        <v>0.5</v>
      </c>
      <c r="K151" s="293">
        <v>0.75</v>
      </c>
      <c r="L151" s="292">
        <v>1</v>
      </c>
      <c r="M151" s="288">
        <f t="shared" ref="M151:AE151" si="203">L151</f>
        <v>1</v>
      </c>
      <c r="N151" s="288">
        <f t="shared" si="203"/>
        <v>1</v>
      </c>
      <c r="O151" s="295">
        <f t="shared" si="203"/>
        <v>1</v>
      </c>
      <c r="P151" s="288">
        <f t="shared" si="203"/>
        <v>1</v>
      </c>
      <c r="Q151" s="288">
        <f t="shared" si="203"/>
        <v>1</v>
      </c>
      <c r="R151" s="288">
        <f t="shared" si="203"/>
        <v>1</v>
      </c>
      <c r="S151" s="295">
        <f t="shared" si="203"/>
        <v>1</v>
      </c>
      <c r="T151" s="288">
        <f t="shared" si="203"/>
        <v>1</v>
      </c>
      <c r="U151" s="288">
        <f t="shared" si="203"/>
        <v>1</v>
      </c>
      <c r="V151" s="288">
        <f t="shared" si="203"/>
        <v>1</v>
      </c>
      <c r="W151" s="295">
        <f t="shared" si="203"/>
        <v>1</v>
      </c>
      <c r="X151" s="288">
        <f t="shared" si="203"/>
        <v>1</v>
      </c>
      <c r="Y151" s="288">
        <f t="shared" si="203"/>
        <v>1</v>
      </c>
      <c r="Z151" s="288">
        <f t="shared" si="203"/>
        <v>1</v>
      </c>
      <c r="AA151" s="295">
        <f t="shared" si="203"/>
        <v>1</v>
      </c>
      <c r="AB151" s="288">
        <f t="shared" si="203"/>
        <v>1</v>
      </c>
      <c r="AC151" s="288">
        <f t="shared" si="203"/>
        <v>1</v>
      </c>
      <c r="AD151" s="288">
        <f t="shared" si="203"/>
        <v>1</v>
      </c>
      <c r="AE151" s="295">
        <f t="shared" si="203"/>
        <v>1</v>
      </c>
      <c r="AF151" s="515" t="s">
        <v>778</v>
      </c>
      <c r="AG151" s="508" t="s">
        <v>451</v>
      </c>
      <c r="AH151" s="45"/>
      <c r="AI151" s="509"/>
      <c r="AJ151" s="45"/>
      <c r="AK151" s="45"/>
      <c r="AL151" s="45"/>
    </row>
    <row r="152" spans="1:38" ht="22.5" x14ac:dyDescent="0.2">
      <c r="A152" s="10"/>
      <c r="B152" s="206"/>
      <c r="C152" s="210"/>
      <c r="D152" s="366" t="s">
        <v>262</v>
      </c>
      <c r="E152" s="127"/>
      <c r="F152" s="128"/>
      <c r="G152" s="378">
        <v>0</v>
      </c>
      <c r="H152" s="288">
        <v>0.5</v>
      </c>
      <c r="I152" s="288">
        <f t="shared" si="200"/>
        <v>0.5</v>
      </c>
      <c r="J152" s="288">
        <f t="shared" si="200"/>
        <v>0.5</v>
      </c>
      <c r="K152" s="293">
        <v>0.75</v>
      </c>
      <c r="L152" s="292">
        <v>1</v>
      </c>
      <c r="M152" s="288">
        <f t="shared" ref="M152:AE152" si="204">L152</f>
        <v>1</v>
      </c>
      <c r="N152" s="288">
        <f t="shared" si="204"/>
        <v>1</v>
      </c>
      <c r="O152" s="295">
        <f t="shared" si="204"/>
        <v>1</v>
      </c>
      <c r="P152" s="288">
        <f t="shared" si="204"/>
        <v>1</v>
      </c>
      <c r="Q152" s="288">
        <f t="shared" si="204"/>
        <v>1</v>
      </c>
      <c r="R152" s="288">
        <f t="shared" si="204"/>
        <v>1</v>
      </c>
      <c r="S152" s="295">
        <f t="shared" si="204"/>
        <v>1</v>
      </c>
      <c r="T152" s="288">
        <f t="shared" si="204"/>
        <v>1</v>
      </c>
      <c r="U152" s="288">
        <f t="shared" si="204"/>
        <v>1</v>
      </c>
      <c r="V152" s="288">
        <f t="shared" si="204"/>
        <v>1</v>
      </c>
      <c r="W152" s="295">
        <f t="shared" si="204"/>
        <v>1</v>
      </c>
      <c r="X152" s="288">
        <f t="shared" si="204"/>
        <v>1</v>
      </c>
      <c r="Y152" s="288">
        <f t="shared" si="204"/>
        <v>1</v>
      </c>
      <c r="Z152" s="288">
        <f t="shared" si="204"/>
        <v>1</v>
      </c>
      <c r="AA152" s="295">
        <f t="shared" si="204"/>
        <v>1</v>
      </c>
      <c r="AB152" s="288">
        <f t="shared" si="204"/>
        <v>1</v>
      </c>
      <c r="AC152" s="288">
        <f t="shared" si="204"/>
        <v>1</v>
      </c>
      <c r="AD152" s="288">
        <f t="shared" si="204"/>
        <v>1</v>
      </c>
      <c r="AE152" s="295">
        <f t="shared" si="204"/>
        <v>1</v>
      </c>
      <c r="AF152" s="515" t="s">
        <v>778</v>
      </c>
      <c r="AG152" s="508" t="s">
        <v>451</v>
      </c>
      <c r="AH152" s="45"/>
      <c r="AI152" s="509"/>
      <c r="AJ152" s="45"/>
      <c r="AK152" s="45"/>
      <c r="AL152" s="45"/>
    </row>
    <row r="153" spans="1:38" ht="12" thickBot="1" x14ac:dyDescent="0.25">
      <c r="A153" s="10"/>
      <c r="B153" s="206"/>
      <c r="C153" s="211"/>
      <c r="D153" s="386" t="s">
        <v>205</v>
      </c>
      <c r="E153" s="157"/>
      <c r="F153" s="158"/>
      <c r="G153" s="159"/>
      <c r="H153" s="159"/>
      <c r="I153" s="160"/>
      <c r="J153" s="160"/>
      <c r="K153" s="161"/>
      <c r="L153" s="142"/>
      <c r="M153" s="143"/>
      <c r="N153" s="143"/>
      <c r="O153" s="144"/>
      <c r="P153" s="143"/>
      <c r="Q153" s="145"/>
      <c r="R153" s="145"/>
      <c r="S153" s="146"/>
      <c r="T153" s="143"/>
      <c r="U153" s="145"/>
      <c r="V153" s="145"/>
      <c r="W153" s="146"/>
      <c r="X153" s="143"/>
      <c r="Y153" s="145"/>
      <c r="Z153" s="145"/>
      <c r="AA153" s="146"/>
      <c r="AB153" s="143"/>
      <c r="AC153" s="145"/>
      <c r="AD153" s="145"/>
      <c r="AE153" s="146"/>
      <c r="AF153" s="146"/>
      <c r="AG153" s="146"/>
      <c r="AH153" s="146"/>
      <c r="AI153" s="146"/>
      <c r="AJ153" s="146"/>
      <c r="AK153" s="146"/>
      <c r="AL153" s="146"/>
    </row>
    <row r="154" spans="1:38" ht="12" thickBot="1" x14ac:dyDescent="0.25">
      <c r="A154" s="10"/>
      <c r="B154" s="205" t="s">
        <v>53</v>
      </c>
      <c r="C154" s="209"/>
      <c r="D154" s="117" t="s">
        <v>54</v>
      </c>
      <c r="E154" s="99"/>
      <c r="F154" s="100"/>
      <c r="G154" s="429"/>
      <c r="H154" s="111"/>
      <c r="I154" s="108"/>
      <c r="J154" s="108"/>
      <c r="K154" s="112"/>
      <c r="L154" s="107"/>
      <c r="M154" s="108"/>
      <c r="N154" s="108"/>
      <c r="O154" s="430"/>
      <c r="P154" s="108"/>
      <c r="Q154" s="108"/>
      <c r="R154" s="108"/>
      <c r="S154" s="357"/>
      <c r="T154" s="108"/>
      <c r="U154" s="108"/>
      <c r="V154" s="108"/>
      <c r="W154" s="108"/>
      <c r="X154" s="108"/>
      <c r="Y154" s="108"/>
      <c r="Z154" s="108"/>
      <c r="AA154" s="108"/>
      <c r="AB154" s="108"/>
      <c r="AC154" s="108"/>
      <c r="AD154" s="108"/>
      <c r="AE154" s="108"/>
      <c r="AF154" s="107"/>
      <c r="AG154" s="107"/>
      <c r="AH154" s="107"/>
      <c r="AI154" s="107"/>
      <c r="AJ154" s="107"/>
      <c r="AK154" s="107"/>
      <c r="AL154" s="107"/>
    </row>
    <row r="155" spans="1:38" x14ac:dyDescent="0.2">
      <c r="A155" s="10"/>
      <c r="B155" s="206"/>
      <c r="C155" s="212"/>
      <c r="D155" s="118" t="s">
        <v>122</v>
      </c>
      <c r="E155" s="89"/>
      <c r="F155" s="90"/>
      <c r="G155" s="406">
        <f t="shared" ref="G155:S155" si="205">IFERROR(SUM(G156:G157)/COUNT(G156:G157),0)</f>
        <v>0.125</v>
      </c>
      <c r="H155" s="407">
        <f t="shared" si="205"/>
        <v>0.59166666666666667</v>
      </c>
      <c r="I155" s="407">
        <f t="shared" si="205"/>
        <v>0.59166666666666667</v>
      </c>
      <c r="J155" s="407">
        <f t="shared" si="205"/>
        <v>0.6333333333333333</v>
      </c>
      <c r="K155" s="407">
        <f t="shared" si="205"/>
        <v>0.77500000000000002</v>
      </c>
      <c r="L155" s="408">
        <f t="shared" si="205"/>
        <v>0.95833333333333326</v>
      </c>
      <c r="M155" s="407">
        <f t="shared" si="205"/>
        <v>0.95833333333333326</v>
      </c>
      <c r="N155" s="407">
        <f t="shared" si="205"/>
        <v>0.97916666666666674</v>
      </c>
      <c r="O155" s="409">
        <f t="shared" si="205"/>
        <v>0.97916666666666674</v>
      </c>
      <c r="P155" s="407">
        <f t="shared" si="205"/>
        <v>1</v>
      </c>
      <c r="Q155" s="407">
        <f t="shared" si="205"/>
        <v>1</v>
      </c>
      <c r="R155" s="407">
        <f t="shared" si="205"/>
        <v>1</v>
      </c>
      <c r="S155" s="409">
        <f t="shared" si="205"/>
        <v>1</v>
      </c>
      <c r="T155" s="407">
        <f t="shared" ref="T155:AE155" si="206">IFERROR(SUM(T156:T157)/COUNT(T156:T157),0)</f>
        <v>1</v>
      </c>
      <c r="U155" s="407">
        <f t="shared" si="206"/>
        <v>1</v>
      </c>
      <c r="V155" s="407">
        <f t="shared" si="206"/>
        <v>1</v>
      </c>
      <c r="W155" s="409">
        <f t="shared" si="206"/>
        <v>1</v>
      </c>
      <c r="X155" s="407">
        <f t="shared" si="206"/>
        <v>1</v>
      </c>
      <c r="Y155" s="407">
        <f t="shared" si="206"/>
        <v>1</v>
      </c>
      <c r="Z155" s="407">
        <f t="shared" si="206"/>
        <v>1</v>
      </c>
      <c r="AA155" s="409">
        <f t="shared" si="206"/>
        <v>1</v>
      </c>
      <c r="AB155" s="407">
        <f t="shared" si="206"/>
        <v>1</v>
      </c>
      <c r="AC155" s="407">
        <f t="shared" si="206"/>
        <v>1</v>
      </c>
      <c r="AD155" s="407">
        <f t="shared" si="206"/>
        <v>1</v>
      </c>
      <c r="AE155" s="409">
        <f t="shared" si="206"/>
        <v>1</v>
      </c>
      <c r="AF155" s="660"/>
      <c r="AG155" s="660"/>
      <c r="AH155" s="660"/>
      <c r="AI155" s="660"/>
      <c r="AJ155" s="660"/>
      <c r="AK155" s="660"/>
      <c r="AL155" s="660"/>
    </row>
    <row r="156" spans="1:38" ht="12.75" thickBot="1" x14ac:dyDescent="0.25">
      <c r="A156" s="10"/>
      <c r="B156" s="206"/>
      <c r="C156" s="210"/>
      <c r="D156" s="456" t="s">
        <v>272</v>
      </c>
      <c r="E156" s="91"/>
      <c r="F156" s="92"/>
      <c r="G156" s="378">
        <f t="shared" ref="G156:S156" si="207">G138</f>
        <v>0.25</v>
      </c>
      <c r="H156" s="288">
        <f t="shared" si="207"/>
        <v>0.58333333333333337</v>
      </c>
      <c r="I156" s="288">
        <f t="shared" si="207"/>
        <v>0.58333333333333337</v>
      </c>
      <c r="J156" s="288">
        <f t="shared" si="207"/>
        <v>0.66666666666666663</v>
      </c>
      <c r="K156" s="293">
        <f t="shared" si="207"/>
        <v>0.75</v>
      </c>
      <c r="L156" s="292">
        <f t="shared" si="207"/>
        <v>0.91666666666666663</v>
      </c>
      <c r="M156" s="288">
        <f t="shared" si="207"/>
        <v>0.91666666666666663</v>
      </c>
      <c r="N156" s="288">
        <f t="shared" si="207"/>
        <v>0.95833333333333337</v>
      </c>
      <c r="O156" s="295">
        <f t="shared" si="207"/>
        <v>0.95833333333333337</v>
      </c>
      <c r="P156" s="292">
        <f t="shared" si="207"/>
        <v>1</v>
      </c>
      <c r="Q156" s="288">
        <f t="shared" si="207"/>
        <v>1</v>
      </c>
      <c r="R156" s="288">
        <f t="shared" si="207"/>
        <v>1</v>
      </c>
      <c r="S156" s="295">
        <f t="shared" si="207"/>
        <v>1</v>
      </c>
      <c r="T156" s="292">
        <f t="shared" ref="T156:AE156" si="208">T138</f>
        <v>1</v>
      </c>
      <c r="U156" s="288">
        <f t="shared" si="208"/>
        <v>1</v>
      </c>
      <c r="V156" s="288">
        <f t="shared" si="208"/>
        <v>1</v>
      </c>
      <c r="W156" s="295">
        <f t="shared" si="208"/>
        <v>1</v>
      </c>
      <c r="X156" s="292">
        <f t="shared" si="208"/>
        <v>1</v>
      </c>
      <c r="Y156" s="288">
        <f t="shared" si="208"/>
        <v>1</v>
      </c>
      <c r="Z156" s="288">
        <f t="shared" si="208"/>
        <v>1</v>
      </c>
      <c r="AA156" s="295">
        <f t="shared" si="208"/>
        <v>1</v>
      </c>
      <c r="AB156" s="292">
        <f t="shared" si="208"/>
        <v>1</v>
      </c>
      <c r="AC156" s="288">
        <f t="shared" si="208"/>
        <v>1</v>
      </c>
      <c r="AD156" s="288">
        <f t="shared" si="208"/>
        <v>1</v>
      </c>
      <c r="AE156" s="295">
        <f t="shared" si="208"/>
        <v>1</v>
      </c>
      <c r="AF156" s="515"/>
      <c r="AG156" s="508" t="s">
        <v>431</v>
      </c>
      <c r="AH156" s="45"/>
      <c r="AI156" s="509"/>
      <c r="AJ156" s="45"/>
      <c r="AK156" s="45"/>
      <c r="AL156" s="45"/>
    </row>
    <row r="157" spans="1:38" ht="12.75" thickBot="1" x14ac:dyDescent="0.25">
      <c r="A157" s="10"/>
      <c r="B157" s="206"/>
      <c r="C157" s="210"/>
      <c r="D157" s="368" t="s">
        <v>273</v>
      </c>
      <c r="E157" s="116"/>
      <c r="F157" s="93"/>
      <c r="G157" s="378">
        <f t="shared" ref="G157:L157" si="209">G147</f>
        <v>0</v>
      </c>
      <c r="H157" s="288">
        <f t="shared" si="209"/>
        <v>0.6</v>
      </c>
      <c r="I157" s="288">
        <f t="shared" si="209"/>
        <v>0.6</v>
      </c>
      <c r="J157" s="288">
        <f t="shared" si="209"/>
        <v>0.6</v>
      </c>
      <c r="K157" s="293">
        <f t="shared" si="209"/>
        <v>0.8</v>
      </c>
      <c r="L157" s="292">
        <f t="shared" si="209"/>
        <v>1</v>
      </c>
      <c r="M157" s="288">
        <f t="shared" ref="M157:AE157" si="210">L157</f>
        <v>1</v>
      </c>
      <c r="N157" s="288">
        <f t="shared" si="210"/>
        <v>1</v>
      </c>
      <c r="O157" s="295">
        <f t="shared" si="210"/>
        <v>1</v>
      </c>
      <c r="P157" s="288">
        <f t="shared" si="210"/>
        <v>1</v>
      </c>
      <c r="Q157" s="288">
        <f t="shared" si="210"/>
        <v>1</v>
      </c>
      <c r="R157" s="288">
        <f t="shared" si="210"/>
        <v>1</v>
      </c>
      <c r="S157" s="295">
        <f t="shared" si="210"/>
        <v>1</v>
      </c>
      <c r="T157" s="288">
        <f t="shared" si="210"/>
        <v>1</v>
      </c>
      <c r="U157" s="288">
        <f t="shared" si="210"/>
        <v>1</v>
      </c>
      <c r="V157" s="288">
        <f t="shared" si="210"/>
        <v>1</v>
      </c>
      <c r="W157" s="295">
        <f t="shared" si="210"/>
        <v>1</v>
      </c>
      <c r="X157" s="288">
        <f t="shared" si="210"/>
        <v>1</v>
      </c>
      <c r="Y157" s="288">
        <f t="shared" si="210"/>
        <v>1</v>
      </c>
      <c r="Z157" s="288">
        <f t="shared" si="210"/>
        <v>1</v>
      </c>
      <c r="AA157" s="295">
        <f t="shared" si="210"/>
        <v>1</v>
      </c>
      <c r="AB157" s="288">
        <f t="shared" si="210"/>
        <v>1</v>
      </c>
      <c r="AC157" s="288">
        <f t="shared" si="210"/>
        <v>1</v>
      </c>
      <c r="AD157" s="288">
        <f t="shared" si="210"/>
        <v>1</v>
      </c>
      <c r="AE157" s="295">
        <f t="shared" si="210"/>
        <v>1</v>
      </c>
      <c r="AF157" s="519"/>
      <c r="AG157" s="508"/>
      <c r="AH157" s="517"/>
      <c r="AI157" s="520"/>
      <c r="AJ157" s="517"/>
      <c r="AK157" s="517"/>
      <c r="AL157" s="517"/>
    </row>
    <row r="158" spans="1:38" ht="12" thickBot="1" x14ac:dyDescent="0.25">
      <c r="A158" s="10"/>
      <c r="B158" s="206"/>
      <c r="C158" s="210"/>
      <c r="D158" s="513" t="s">
        <v>205</v>
      </c>
      <c r="E158" s="150"/>
      <c r="F158" s="83"/>
      <c r="G158" s="159"/>
      <c r="H158" s="159"/>
      <c r="I158" s="160"/>
      <c r="J158" s="160"/>
      <c r="K158" s="161"/>
      <c r="L158" s="142"/>
      <c r="M158" s="143"/>
      <c r="N158" s="143"/>
      <c r="O158" s="144"/>
      <c r="P158" s="143"/>
      <c r="Q158" s="145"/>
      <c r="R158" s="145"/>
      <c r="S158" s="146"/>
      <c r="T158" s="143"/>
      <c r="U158" s="145"/>
      <c r="V158" s="145"/>
      <c r="W158" s="146"/>
      <c r="X158" s="143"/>
      <c r="Y158" s="145"/>
      <c r="Z158" s="145"/>
      <c r="AA158" s="146"/>
      <c r="AB158" s="143"/>
      <c r="AC158" s="145"/>
      <c r="AD158" s="145"/>
      <c r="AE158" s="146"/>
      <c r="AF158" s="146"/>
      <c r="AG158" s="146"/>
      <c r="AH158" s="146"/>
      <c r="AI158" s="146"/>
      <c r="AJ158" s="146"/>
      <c r="AK158" s="146"/>
      <c r="AL158" s="146"/>
    </row>
    <row r="159" spans="1:38" ht="12" thickBot="1" x14ac:dyDescent="0.25">
      <c r="A159" s="10"/>
      <c r="B159" s="205" t="s">
        <v>55</v>
      </c>
      <c r="C159" s="209"/>
      <c r="D159" s="117" t="s">
        <v>56</v>
      </c>
      <c r="E159" s="99"/>
      <c r="F159" s="100"/>
      <c r="G159" s="429"/>
      <c r="H159" s="111"/>
      <c r="I159" s="108"/>
      <c r="J159" s="108"/>
      <c r="K159" s="112"/>
      <c r="L159" s="430"/>
      <c r="M159" s="108"/>
      <c r="N159" s="108"/>
      <c r="O159" s="110"/>
      <c r="P159" s="108"/>
      <c r="Q159" s="108"/>
      <c r="R159" s="108"/>
      <c r="S159" s="357"/>
      <c r="T159" s="108"/>
      <c r="U159" s="108"/>
      <c r="V159" s="108"/>
      <c r="W159" s="108"/>
      <c r="X159" s="108"/>
      <c r="Y159" s="108"/>
      <c r="Z159" s="108"/>
      <c r="AA159" s="108"/>
      <c r="AB159" s="108"/>
      <c r="AC159" s="108"/>
      <c r="AD159" s="108"/>
      <c r="AE159" s="108"/>
      <c r="AF159" s="108"/>
      <c r="AG159" s="108"/>
      <c r="AH159" s="108"/>
      <c r="AI159" s="108"/>
      <c r="AJ159" s="108"/>
      <c r="AK159" s="108"/>
      <c r="AL159" s="108"/>
    </row>
    <row r="160" spans="1:38" x14ac:dyDescent="0.2">
      <c r="A160" s="10"/>
      <c r="B160" s="206"/>
      <c r="C160" s="210"/>
      <c r="D160" s="118" t="s">
        <v>122</v>
      </c>
      <c r="E160" s="89"/>
      <c r="F160" s="90"/>
      <c r="G160" s="406">
        <f>IFERROR(SUM(G161:G167)/COUNT(G161:G167),0)</f>
        <v>0.14285714285714285</v>
      </c>
      <c r="H160" s="407">
        <f>IFERROR(SUM(H161:H167)/COUNT(H161:H167),0)</f>
        <v>0.6428571428571429</v>
      </c>
      <c r="I160" s="407">
        <f t="shared" ref="I160:S160" si="211">IFERROR(SUM(I161:I167)/COUNT(I161:I167),0)</f>
        <v>0.6428571428571429</v>
      </c>
      <c r="J160" s="407">
        <f t="shared" si="211"/>
        <v>0.6785714285714286</v>
      </c>
      <c r="K160" s="407">
        <f t="shared" si="211"/>
        <v>0.8571428571428571</v>
      </c>
      <c r="L160" s="408">
        <f t="shared" si="211"/>
        <v>0.9285714285714286</v>
      </c>
      <c r="M160" s="407">
        <f t="shared" si="211"/>
        <v>0.9285714285714286</v>
      </c>
      <c r="N160" s="407">
        <f t="shared" si="211"/>
        <v>0.9285714285714286</v>
      </c>
      <c r="O160" s="409">
        <f t="shared" si="211"/>
        <v>1</v>
      </c>
      <c r="P160" s="407">
        <f t="shared" si="211"/>
        <v>1</v>
      </c>
      <c r="Q160" s="407">
        <f t="shared" si="211"/>
        <v>1</v>
      </c>
      <c r="R160" s="407">
        <f t="shared" si="211"/>
        <v>1</v>
      </c>
      <c r="S160" s="409">
        <f t="shared" si="211"/>
        <v>1</v>
      </c>
      <c r="T160" s="407">
        <f t="shared" ref="T160:AE160" si="212">IFERROR(SUM(T161:T167)/COUNT(T161:T167),0)</f>
        <v>1</v>
      </c>
      <c r="U160" s="407">
        <f t="shared" si="212"/>
        <v>1</v>
      </c>
      <c r="V160" s="407">
        <f t="shared" si="212"/>
        <v>1</v>
      </c>
      <c r="W160" s="409">
        <f t="shared" si="212"/>
        <v>1</v>
      </c>
      <c r="X160" s="407">
        <f t="shared" si="212"/>
        <v>1</v>
      </c>
      <c r="Y160" s="407">
        <f t="shared" si="212"/>
        <v>1</v>
      </c>
      <c r="Z160" s="407">
        <f t="shared" si="212"/>
        <v>1</v>
      </c>
      <c r="AA160" s="409">
        <f t="shared" si="212"/>
        <v>1</v>
      </c>
      <c r="AB160" s="407">
        <f t="shared" si="212"/>
        <v>1</v>
      </c>
      <c r="AC160" s="407">
        <f t="shared" si="212"/>
        <v>1</v>
      </c>
      <c r="AD160" s="407">
        <f t="shared" si="212"/>
        <v>1</v>
      </c>
      <c r="AE160" s="409">
        <f t="shared" si="212"/>
        <v>1</v>
      </c>
      <c r="AF160" s="660"/>
      <c r="AG160" s="660"/>
      <c r="AH160" s="660"/>
      <c r="AI160" s="660"/>
      <c r="AJ160" s="660"/>
      <c r="AK160" s="660"/>
      <c r="AL160" s="660"/>
    </row>
    <row r="161" spans="1:38" ht="12" x14ac:dyDescent="0.2">
      <c r="A161" s="10"/>
      <c r="B161" s="206"/>
      <c r="C161" s="210"/>
      <c r="D161" s="364" t="s">
        <v>263</v>
      </c>
      <c r="E161" s="91"/>
      <c r="F161" s="92"/>
      <c r="G161" s="378">
        <f t="shared" ref="G161:S161" si="213">G108</f>
        <v>0</v>
      </c>
      <c r="H161" s="288">
        <f t="shared" si="213"/>
        <v>0.5</v>
      </c>
      <c r="I161" s="288">
        <f t="shared" si="213"/>
        <v>0.5</v>
      </c>
      <c r="J161" s="288">
        <f t="shared" si="213"/>
        <v>0.75</v>
      </c>
      <c r="K161" s="293">
        <f t="shared" si="213"/>
        <v>0.75</v>
      </c>
      <c r="L161" s="292">
        <f t="shared" si="213"/>
        <v>0.75</v>
      </c>
      <c r="M161" s="288">
        <f t="shared" si="213"/>
        <v>0.75</v>
      </c>
      <c r="N161" s="288">
        <f t="shared" si="213"/>
        <v>0.75</v>
      </c>
      <c r="O161" s="295">
        <f t="shared" si="213"/>
        <v>1</v>
      </c>
      <c r="P161" s="292">
        <f t="shared" si="213"/>
        <v>1</v>
      </c>
      <c r="Q161" s="288">
        <f t="shared" si="213"/>
        <v>1</v>
      </c>
      <c r="R161" s="288">
        <f t="shared" si="213"/>
        <v>1</v>
      </c>
      <c r="S161" s="295">
        <f t="shared" si="213"/>
        <v>1</v>
      </c>
      <c r="T161" s="292">
        <f t="shared" ref="T161:AE161" si="214">T108</f>
        <v>1</v>
      </c>
      <c r="U161" s="288">
        <f t="shared" si="214"/>
        <v>1</v>
      </c>
      <c r="V161" s="288">
        <f t="shared" si="214"/>
        <v>1</v>
      </c>
      <c r="W161" s="295">
        <f t="shared" si="214"/>
        <v>1</v>
      </c>
      <c r="X161" s="292">
        <f t="shared" si="214"/>
        <v>1</v>
      </c>
      <c r="Y161" s="288">
        <f t="shared" si="214"/>
        <v>1</v>
      </c>
      <c r="Z161" s="288">
        <f t="shared" si="214"/>
        <v>1</v>
      </c>
      <c r="AA161" s="295">
        <f t="shared" si="214"/>
        <v>1</v>
      </c>
      <c r="AB161" s="292">
        <f t="shared" si="214"/>
        <v>1</v>
      </c>
      <c r="AC161" s="288">
        <f t="shared" si="214"/>
        <v>1</v>
      </c>
      <c r="AD161" s="288">
        <f t="shared" si="214"/>
        <v>1</v>
      </c>
      <c r="AE161" s="295">
        <f t="shared" si="214"/>
        <v>1</v>
      </c>
      <c r="AF161" s="507"/>
      <c r="AG161" s="508" t="s">
        <v>451</v>
      </c>
      <c r="AH161" s="507"/>
      <c r="AI161" s="507"/>
      <c r="AJ161" s="507"/>
      <c r="AK161" s="507"/>
      <c r="AL161" s="507"/>
    </row>
    <row r="162" spans="1:38" ht="12" x14ac:dyDescent="0.2">
      <c r="A162" s="10"/>
      <c r="B162" s="206"/>
      <c r="C162" s="210"/>
      <c r="D162" s="364" t="s">
        <v>264</v>
      </c>
      <c r="E162" s="91"/>
      <c r="F162" s="315"/>
      <c r="G162" s="378">
        <f t="shared" ref="G162:S162" si="215">G109</f>
        <v>0</v>
      </c>
      <c r="H162" s="288">
        <f t="shared" si="215"/>
        <v>1</v>
      </c>
      <c r="I162" s="288">
        <f t="shared" si="215"/>
        <v>1</v>
      </c>
      <c r="J162" s="288">
        <f t="shared" si="215"/>
        <v>1</v>
      </c>
      <c r="K162" s="293">
        <f t="shared" si="215"/>
        <v>1</v>
      </c>
      <c r="L162" s="292">
        <f t="shared" si="215"/>
        <v>1</v>
      </c>
      <c r="M162" s="288">
        <f t="shared" si="215"/>
        <v>1</v>
      </c>
      <c r="N162" s="288">
        <f t="shared" si="215"/>
        <v>1</v>
      </c>
      <c r="O162" s="295">
        <f t="shared" si="215"/>
        <v>1</v>
      </c>
      <c r="P162" s="292">
        <f t="shared" si="215"/>
        <v>1</v>
      </c>
      <c r="Q162" s="288">
        <f t="shared" si="215"/>
        <v>1</v>
      </c>
      <c r="R162" s="288">
        <f t="shared" si="215"/>
        <v>1</v>
      </c>
      <c r="S162" s="295">
        <f t="shared" si="215"/>
        <v>1</v>
      </c>
      <c r="T162" s="292">
        <f t="shared" ref="T162:AE162" si="216">T109</f>
        <v>1</v>
      </c>
      <c r="U162" s="288">
        <f t="shared" si="216"/>
        <v>1</v>
      </c>
      <c r="V162" s="288">
        <f t="shared" si="216"/>
        <v>1</v>
      </c>
      <c r="W162" s="295">
        <f t="shared" si="216"/>
        <v>1</v>
      </c>
      <c r="X162" s="292">
        <f t="shared" si="216"/>
        <v>1</v>
      </c>
      <c r="Y162" s="288">
        <f t="shared" si="216"/>
        <v>1</v>
      </c>
      <c r="Z162" s="288">
        <f t="shared" si="216"/>
        <v>1</v>
      </c>
      <c r="AA162" s="295">
        <f t="shared" si="216"/>
        <v>1</v>
      </c>
      <c r="AB162" s="292">
        <f t="shared" si="216"/>
        <v>1</v>
      </c>
      <c r="AC162" s="288">
        <f t="shared" si="216"/>
        <v>1</v>
      </c>
      <c r="AD162" s="288">
        <f t="shared" si="216"/>
        <v>1</v>
      </c>
      <c r="AE162" s="295">
        <f t="shared" si="216"/>
        <v>1</v>
      </c>
      <c r="AF162" s="507"/>
      <c r="AG162" s="508" t="s">
        <v>431</v>
      </c>
      <c r="AH162" s="507"/>
      <c r="AI162" s="507"/>
      <c r="AJ162" s="507"/>
      <c r="AK162" s="507"/>
      <c r="AL162" s="507"/>
    </row>
    <row r="163" spans="1:38" ht="12" x14ac:dyDescent="0.2">
      <c r="A163" s="10"/>
      <c r="B163" s="206"/>
      <c r="C163" s="210"/>
      <c r="D163" s="364" t="s">
        <v>265</v>
      </c>
      <c r="E163" s="91"/>
      <c r="F163" s="315"/>
      <c r="G163" s="378">
        <f t="shared" ref="G163:S163" si="217">G111</f>
        <v>1</v>
      </c>
      <c r="H163" s="288">
        <f t="shared" si="217"/>
        <v>1</v>
      </c>
      <c r="I163" s="288">
        <f t="shared" si="217"/>
        <v>1</v>
      </c>
      <c r="J163" s="288">
        <f t="shared" si="217"/>
        <v>1</v>
      </c>
      <c r="K163" s="293">
        <f t="shared" si="217"/>
        <v>1</v>
      </c>
      <c r="L163" s="292">
        <f t="shared" si="217"/>
        <v>1</v>
      </c>
      <c r="M163" s="288">
        <f t="shared" si="217"/>
        <v>1</v>
      </c>
      <c r="N163" s="288">
        <f t="shared" si="217"/>
        <v>1</v>
      </c>
      <c r="O163" s="295">
        <f t="shared" si="217"/>
        <v>1</v>
      </c>
      <c r="P163" s="292">
        <f t="shared" si="217"/>
        <v>1</v>
      </c>
      <c r="Q163" s="288">
        <f t="shared" si="217"/>
        <v>1</v>
      </c>
      <c r="R163" s="288">
        <f t="shared" si="217"/>
        <v>1</v>
      </c>
      <c r="S163" s="295">
        <f t="shared" si="217"/>
        <v>1</v>
      </c>
      <c r="T163" s="292">
        <f t="shared" ref="T163:AE163" si="218">T111</f>
        <v>1</v>
      </c>
      <c r="U163" s="288">
        <f t="shared" si="218"/>
        <v>1</v>
      </c>
      <c r="V163" s="288">
        <f t="shared" si="218"/>
        <v>1</v>
      </c>
      <c r="W163" s="295">
        <f t="shared" si="218"/>
        <v>1</v>
      </c>
      <c r="X163" s="292">
        <f t="shared" si="218"/>
        <v>1</v>
      </c>
      <c r="Y163" s="288">
        <f t="shared" si="218"/>
        <v>1</v>
      </c>
      <c r="Z163" s="288">
        <f t="shared" si="218"/>
        <v>1</v>
      </c>
      <c r="AA163" s="295">
        <f t="shared" si="218"/>
        <v>1</v>
      </c>
      <c r="AB163" s="292">
        <f t="shared" si="218"/>
        <v>1</v>
      </c>
      <c r="AC163" s="288">
        <f t="shared" si="218"/>
        <v>1</v>
      </c>
      <c r="AD163" s="288">
        <f t="shared" si="218"/>
        <v>1</v>
      </c>
      <c r="AE163" s="295">
        <f t="shared" si="218"/>
        <v>1</v>
      </c>
      <c r="AF163" s="507"/>
      <c r="AG163" s="508" t="s">
        <v>431</v>
      </c>
      <c r="AH163" s="507"/>
      <c r="AI163" s="507"/>
      <c r="AJ163" s="507"/>
      <c r="AK163" s="507"/>
      <c r="AL163" s="507"/>
    </row>
    <row r="164" spans="1:38" ht="12" x14ac:dyDescent="0.2">
      <c r="A164" s="10"/>
      <c r="B164" s="206"/>
      <c r="C164" s="210"/>
      <c r="D164" s="364" t="s">
        <v>266</v>
      </c>
      <c r="E164" s="91"/>
      <c r="F164" s="315"/>
      <c r="G164" s="378">
        <f t="shared" ref="G164:S164" si="219">G112</f>
        <v>0</v>
      </c>
      <c r="H164" s="288">
        <f t="shared" si="219"/>
        <v>0.5</v>
      </c>
      <c r="I164" s="288">
        <f t="shared" si="219"/>
        <v>0.5</v>
      </c>
      <c r="J164" s="288">
        <f t="shared" si="219"/>
        <v>0.5</v>
      </c>
      <c r="K164" s="293">
        <f t="shared" si="219"/>
        <v>0.5</v>
      </c>
      <c r="L164" s="292">
        <f t="shared" si="219"/>
        <v>1</v>
      </c>
      <c r="M164" s="288">
        <f t="shared" si="219"/>
        <v>1</v>
      </c>
      <c r="N164" s="288">
        <f t="shared" si="219"/>
        <v>1</v>
      </c>
      <c r="O164" s="295">
        <f t="shared" si="219"/>
        <v>1</v>
      </c>
      <c r="P164" s="292">
        <f t="shared" si="219"/>
        <v>1</v>
      </c>
      <c r="Q164" s="288">
        <f t="shared" si="219"/>
        <v>1</v>
      </c>
      <c r="R164" s="288">
        <f t="shared" si="219"/>
        <v>1</v>
      </c>
      <c r="S164" s="295">
        <f t="shared" si="219"/>
        <v>1</v>
      </c>
      <c r="T164" s="292">
        <f t="shared" ref="T164:AE164" si="220">T112</f>
        <v>1</v>
      </c>
      <c r="U164" s="288">
        <f t="shared" si="220"/>
        <v>1</v>
      </c>
      <c r="V164" s="288">
        <f t="shared" si="220"/>
        <v>1</v>
      </c>
      <c r="W164" s="295">
        <f t="shared" si="220"/>
        <v>1</v>
      </c>
      <c r="X164" s="292">
        <f t="shared" si="220"/>
        <v>1</v>
      </c>
      <c r="Y164" s="288">
        <f t="shared" si="220"/>
        <v>1</v>
      </c>
      <c r="Z164" s="288">
        <f t="shared" si="220"/>
        <v>1</v>
      </c>
      <c r="AA164" s="295">
        <f t="shared" si="220"/>
        <v>1</v>
      </c>
      <c r="AB164" s="292">
        <f t="shared" si="220"/>
        <v>1</v>
      </c>
      <c r="AC164" s="288">
        <f t="shared" si="220"/>
        <v>1</v>
      </c>
      <c r="AD164" s="288">
        <f t="shared" si="220"/>
        <v>1</v>
      </c>
      <c r="AE164" s="295">
        <f t="shared" si="220"/>
        <v>1</v>
      </c>
      <c r="AF164" s="507"/>
      <c r="AG164" s="508" t="s">
        <v>431</v>
      </c>
      <c r="AH164" s="507"/>
      <c r="AI164" s="507"/>
      <c r="AJ164" s="507"/>
      <c r="AK164" s="507"/>
      <c r="AL164" s="507"/>
    </row>
    <row r="165" spans="1:38" ht="12" x14ac:dyDescent="0.2">
      <c r="A165" s="40"/>
      <c r="B165" s="206"/>
      <c r="C165" s="210"/>
      <c r="D165" s="364" t="s">
        <v>267</v>
      </c>
      <c r="E165" s="116"/>
      <c r="F165" s="93"/>
      <c r="G165" s="378">
        <f t="shared" ref="G165:S165" si="221">G119</f>
        <v>0</v>
      </c>
      <c r="H165" s="288">
        <f t="shared" si="221"/>
        <v>0.5</v>
      </c>
      <c r="I165" s="288">
        <f t="shared" si="221"/>
        <v>0.5</v>
      </c>
      <c r="J165" s="288">
        <f t="shared" si="221"/>
        <v>0.5</v>
      </c>
      <c r="K165" s="293">
        <f t="shared" si="221"/>
        <v>0.75</v>
      </c>
      <c r="L165" s="292">
        <f t="shared" si="221"/>
        <v>0.75</v>
      </c>
      <c r="M165" s="288">
        <f t="shared" si="221"/>
        <v>0.75</v>
      </c>
      <c r="N165" s="288">
        <f t="shared" si="221"/>
        <v>0.75</v>
      </c>
      <c r="O165" s="295">
        <f t="shared" si="221"/>
        <v>1</v>
      </c>
      <c r="P165" s="292">
        <f t="shared" si="221"/>
        <v>1</v>
      </c>
      <c r="Q165" s="288">
        <f t="shared" si="221"/>
        <v>1</v>
      </c>
      <c r="R165" s="288">
        <f t="shared" si="221"/>
        <v>1</v>
      </c>
      <c r="S165" s="295">
        <f t="shared" si="221"/>
        <v>1</v>
      </c>
      <c r="T165" s="292">
        <f t="shared" ref="T165:AE165" si="222">T119</f>
        <v>1</v>
      </c>
      <c r="U165" s="288">
        <f t="shared" si="222"/>
        <v>1</v>
      </c>
      <c r="V165" s="288">
        <f t="shared" si="222"/>
        <v>1</v>
      </c>
      <c r="W165" s="295">
        <f t="shared" si="222"/>
        <v>1</v>
      </c>
      <c r="X165" s="292">
        <f t="shared" si="222"/>
        <v>1</v>
      </c>
      <c r="Y165" s="288">
        <f t="shared" si="222"/>
        <v>1</v>
      </c>
      <c r="Z165" s="288">
        <f t="shared" si="222"/>
        <v>1</v>
      </c>
      <c r="AA165" s="295">
        <f t="shared" si="222"/>
        <v>1</v>
      </c>
      <c r="AB165" s="292">
        <f t="shared" si="222"/>
        <v>1</v>
      </c>
      <c r="AC165" s="288">
        <f t="shared" si="222"/>
        <v>1</v>
      </c>
      <c r="AD165" s="288">
        <f t="shared" si="222"/>
        <v>1</v>
      </c>
      <c r="AE165" s="295">
        <f t="shared" si="222"/>
        <v>1</v>
      </c>
      <c r="AF165" s="507" t="s">
        <v>779</v>
      </c>
      <c r="AG165" s="508" t="s">
        <v>451</v>
      </c>
      <c r="AH165" s="507"/>
      <c r="AI165" s="507"/>
      <c r="AJ165" s="507"/>
      <c r="AK165" s="507"/>
      <c r="AL165" s="507"/>
    </row>
    <row r="166" spans="1:38" ht="12" x14ac:dyDescent="0.2">
      <c r="A166" s="40"/>
      <c r="B166" s="206"/>
      <c r="C166" s="210"/>
      <c r="D166" s="364" t="s">
        <v>268</v>
      </c>
      <c r="E166" s="82"/>
      <c r="F166" s="83"/>
      <c r="G166" s="378">
        <f t="shared" ref="G166:S166" si="223">G125</f>
        <v>0</v>
      </c>
      <c r="H166" s="288">
        <f t="shared" si="223"/>
        <v>0.5</v>
      </c>
      <c r="I166" s="288">
        <f t="shared" si="223"/>
        <v>0.5</v>
      </c>
      <c r="J166" s="288">
        <f t="shared" si="223"/>
        <v>0.5</v>
      </c>
      <c r="K166" s="293">
        <f t="shared" si="223"/>
        <v>1</v>
      </c>
      <c r="L166" s="292">
        <f t="shared" si="223"/>
        <v>1</v>
      </c>
      <c r="M166" s="288">
        <f t="shared" si="223"/>
        <v>1</v>
      </c>
      <c r="N166" s="288">
        <f t="shared" si="223"/>
        <v>1</v>
      </c>
      <c r="O166" s="295">
        <f t="shared" si="223"/>
        <v>1</v>
      </c>
      <c r="P166" s="292">
        <f t="shared" si="223"/>
        <v>1</v>
      </c>
      <c r="Q166" s="288">
        <f t="shared" si="223"/>
        <v>1</v>
      </c>
      <c r="R166" s="288">
        <f t="shared" si="223"/>
        <v>1</v>
      </c>
      <c r="S166" s="295">
        <f t="shared" si="223"/>
        <v>1</v>
      </c>
      <c r="T166" s="292">
        <f t="shared" ref="T166:AE166" si="224">T125</f>
        <v>1</v>
      </c>
      <c r="U166" s="288">
        <f t="shared" si="224"/>
        <v>1</v>
      </c>
      <c r="V166" s="288">
        <f t="shared" si="224"/>
        <v>1</v>
      </c>
      <c r="W166" s="295">
        <f t="shared" si="224"/>
        <v>1</v>
      </c>
      <c r="X166" s="292">
        <f t="shared" si="224"/>
        <v>1</v>
      </c>
      <c r="Y166" s="288">
        <f t="shared" si="224"/>
        <v>1</v>
      </c>
      <c r="Z166" s="288">
        <f t="shared" si="224"/>
        <v>1</v>
      </c>
      <c r="AA166" s="295">
        <f t="shared" si="224"/>
        <v>1</v>
      </c>
      <c r="AB166" s="292">
        <f t="shared" si="224"/>
        <v>1</v>
      </c>
      <c r="AC166" s="288">
        <f t="shared" si="224"/>
        <v>1</v>
      </c>
      <c r="AD166" s="288">
        <f t="shared" si="224"/>
        <v>1</v>
      </c>
      <c r="AE166" s="295">
        <f t="shared" si="224"/>
        <v>1</v>
      </c>
      <c r="AG166" s="508" t="s">
        <v>431</v>
      </c>
    </row>
    <row r="167" spans="1:38" ht="12" x14ac:dyDescent="0.2">
      <c r="A167" s="40"/>
      <c r="B167" s="206"/>
      <c r="C167" s="210"/>
      <c r="D167" s="433" t="s">
        <v>269</v>
      </c>
      <c r="E167" s="17"/>
      <c r="F167" s="20"/>
      <c r="G167" s="378">
        <v>0</v>
      </c>
      <c r="H167" s="288">
        <v>0.5</v>
      </c>
      <c r="I167" s="288">
        <f t="shared" ref="I167:S167" si="225">H167</f>
        <v>0.5</v>
      </c>
      <c r="J167" s="288">
        <f t="shared" si="225"/>
        <v>0.5</v>
      </c>
      <c r="K167" s="293">
        <v>1</v>
      </c>
      <c r="L167" s="292">
        <f t="shared" si="225"/>
        <v>1</v>
      </c>
      <c r="M167" s="288">
        <f t="shared" si="225"/>
        <v>1</v>
      </c>
      <c r="N167" s="288">
        <f t="shared" si="225"/>
        <v>1</v>
      </c>
      <c r="O167" s="295">
        <f t="shared" si="225"/>
        <v>1</v>
      </c>
      <c r="P167" s="292">
        <f t="shared" si="225"/>
        <v>1</v>
      </c>
      <c r="Q167" s="288">
        <f t="shared" si="225"/>
        <v>1</v>
      </c>
      <c r="R167" s="288">
        <f t="shared" si="225"/>
        <v>1</v>
      </c>
      <c r="S167" s="295">
        <f t="shared" si="225"/>
        <v>1</v>
      </c>
      <c r="T167" s="292">
        <f t="shared" ref="T167:AE167" si="226">S167</f>
        <v>1</v>
      </c>
      <c r="U167" s="288">
        <f t="shared" si="226"/>
        <v>1</v>
      </c>
      <c r="V167" s="288">
        <f t="shared" si="226"/>
        <v>1</v>
      </c>
      <c r="W167" s="295">
        <f t="shared" si="226"/>
        <v>1</v>
      </c>
      <c r="X167" s="292">
        <f t="shared" si="226"/>
        <v>1</v>
      </c>
      <c r="Y167" s="288">
        <f t="shared" si="226"/>
        <v>1</v>
      </c>
      <c r="Z167" s="288">
        <f t="shared" si="226"/>
        <v>1</v>
      </c>
      <c r="AA167" s="295">
        <f t="shared" si="226"/>
        <v>1</v>
      </c>
      <c r="AB167" s="292">
        <f t="shared" si="226"/>
        <v>1</v>
      </c>
      <c r="AC167" s="288">
        <f t="shared" si="226"/>
        <v>1</v>
      </c>
      <c r="AD167" s="288">
        <f t="shared" si="226"/>
        <v>1</v>
      </c>
      <c r="AE167" s="295">
        <f t="shared" si="226"/>
        <v>1</v>
      </c>
      <c r="AG167" s="508" t="s">
        <v>431</v>
      </c>
    </row>
    <row r="168" spans="1:38" ht="12" thickBot="1" x14ac:dyDescent="0.25">
      <c r="A168" s="10"/>
      <c r="B168" s="206"/>
      <c r="C168" s="210"/>
      <c r="D168" s="513" t="s">
        <v>247</v>
      </c>
      <c r="E168" s="150"/>
      <c r="F168" s="83"/>
      <c r="G168" s="159"/>
      <c r="H168" s="159"/>
      <c r="I168" s="160"/>
      <c r="J168" s="160"/>
      <c r="K168" s="161"/>
      <c r="L168" s="142"/>
      <c r="M168" s="143"/>
      <c r="N168" s="143"/>
      <c r="O168" s="144"/>
      <c r="P168" s="143"/>
      <c r="Q168" s="145"/>
      <c r="R168" s="145"/>
      <c r="S168" s="146"/>
      <c r="T168" s="143"/>
      <c r="U168" s="145"/>
      <c r="V168" s="145"/>
      <c r="W168" s="146"/>
      <c r="X168" s="143"/>
      <c r="Y168" s="145"/>
      <c r="Z168" s="145"/>
      <c r="AA168" s="146"/>
      <c r="AB168" s="143"/>
      <c r="AC168" s="145"/>
      <c r="AD168" s="145"/>
      <c r="AE168" s="146"/>
      <c r="AF168" s="151"/>
      <c r="AG168" s="145"/>
      <c r="AH168" s="145"/>
      <c r="AI168" s="146"/>
      <c r="AJ168" s="145"/>
      <c r="AK168" s="145"/>
      <c r="AL168" s="145"/>
    </row>
    <row r="169" spans="1:38" ht="12" thickBot="1" x14ac:dyDescent="0.25">
      <c r="A169" s="10"/>
      <c r="B169" s="205" t="s">
        <v>57</v>
      </c>
      <c r="C169" s="209"/>
      <c r="D169" s="117" t="s">
        <v>58</v>
      </c>
      <c r="E169" s="99"/>
      <c r="F169" s="100"/>
      <c r="G169" s="430"/>
      <c r="H169" s="111"/>
      <c r="I169" s="108"/>
      <c r="J169" s="108"/>
      <c r="K169" s="112"/>
      <c r="L169" s="107"/>
      <c r="M169" s="108"/>
      <c r="N169" s="108"/>
      <c r="O169" s="110"/>
      <c r="P169" s="108"/>
      <c r="Q169" s="108"/>
      <c r="R169" s="108"/>
      <c r="S169" s="110"/>
      <c r="T169" s="108"/>
      <c r="U169" s="108"/>
      <c r="V169" s="108"/>
      <c r="W169" s="110"/>
      <c r="X169" s="108"/>
      <c r="Y169" s="108"/>
      <c r="Z169" s="108"/>
      <c r="AA169" s="110"/>
      <c r="AB169" s="108"/>
      <c r="AC169" s="108"/>
      <c r="AD169" s="108"/>
      <c r="AE169" s="110"/>
      <c r="AF169" s="107"/>
      <c r="AG169" s="108"/>
      <c r="AH169" s="108"/>
      <c r="AI169" s="109"/>
      <c r="AJ169" s="108"/>
      <c r="AK169" s="108"/>
      <c r="AL169" s="108"/>
    </row>
    <row r="170" spans="1:38" x14ac:dyDescent="0.2">
      <c r="A170" s="40"/>
      <c r="B170" s="206"/>
      <c r="C170" s="212"/>
      <c r="D170" s="118" t="s">
        <v>122</v>
      </c>
      <c r="E170" s="89"/>
      <c r="F170" s="90"/>
      <c r="G170" s="406">
        <f t="shared" ref="G170:AE170" si="227">IFERROR(SUM(G171:G171)/COUNT(G171:G171),0)</f>
        <v>1</v>
      </c>
      <c r="H170" s="407">
        <f t="shared" si="227"/>
        <v>1</v>
      </c>
      <c r="I170" s="407">
        <f t="shared" si="227"/>
        <v>1</v>
      </c>
      <c r="J170" s="407">
        <f t="shared" si="227"/>
        <v>1</v>
      </c>
      <c r="K170" s="407">
        <f t="shared" si="227"/>
        <v>1</v>
      </c>
      <c r="L170" s="408">
        <f t="shared" si="227"/>
        <v>1</v>
      </c>
      <c r="M170" s="407">
        <f t="shared" si="227"/>
        <v>1</v>
      </c>
      <c r="N170" s="407">
        <f t="shared" si="227"/>
        <v>1</v>
      </c>
      <c r="O170" s="409">
        <f t="shared" si="227"/>
        <v>1</v>
      </c>
      <c r="P170" s="407">
        <f t="shared" si="227"/>
        <v>1</v>
      </c>
      <c r="Q170" s="407">
        <f t="shared" si="227"/>
        <v>1</v>
      </c>
      <c r="R170" s="407">
        <f t="shared" si="227"/>
        <v>1</v>
      </c>
      <c r="S170" s="409">
        <f t="shared" si="227"/>
        <v>1</v>
      </c>
      <c r="T170" s="407">
        <f t="shared" si="227"/>
        <v>1</v>
      </c>
      <c r="U170" s="407">
        <f t="shared" si="227"/>
        <v>1</v>
      </c>
      <c r="V170" s="407">
        <f t="shared" si="227"/>
        <v>1</v>
      </c>
      <c r="W170" s="409">
        <f t="shared" si="227"/>
        <v>1</v>
      </c>
      <c r="X170" s="407">
        <f t="shared" si="227"/>
        <v>1</v>
      </c>
      <c r="Y170" s="407">
        <f t="shared" si="227"/>
        <v>1</v>
      </c>
      <c r="Z170" s="407">
        <f t="shared" si="227"/>
        <v>1</v>
      </c>
      <c r="AA170" s="409">
        <f t="shared" si="227"/>
        <v>1</v>
      </c>
      <c r="AB170" s="407">
        <f t="shared" si="227"/>
        <v>1</v>
      </c>
      <c r="AC170" s="407">
        <f t="shared" si="227"/>
        <v>1</v>
      </c>
      <c r="AD170" s="407">
        <f t="shared" si="227"/>
        <v>1</v>
      </c>
      <c r="AE170" s="409">
        <f t="shared" si="227"/>
        <v>1</v>
      </c>
      <c r="AF170" s="660"/>
      <c r="AG170" s="660"/>
      <c r="AH170" s="660"/>
      <c r="AI170" s="660"/>
      <c r="AJ170" s="660"/>
      <c r="AK170" s="660"/>
      <c r="AL170" s="660"/>
    </row>
    <row r="171" spans="1:38" ht="12" x14ac:dyDescent="0.2">
      <c r="A171" s="40"/>
      <c r="B171" s="206"/>
      <c r="C171" s="210"/>
      <c r="D171" s="368" t="s">
        <v>270</v>
      </c>
      <c r="E171" s="91"/>
      <c r="F171" s="92"/>
      <c r="G171" s="378">
        <v>1</v>
      </c>
      <c r="H171" s="288">
        <f t="shared" ref="H171:AE171" si="228">G171</f>
        <v>1</v>
      </c>
      <c r="I171" s="288">
        <f t="shared" si="228"/>
        <v>1</v>
      </c>
      <c r="J171" s="288">
        <f t="shared" si="228"/>
        <v>1</v>
      </c>
      <c r="K171" s="466">
        <f t="shared" si="228"/>
        <v>1</v>
      </c>
      <c r="L171" s="292">
        <f t="shared" si="228"/>
        <v>1</v>
      </c>
      <c r="M171" s="288">
        <f t="shared" si="228"/>
        <v>1</v>
      </c>
      <c r="N171" s="288">
        <f t="shared" si="228"/>
        <v>1</v>
      </c>
      <c r="O171" s="295">
        <f t="shared" si="228"/>
        <v>1</v>
      </c>
      <c r="P171" s="288">
        <f t="shared" si="228"/>
        <v>1</v>
      </c>
      <c r="Q171" s="288">
        <f t="shared" si="228"/>
        <v>1</v>
      </c>
      <c r="R171" s="288">
        <f t="shared" si="228"/>
        <v>1</v>
      </c>
      <c r="S171" s="295">
        <f t="shared" si="228"/>
        <v>1</v>
      </c>
      <c r="T171" s="288">
        <f t="shared" si="228"/>
        <v>1</v>
      </c>
      <c r="U171" s="288">
        <f t="shared" si="228"/>
        <v>1</v>
      </c>
      <c r="V171" s="288">
        <f t="shared" si="228"/>
        <v>1</v>
      </c>
      <c r="W171" s="295">
        <f t="shared" si="228"/>
        <v>1</v>
      </c>
      <c r="X171" s="288">
        <f t="shared" si="228"/>
        <v>1</v>
      </c>
      <c r="Y171" s="288">
        <f t="shared" si="228"/>
        <v>1</v>
      </c>
      <c r="Z171" s="288">
        <f t="shared" si="228"/>
        <v>1</v>
      </c>
      <c r="AA171" s="295">
        <f t="shared" si="228"/>
        <v>1</v>
      </c>
      <c r="AB171" s="288">
        <f t="shared" si="228"/>
        <v>1</v>
      </c>
      <c r="AC171" s="288">
        <f t="shared" si="228"/>
        <v>1</v>
      </c>
      <c r="AD171" s="288">
        <f t="shared" si="228"/>
        <v>1</v>
      </c>
      <c r="AE171" s="295">
        <f t="shared" si="228"/>
        <v>1</v>
      </c>
      <c r="AG171" s="508" t="s">
        <v>431</v>
      </c>
    </row>
    <row r="172" spans="1:38" ht="22.5" x14ac:dyDescent="0.2">
      <c r="A172" s="40"/>
      <c r="B172" s="206"/>
      <c r="C172" s="210"/>
      <c r="D172" s="514" t="s">
        <v>304</v>
      </c>
      <c r="E172" s="17"/>
      <c r="F172" s="20"/>
      <c r="G172" s="159"/>
      <c r="H172" s="159"/>
      <c r="I172" s="160"/>
      <c r="J172" s="160"/>
      <c r="K172" s="161"/>
      <c r="L172" s="142"/>
      <c r="M172" s="143"/>
      <c r="N172" s="143"/>
      <c r="O172" s="144"/>
      <c r="P172" s="143"/>
      <c r="Q172" s="145"/>
      <c r="R172" s="145"/>
      <c r="S172" s="146"/>
      <c r="T172" s="143"/>
      <c r="U172" s="145"/>
      <c r="V172" s="145"/>
      <c r="W172" s="146"/>
      <c r="X172" s="143"/>
      <c r="Y172" s="145"/>
      <c r="Z172" s="145"/>
      <c r="AA172" s="146"/>
      <c r="AB172" s="143"/>
      <c r="AC172" s="145"/>
      <c r="AD172" s="145"/>
      <c r="AE172" s="146"/>
      <c r="AF172" s="146"/>
      <c r="AG172" s="146"/>
      <c r="AH172" s="146"/>
      <c r="AI172" s="146"/>
      <c r="AJ172" s="146"/>
      <c r="AK172" s="146"/>
      <c r="AL172" s="146"/>
    </row>
  </sheetData>
  <mergeCells count="16">
    <mergeCell ref="AJ5:AL5"/>
    <mergeCell ref="AF5:AI5"/>
    <mergeCell ref="T5:W5"/>
    <mergeCell ref="T7:W7"/>
    <mergeCell ref="X5:AA5"/>
    <mergeCell ref="X7:AA7"/>
    <mergeCell ref="AB5:AE5"/>
    <mergeCell ref="AB7:AE7"/>
    <mergeCell ref="B2:D4"/>
    <mergeCell ref="H5:K5"/>
    <mergeCell ref="L5:O5"/>
    <mergeCell ref="P5:S5"/>
    <mergeCell ref="B30:D30"/>
    <mergeCell ref="H7:K7"/>
    <mergeCell ref="L7:O7"/>
    <mergeCell ref="P7:S7"/>
  </mergeCells>
  <conditionalFormatting sqref="H10:S10 H43:S43 H45:H47 H50:S50 H34 H33:J33 H38:K38 H35:J37 H39:J39 H48:L49 H51:K54 H58:H61">
    <cfRule type="cellIs" dxfId="3698" priority="3347" operator="equal">
      <formula>1</formula>
    </cfRule>
    <cfRule type="cellIs" dxfId="3697" priority="3348" operator="between">
      <formula>0.01</formula>
      <formula>0.99</formula>
    </cfRule>
  </conditionalFormatting>
  <conditionalFormatting sqref="H10 H43:S43 H171:J171 H45:H47 H50:S50 H34 H33:J33 H38:K38 H35:J37 H39:J39 H48:L49 H51:K54 H58:H61 H119:N120 H118:J118 L118:N118 H124:L127 H131:L134 H148:H152 H156:H157 H66:K67 H65:J65">
    <cfRule type="expression" dxfId="3696" priority="3346" stopIfTrue="1">
      <formula>G10=1</formula>
    </cfRule>
  </conditionalFormatting>
  <conditionalFormatting sqref="I10:S10">
    <cfRule type="expression" dxfId="3695" priority="3345" stopIfTrue="1">
      <formula>H10=1</formula>
    </cfRule>
  </conditionalFormatting>
  <conditionalFormatting sqref="H11:S16">
    <cfRule type="cellIs" dxfId="3694" priority="3340" operator="equal">
      <formula>1</formula>
    </cfRule>
    <cfRule type="cellIs" dxfId="3693" priority="3341" operator="between">
      <formula>0.01</formula>
      <formula>0.99</formula>
    </cfRule>
  </conditionalFormatting>
  <conditionalFormatting sqref="H11:H16">
    <cfRule type="expression" dxfId="3692" priority="3339" stopIfTrue="1">
      <formula>G11=1</formula>
    </cfRule>
  </conditionalFormatting>
  <conditionalFormatting sqref="I11:S16">
    <cfRule type="expression" dxfId="3691" priority="3338" stopIfTrue="1">
      <formula>H11=1</formula>
    </cfRule>
  </conditionalFormatting>
  <conditionalFormatting sqref="H20:S20 L21:O24">
    <cfRule type="cellIs" dxfId="3690" priority="3333" operator="equal">
      <formula>1</formula>
    </cfRule>
    <cfRule type="cellIs" dxfId="3689" priority="3334" operator="between">
      <formula>0.01</formula>
      <formula>0.99</formula>
    </cfRule>
  </conditionalFormatting>
  <conditionalFormatting sqref="H20">
    <cfRule type="expression" dxfId="3688" priority="3332" stopIfTrue="1">
      <formula>G20=1</formula>
    </cfRule>
  </conditionalFormatting>
  <conditionalFormatting sqref="I20:S20 L21:O24">
    <cfRule type="expression" dxfId="3687" priority="3331" stopIfTrue="1">
      <formula>H20=1</formula>
    </cfRule>
  </conditionalFormatting>
  <conditionalFormatting sqref="H25:S27 H21:K24 P21:S24 H28:K28">
    <cfRule type="cellIs" dxfId="3686" priority="3326" operator="equal">
      <formula>1</formula>
    </cfRule>
    <cfRule type="cellIs" dxfId="3685" priority="3327" operator="between">
      <formula>0.01</formula>
      <formula>0.99</formula>
    </cfRule>
  </conditionalFormatting>
  <conditionalFormatting sqref="H21:H28 I28:J28">
    <cfRule type="expression" dxfId="3684" priority="3325" stopIfTrue="1">
      <formula>G21=1</formula>
    </cfRule>
  </conditionalFormatting>
  <conditionalFormatting sqref="I25:S27 I21:K24 P21:S24 I28:K28">
    <cfRule type="expression" dxfId="3683" priority="3324" stopIfTrue="1">
      <formula>H21=1</formula>
    </cfRule>
  </conditionalFormatting>
  <conditionalFormatting sqref="L28:S28">
    <cfRule type="cellIs" dxfId="3682" priority="3319" operator="equal">
      <formula>1</formula>
    </cfRule>
    <cfRule type="cellIs" dxfId="3681" priority="3320" operator="between">
      <formula>0.01</formula>
      <formula>0.99</formula>
    </cfRule>
  </conditionalFormatting>
  <conditionalFormatting sqref="L28:S28">
    <cfRule type="expression" dxfId="3680" priority="3318" stopIfTrue="1">
      <formula>K28=1</formula>
    </cfRule>
  </conditionalFormatting>
  <conditionalFormatting sqref="G68">
    <cfRule type="cellIs" dxfId="3679" priority="1857" stopIfTrue="1" operator="equal">
      <formula>1</formula>
    </cfRule>
  </conditionalFormatting>
  <conditionalFormatting sqref="H68:O68">
    <cfRule type="cellIs" dxfId="3678" priority="1860" stopIfTrue="1" operator="equal">
      <formula>1</formula>
    </cfRule>
  </conditionalFormatting>
  <conditionalFormatting sqref="P62">
    <cfRule type="cellIs" dxfId="3677" priority="1854" stopIfTrue="1" operator="equal">
      <formula>1</formula>
    </cfRule>
  </conditionalFormatting>
  <conditionalFormatting sqref="G55">
    <cfRule type="cellIs" dxfId="3676" priority="1847" stopIfTrue="1" operator="equal">
      <formula>1</formula>
    </cfRule>
  </conditionalFormatting>
  <conditionalFormatting sqref="P40">
    <cfRule type="cellIs" dxfId="3675" priority="1844" stopIfTrue="1" operator="equal">
      <formula>1</formula>
    </cfRule>
  </conditionalFormatting>
  <conditionalFormatting sqref="H62:O62">
    <cfRule type="cellIs" dxfId="3674" priority="1855" stopIfTrue="1" operator="equal">
      <formula>1</formula>
    </cfRule>
  </conditionalFormatting>
  <conditionalFormatting sqref="G62">
    <cfRule type="cellIs" dxfId="3673" priority="1852" stopIfTrue="1" operator="equal">
      <formula>1</formula>
    </cfRule>
  </conditionalFormatting>
  <conditionalFormatting sqref="Q55">
    <cfRule type="cellIs" dxfId="3672" priority="1848" operator="equal">
      <formula>1</formula>
    </cfRule>
  </conditionalFormatting>
  <conditionalFormatting sqref="P55">
    <cfRule type="cellIs" dxfId="3671" priority="1849" stopIfTrue="1" operator="equal">
      <formula>1</formula>
    </cfRule>
  </conditionalFormatting>
  <conditionalFormatting sqref="Q56">
    <cfRule type="cellIs" dxfId="3670" priority="1975" operator="equal">
      <formula>1</formula>
    </cfRule>
  </conditionalFormatting>
  <conditionalFormatting sqref="R62:S62">
    <cfRule type="cellIs" dxfId="3669" priority="1856" operator="equal">
      <formula>1</formula>
    </cfRule>
  </conditionalFormatting>
  <conditionalFormatting sqref="Q62">
    <cfRule type="cellIs" dxfId="3668" priority="1853" operator="equal">
      <formula>1</formula>
    </cfRule>
  </conditionalFormatting>
  <conditionalFormatting sqref="P41">
    <cfRule type="cellIs" dxfId="3667" priority="2018" operator="equal">
      <formula>1</formula>
    </cfRule>
  </conditionalFormatting>
  <conditionalFormatting sqref="S41 I41:O41">
    <cfRule type="cellIs" dxfId="3666" priority="2019" operator="equal">
      <formula>1</formula>
    </cfRule>
  </conditionalFormatting>
  <conditionalFormatting sqref="R68:S68">
    <cfRule type="cellIs" dxfId="3665" priority="1861" operator="equal">
      <formula>1</formula>
    </cfRule>
  </conditionalFormatting>
  <conditionalFormatting sqref="P68">
    <cfRule type="cellIs" dxfId="3664" priority="1859" stopIfTrue="1" operator="equal">
      <formula>1</formula>
    </cfRule>
  </conditionalFormatting>
  <conditionalFormatting sqref="H36:H39">
    <cfRule type="expression" dxfId="3663" priority="1839" stopIfTrue="1">
      <formula>G36=1</formula>
    </cfRule>
  </conditionalFormatting>
  <conditionalFormatting sqref="H31 E60">
    <cfRule type="cellIs" dxfId="3662" priority="2065" stopIfTrue="1" operator="equal">
      <formula>1</formula>
    </cfRule>
  </conditionalFormatting>
  <conditionalFormatting sqref="P31">
    <cfRule type="cellIs" dxfId="3661" priority="2052" operator="equal">
      <formula>1</formula>
    </cfRule>
  </conditionalFormatting>
  <conditionalFormatting sqref="H56">
    <cfRule type="cellIs" dxfId="3660" priority="2051" stopIfTrue="1" operator="equal">
      <formula>1</formula>
    </cfRule>
  </conditionalFormatting>
  <conditionalFormatting sqref="I56:O56 R56:T56">
    <cfRule type="cellIs" dxfId="3659" priority="2050" operator="equal">
      <formula>1</formula>
    </cfRule>
  </conditionalFormatting>
  <conditionalFormatting sqref="H41">
    <cfRule type="cellIs" dxfId="3658" priority="2020" stopIfTrue="1" operator="equal">
      <formula>1</formula>
    </cfRule>
  </conditionalFormatting>
  <conditionalFormatting sqref="H38:K38 H36:H37 H39:J39">
    <cfRule type="cellIs" dxfId="3657" priority="1840" operator="equal">
      <formula>1</formula>
    </cfRule>
    <cfRule type="cellIs" dxfId="3656" priority="1841" operator="between">
      <formula>0.01</formula>
      <formula>0.99</formula>
    </cfRule>
  </conditionalFormatting>
  <conditionalFormatting sqref="I38:K38 I39:J39">
    <cfRule type="expression" dxfId="3655" priority="1838" stopIfTrue="1">
      <formula>H38=1</formula>
    </cfRule>
  </conditionalFormatting>
  <conditionalFormatting sqref="H66:K67 H65:J65">
    <cfRule type="cellIs" dxfId="3654" priority="1828" operator="equal">
      <formula>1</formula>
    </cfRule>
    <cfRule type="cellIs" dxfId="3653" priority="1829" operator="between">
      <formula>0.01</formula>
      <formula>0.99</formula>
    </cfRule>
  </conditionalFormatting>
  <conditionalFormatting sqref="H66:K67 H65:J65">
    <cfRule type="expression" dxfId="3652" priority="1827" stopIfTrue="1">
      <formula>G65=1</formula>
    </cfRule>
  </conditionalFormatting>
  <conditionalFormatting sqref="R31:S31 F60 I31:K31 M31:O31">
    <cfRule type="cellIs" dxfId="3651" priority="2064" operator="equal">
      <formula>1</formula>
    </cfRule>
  </conditionalFormatting>
  <conditionalFormatting sqref="Q68">
    <cfRule type="cellIs" dxfId="3650" priority="1858" operator="equal">
      <formula>1</formula>
    </cfRule>
  </conditionalFormatting>
  <conditionalFormatting sqref="H55:O55">
    <cfRule type="cellIs" dxfId="3649" priority="1850" stopIfTrue="1" operator="equal">
      <formula>1</formula>
    </cfRule>
  </conditionalFormatting>
  <conditionalFormatting sqref="R55:S55">
    <cfRule type="cellIs" dxfId="3648" priority="1851" operator="equal">
      <formula>1</formula>
    </cfRule>
  </conditionalFormatting>
  <conditionalFormatting sqref="Q40">
    <cfRule type="cellIs" dxfId="3647" priority="1843" operator="equal">
      <formula>1</formula>
    </cfRule>
  </conditionalFormatting>
  <conditionalFormatting sqref="H40:O40">
    <cfRule type="cellIs" dxfId="3646" priority="1845" stopIfTrue="1" operator="equal">
      <formula>1</formula>
    </cfRule>
  </conditionalFormatting>
  <conditionalFormatting sqref="R40:S40">
    <cfRule type="cellIs" dxfId="3645" priority="1846" operator="equal">
      <formula>1</formula>
    </cfRule>
  </conditionalFormatting>
  <conditionalFormatting sqref="G40">
    <cfRule type="cellIs" dxfId="3644" priority="1842" stopIfTrue="1" operator="equal">
      <formula>1</formula>
    </cfRule>
  </conditionalFormatting>
  <conditionalFormatting sqref="H35">
    <cfRule type="cellIs" dxfId="3643" priority="1705" operator="equal">
      <formula>1</formula>
    </cfRule>
    <cfRule type="cellIs" dxfId="3642" priority="1706" operator="between">
      <formula>0.01</formula>
      <formula>0.99</formula>
    </cfRule>
  </conditionalFormatting>
  <conditionalFormatting sqref="H34">
    <cfRule type="cellIs" dxfId="3641" priority="1700" operator="equal">
      <formula>1</formula>
    </cfRule>
    <cfRule type="cellIs" dxfId="3640" priority="1701" operator="between">
      <formula>0.01</formula>
      <formula>0.99</formula>
    </cfRule>
  </conditionalFormatting>
  <conditionalFormatting sqref="G10:G16 G43 G58:G61 G45:G54 G33:G39">
    <cfRule type="cellIs" dxfId="3639" priority="1681" operator="equal">
      <formula>1</formula>
    </cfRule>
    <cfRule type="cellIs" dxfId="3638" priority="1682" operator="between">
      <formula>0.01</formula>
      <formula>0.99</formula>
    </cfRule>
  </conditionalFormatting>
  <conditionalFormatting sqref="G20:G28">
    <cfRule type="cellIs" dxfId="3637" priority="1679" operator="equal">
      <formula>1</formula>
    </cfRule>
    <cfRule type="cellIs" dxfId="3636" priority="1680" operator="between">
      <formula>0.01</formula>
      <formula>0.99</formula>
    </cfRule>
  </conditionalFormatting>
  <conditionalFormatting sqref="G65:G67">
    <cfRule type="cellIs" dxfId="3635" priority="1671" operator="equal">
      <formula>1</formula>
    </cfRule>
    <cfRule type="cellIs" dxfId="3634" priority="1672" operator="between">
      <formula>0.01</formula>
      <formula>0.99</formula>
    </cfRule>
  </conditionalFormatting>
  <conditionalFormatting sqref="H121:O121">
    <cfRule type="cellIs" dxfId="3633" priority="1474" stopIfTrue="1" operator="equal">
      <formula>1</formula>
    </cfRule>
  </conditionalFormatting>
  <conditionalFormatting sqref="P169:R169 H169:K169 M169:N169">
    <cfRule type="cellIs" dxfId="3632" priority="1319" stopIfTrue="1" operator="equal">
      <formula>1</formula>
    </cfRule>
  </conditionalFormatting>
  <conditionalFormatting sqref="H87:S87 H88:K88 L88:S89 H90:S93">
    <cfRule type="cellIs" dxfId="3631" priority="1440" operator="equal">
      <formula>1</formula>
    </cfRule>
    <cfRule type="cellIs" dxfId="3630" priority="1441" operator="between">
      <formula>0.01</formula>
      <formula>0.99</formula>
    </cfRule>
  </conditionalFormatting>
  <conditionalFormatting sqref="H87:H88 H90:H93">
    <cfRule type="expression" dxfId="3629" priority="1439" stopIfTrue="1">
      <formula>G87=1</formula>
    </cfRule>
  </conditionalFormatting>
  <conditionalFormatting sqref="I87:S87 I88:K88 L88:S89 I90:S93">
    <cfRule type="expression" dxfId="3628" priority="1438" stopIfTrue="1">
      <formula>H87=1</formula>
    </cfRule>
  </conditionalFormatting>
  <conditionalFormatting sqref="I98:S103">
    <cfRule type="expression" dxfId="3627" priority="1434" stopIfTrue="1">
      <formula>H98=1</formula>
    </cfRule>
  </conditionalFormatting>
  <conditionalFormatting sqref="I96:R96">
    <cfRule type="cellIs" dxfId="3626" priority="1601" stopIfTrue="1" operator="equal">
      <formula>1</formula>
    </cfRule>
  </conditionalFormatting>
  <conditionalFormatting sqref="Q69">
    <cfRule type="cellIs" dxfId="3625" priority="1588" operator="equal">
      <formula>1</formula>
    </cfRule>
  </conditionalFormatting>
  <conditionalFormatting sqref="Q78">
    <cfRule type="cellIs" dxfId="3624" priority="1586" operator="equal">
      <formula>1</formula>
    </cfRule>
  </conditionalFormatting>
  <conditionalFormatting sqref="Q85">
    <cfRule type="cellIs" dxfId="3623" priority="1583" operator="equal">
      <formula>1</formula>
    </cfRule>
  </conditionalFormatting>
  <conditionalFormatting sqref="S96">
    <cfRule type="cellIs" dxfId="3622" priority="1580" stopIfTrue="1" operator="equal">
      <formula>1</formula>
    </cfRule>
  </conditionalFormatting>
  <conditionalFormatting sqref="S169">
    <cfRule type="cellIs" dxfId="3621" priority="1313" stopIfTrue="1" operator="equal">
      <formula>1</formula>
    </cfRule>
  </conditionalFormatting>
  <conditionalFormatting sqref="H115:O115">
    <cfRule type="cellIs" dxfId="3620" priority="1469" stopIfTrue="1" operator="equal">
      <formula>1</formula>
    </cfRule>
  </conditionalFormatting>
  <conditionalFormatting sqref="H104:O104">
    <cfRule type="cellIs" dxfId="3619" priority="1464" stopIfTrue="1" operator="equal">
      <formula>1</formula>
    </cfRule>
  </conditionalFormatting>
  <conditionalFormatting sqref="H72:S76">
    <cfRule type="cellIs" dxfId="3618" priority="1444" operator="equal">
      <formula>1</formula>
    </cfRule>
    <cfRule type="cellIs" dxfId="3617" priority="1445" operator="between">
      <formula>0.01</formula>
      <formula>0.99</formula>
    </cfRule>
  </conditionalFormatting>
  <conditionalFormatting sqref="H72:H76">
    <cfRule type="expression" dxfId="3616" priority="1443" stopIfTrue="1">
      <formula>G72=1</formula>
    </cfRule>
  </conditionalFormatting>
  <conditionalFormatting sqref="I72:S76">
    <cfRule type="expression" dxfId="3615" priority="1442" stopIfTrue="1">
      <formula>H72=1</formula>
    </cfRule>
  </conditionalFormatting>
  <conditionalFormatting sqref="H98:S103">
    <cfRule type="cellIs" dxfId="3614" priority="1436" operator="equal">
      <formula>1</formula>
    </cfRule>
    <cfRule type="cellIs" dxfId="3613" priority="1437" operator="between">
      <formula>0.01</formula>
      <formula>0.99</formula>
    </cfRule>
  </conditionalFormatting>
  <conditionalFormatting sqref="H98:H103">
    <cfRule type="expression" dxfId="3612" priority="1435" stopIfTrue="1">
      <formula>G98=1</formula>
    </cfRule>
  </conditionalFormatting>
  <conditionalFormatting sqref="I69:O69 R69:T69">
    <cfRule type="cellIs" dxfId="3611" priority="1589" operator="equal">
      <formula>1</formula>
    </cfRule>
  </conditionalFormatting>
  <conditionalFormatting sqref="R78:S78 J78:N78">
    <cfRule type="cellIs" dxfId="3610" priority="1587" operator="equal">
      <formula>1</formula>
    </cfRule>
  </conditionalFormatting>
  <conditionalFormatting sqref="H85">
    <cfRule type="cellIs" dxfId="3609" priority="1585" stopIfTrue="1" operator="equal">
      <formula>1</formula>
    </cfRule>
  </conditionalFormatting>
  <conditionalFormatting sqref="I85:O85 R85:T85">
    <cfRule type="cellIs" dxfId="3608" priority="1584" operator="equal">
      <formula>1</formula>
    </cfRule>
  </conditionalFormatting>
  <conditionalFormatting sqref="P78">
    <cfRule type="cellIs" dxfId="3607" priority="1369" operator="equal">
      <formula>1</formula>
    </cfRule>
  </conditionalFormatting>
  <conditionalFormatting sqref="I105:O105 Q105:R105">
    <cfRule type="cellIs" dxfId="3606" priority="1529" stopIfTrue="1" operator="equal">
      <formula>1</formula>
    </cfRule>
  </conditionalFormatting>
  <conditionalFormatting sqref="S105:T105">
    <cfRule type="cellIs" dxfId="3605" priority="1528" stopIfTrue="1" operator="equal">
      <formula>1</formula>
    </cfRule>
  </conditionalFormatting>
  <conditionalFormatting sqref="I116:K116 M116:R116">
    <cfRule type="cellIs" dxfId="3604" priority="1526" stopIfTrue="1" operator="equal">
      <formula>1</formula>
    </cfRule>
  </conditionalFormatting>
  <conditionalFormatting sqref="Q146">
    <cfRule type="cellIs" dxfId="3603" priority="1322" stopIfTrue="1" operator="equal">
      <formula>1</formula>
    </cfRule>
  </conditionalFormatting>
  <conditionalFormatting sqref="Q137">
    <cfRule type="cellIs" dxfId="3602" priority="1323" stopIfTrue="1" operator="equal">
      <formula>1</formula>
    </cfRule>
  </conditionalFormatting>
  <conditionalFormatting sqref="P154:R154 P137 P146 L137:N137 H154:N154 I146:K146 M146:N146">
    <cfRule type="cellIs" dxfId="3601" priority="1333" stopIfTrue="1" operator="equal">
      <formula>1</formula>
    </cfRule>
  </conditionalFormatting>
  <conditionalFormatting sqref="H137:K137">
    <cfRule type="cellIs" dxfId="3600" priority="1332" operator="equal">
      <formula>1</formula>
    </cfRule>
  </conditionalFormatting>
  <conditionalFormatting sqref="O146">
    <cfRule type="cellIs" dxfId="3599" priority="1331" stopIfTrue="1" operator="equal">
      <formula>1</formula>
    </cfRule>
  </conditionalFormatting>
  <conditionalFormatting sqref="P159:R159 H159:K159 M159:N159">
    <cfRule type="cellIs" dxfId="3598" priority="1326" stopIfTrue="1" operator="equal">
      <formula>1</formula>
    </cfRule>
  </conditionalFormatting>
  <conditionalFormatting sqref="O169">
    <cfRule type="cellIs" dxfId="3597" priority="1318" stopIfTrue="1" operator="equal">
      <formula>1</formula>
    </cfRule>
  </conditionalFormatting>
  <conditionalFormatting sqref="P121">
    <cfRule type="cellIs" dxfId="3596" priority="1473" stopIfTrue="1" operator="equal">
      <formula>1</formula>
    </cfRule>
  </conditionalFormatting>
  <conditionalFormatting sqref="Q121">
    <cfRule type="cellIs" dxfId="3595" priority="1472" operator="equal">
      <formula>1</formula>
    </cfRule>
  </conditionalFormatting>
  <conditionalFormatting sqref="R121:S121">
    <cfRule type="cellIs" dxfId="3594" priority="1475" operator="equal">
      <formula>1</formula>
    </cfRule>
  </conditionalFormatting>
  <conditionalFormatting sqref="G121">
    <cfRule type="cellIs" dxfId="3593" priority="1471" stopIfTrue="1" operator="equal">
      <formula>1</formula>
    </cfRule>
  </conditionalFormatting>
  <conditionalFormatting sqref="P115">
    <cfRule type="cellIs" dxfId="3592" priority="1468" stopIfTrue="1" operator="equal">
      <formula>1</formula>
    </cfRule>
  </conditionalFormatting>
  <conditionalFormatting sqref="Q115">
    <cfRule type="cellIs" dxfId="3591" priority="1467" operator="equal">
      <formula>1</formula>
    </cfRule>
  </conditionalFormatting>
  <conditionalFormatting sqref="R115:S115">
    <cfRule type="cellIs" dxfId="3590" priority="1470" operator="equal">
      <formula>1</formula>
    </cfRule>
  </conditionalFormatting>
  <conditionalFormatting sqref="G115">
    <cfRule type="cellIs" dxfId="3589" priority="1466" stopIfTrue="1" operator="equal">
      <formula>1</formula>
    </cfRule>
  </conditionalFormatting>
  <conditionalFormatting sqref="P104">
    <cfRule type="cellIs" dxfId="3588" priority="1463" stopIfTrue="1" operator="equal">
      <formula>1</formula>
    </cfRule>
  </conditionalFormatting>
  <conditionalFormatting sqref="Q104">
    <cfRule type="cellIs" dxfId="3587" priority="1462" operator="equal">
      <formula>1</formula>
    </cfRule>
  </conditionalFormatting>
  <conditionalFormatting sqref="R104:S104">
    <cfRule type="cellIs" dxfId="3586" priority="1465" operator="equal">
      <formula>1</formula>
    </cfRule>
  </conditionalFormatting>
  <conditionalFormatting sqref="G104">
    <cfRule type="cellIs" dxfId="3585" priority="1461" stopIfTrue="1" operator="equal">
      <formula>1</formula>
    </cfRule>
  </conditionalFormatting>
  <conditionalFormatting sqref="P94">
    <cfRule type="cellIs" dxfId="3584" priority="1458" stopIfTrue="1" operator="equal">
      <formula>1</formula>
    </cfRule>
  </conditionalFormatting>
  <conditionalFormatting sqref="Q94">
    <cfRule type="cellIs" dxfId="3583" priority="1457" operator="equal">
      <formula>1</formula>
    </cfRule>
  </conditionalFormatting>
  <conditionalFormatting sqref="H94:O94">
    <cfRule type="cellIs" dxfId="3582" priority="1459" stopIfTrue="1" operator="equal">
      <formula>1</formula>
    </cfRule>
  </conditionalFormatting>
  <conditionalFormatting sqref="R94:S94">
    <cfRule type="cellIs" dxfId="3581" priority="1460" operator="equal">
      <formula>1</formula>
    </cfRule>
  </conditionalFormatting>
  <conditionalFormatting sqref="G94">
    <cfRule type="cellIs" dxfId="3580" priority="1456" stopIfTrue="1" operator="equal">
      <formula>1</formula>
    </cfRule>
  </conditionalFormatting>
  <conditionalFormatting sqref="P84">
    <cfRule type="cellIs" dxfId="3579" priority="1453" stopIfTrue="1" operator="equal">
      <formula>1</formula>
    </cfRule>
  </conditionalFormatting>
  <conditionalFormatting sqref="Q84">
    <cfRule type="cellIs" dxfId="3578" priority="1452" operator="equal">
      <formula>1</formula>
    </cfRule>
  </conditionalFormatting>
  <conditionalFormatting sqref="H84:O84">
    <cfRule type="cellIs" dxfId="3577" priority="1454" stopIfTrue="1" operator="equal">
      <formula>1</formula>
    </cfRule>
  </conditionalFormatting>
  <conditionalFormatting sqref="R84:S84">
    <cfRule type="cellIs" dxfId="3576" priority="1455" operator="equal">
      <formula>1</formula>
    </cfRule>
  </conditionalFormatting>
  <conditionalFormatting sqref="G84">
    <cfRule type="cellIs" dxfId="3575" priority="1451" stopIfTrue="1" operator="equal">
      <formula>1</formula>
    </cfRule>
  </conditionalFormatting>
  <conditionalFormatting sqref="P77">
    <cfRule type="cellIs" dxfId="3574" priority="1448" stopIfTrue="1" operator="equal">
      <formula>1</formula>
    </cfRule>
  </conditionalFormatting>
  <conditionalFormatting sqref="Q77">
    <cfRule type="cellIs" dxfId="3573" priority="1447" operator="equal">
      <formula>1</formula>
    </cfRule>
  </conditionalFormatting>
  <conditionalFormatting sqref="H77:O77">
    <cfRule type="cellIs" dxfId="3572" priority="1449" stopIfTrue="1" operator="equal">
      <formula>1</formula>
    </cfRule>
  </conditionalFormatting>
  <conditionalFormatting sqref="R77:S77">
    <cfRule type="cellIs" dxfId="3571" priority="1450" operator="equal">
      <formula>1</formula>
    </cfRule>
  </conditionalFormatting>
  <conditionalFormatting sqref="G77">
    <cfRule type="cellIs" dxfId="3570" priority="1446" stopIfTrue="1" operator="equal">
      <formula>1</formula>
    </cfRule>
  </conditionalFormatting>
  <conditionalFormatting sqref="H114:S114 P107:S108 H107:N108 H112:L112 H111:J111 L111 M111:N112 P111:S112">
    <cfRule type="cellIs" dxfId="3569" priority="1432" operator="equal">
      <formula>1</formula>
    </cfRule>
    <cfRule type="cellIs" dxfId="3568" priority="1433" operator="between">
      <formula>0.01</formula>
      <formula>0.99</formula>
    </cfRule>
  </conditionalFormatting>
  <conditionalFormatting sqref="H107:H108 H111:H112 I111:J111 H114">
    <cfRule type="expression" dxfId="3567" priority="1431" stopIfTrue="1">
      <formula>G107=1</formula>
    </cfRule>
  </conditionalFormatting>
  <conditionalFormatting sqref="I114:S114 P107:S108 I112:L112 I107:N108 I111:J111 L111 M111:N112 P111:S112">
    <cfRule type="expression" dxfId="3566" priority="1430" stopIfTrue="1">
      <formula>H107=1</formula>
    </cfRule>
  </conditionalFormatting>
  <conditionalFormatting sqref="H119:N120 H118:J118 L118:N118">
    <cfRule type="cellIs" dxfId="3565" priority="1428" operator="equal">
      <formula>1</formula>
    </cfRule>
    <cfRule type="cellIs" dxfId="3564" priority="1429" operator="between">
      <formula>0.01</formula>
      <formula>0.99</formula>
    </cfRule>
  </conditionalFormatting>
  <conditionalFormatting sqref="H119:N120 H118:J118 L118:N118">
    <cfRule type="expression" dxfId="3563" priority="1427" stopIfTrue="1">
      <formula>G118=1</formula>
    </cfRule>
  </conditionalFormatting>
  <conditionalFormatting sqref="G72:G76">
    <cfRule type="cellIs" dxfId="3562" priority="1396" operator="equal">
      <formula>1</formula>
    </cfRule>
    <cfRule type="cellIs" dxfId="3561" priority="1397" operator="between">
      <formula>0.01</formula>
      <formula>0.99</formula>
    </cfRule>
  </conditionalFormatting>
  <conditionalFormatting sqref="G80:G83">
    <cfRule type="cellIs" dxfId="3560" priority="1394" operator="equal">
      <formula>1</formula>
    </cfRule>
    <cfRule type="cellIs" dxfId="3559" priority="1395" operator="between">
      <formula>0.01</formula>
      <formula>0.99</formula>
    </cfRule>
  </conditionalFormatting>
  <conditionalFormatting sqref="G87:G88 G90:G93">
    <cfRule type="cellIs" dxfId="3558" priority="1392" operator="equal">
      <formula>1</formula>
    </cfRule>
    <cfRule type="cellIs" dxfId="3557" priority="1393" operator="between">
      <formula>0.01</formula>
      <formula>0.99</formula>
    </cfRule>
  </conditionalFormatting>
  <conditionalFormatting sqref="G98:G103">
    <cfRule type="cellIs" dxfId="3556" priority="1390" operator="equal">
      <formula>1</formula>
    </cfRule>
    <cfRule type="cellIs" dxfId="3555" priority="1391" operator="between">
      <formula>0.01</formula>
      <formula>0.99</formula>
    </cfRule>
  </conditionalFormatting>
  <conditionalFormatting sqref="G107:G108 G111:G114">
    <cfRule type="cellIs" dxfId="3554" priority="1388" operator="equal">
      <formula>1</formula>
    </cfRule>
    <cfRule type="cellIs" dxfId="3553" priority="1389" operator="between">
      <formula>0.01</formula>
      <formula>0.99</formula>
    </cfRule>
  </conditionalFormatting>
  <conditionalFormatting sqref="G118:G120">
    <cfRule type="cellIs" dxfId="3552" priority="1386" operator="equal">
      <formula>1</formula>
    </cfRule>
    <cfRule type="cellIs" dxfId="3551" priority="1387" operator="between">
      <formula>0.01</formula>
      <formula>0.99</formula>
    </cfRule>
  </conditionalFormatting>
  <conditionalFormatting sqref="S116">
    <cfRule type="cellIs" dxfId="3550" priority="1363" operator="equal">
      <formula>1</formula>
    </cfRule>
  </conditionalFormatting>
  <conditionalFormatting sqref="H80:H83">
    <cfRule type="cellIs" dxfId="3549" priority="1351" operator="equal">
      <formula>1</formula>
    </cfRule>
    <cfRule type="cellIs" dxfId="3548" priority="1352" operator="between">
      <formula>0.01</formula>
      <formula>0.99</formula>
    </cfRule>
  </conditionalFormatting>
  <conditionalFormatting sqref="H80:H83">
    <cfRule type="expression" dxfId="3547" priority="1350" stopIfTrue="1">
      <formula>G80=1</formula>
    </cfRule>
  </conditionalFormatting>
  <conditionalFormatting sqref="H89:K89">
    <cfRule type="cellIs" dxfId="3546" priority="1346" operator="equal">
      <formula>1</formula>
    </cfRule>
    <cfRule type="cellIs" dxfId="3545" priority="1347" operator="between">
      <formula>0.01</formula>
      <formula>0.99</formula>
    </cfRule>
  </conditionalFormatting>
  <conditionalFormatting sqref="H89">
    <cfRule type="expression" dxfId="3544" priority="1345" stopIfTrue="1">
      <formula>G89=1</formula>
    </cfRule>
  </conditionalFormatting>
  <conditionalFormatting sqref="I89:K89">
    <cfRule type="expression" dxfId="3543" priority="1344" stopIfTrue="1">
      <formula>H89=1</formula>
    </cfRule>
  </conditionalFormatting>
  <conditionalFormatting sqref="G89">
    <cfRule type="cellIs" dxfId="3542" priority="1342" operator="equal">
      <formula>1</formula>
    </cfRule>
    <cfRule type="cellIs" dxfId="3541" priority="1343" operator="between">
      <formula>0.01</formula>
      <formula>0.99</formula>
    </cfRule>
  </conditionalFormatting>
  <conditionalFormatting sqref="K111 H109:H110">
    <cfRule type="cellIs" dxfId="3540" priority="1340" operator="equal">
      <formula>1</formula>
    </cfRule>
    <cfRule type="cellIs" dxfId="3539" priority="1341" operator="between">
      <formula>0.01</formula>
      <formula>0.99</formula>
    </cfRule>
  </conditionalFormatting>
  <conditionalFormatting sqref="H109:H110">
    <cfRule type="expression" dxfId="3538" priority="1339" stopIfTrue="1">
      <formula>G109=1</formula>
    </cfRule>
  </conditionalFormatting>
  <conditionalFormatting sqref="K111">
    <cfRule type="expression" dxfId="3537" priority="1338" stopIfTrue="1">
      <formula>J111=1</formula>
    </cfRule>
  </conditionalFormatting>
  <conditionalFormatting sqref="G109:G110">
    <cfRule type="cellIs" dxfId="3536" priority="1336" operator="equal">
      <formula>1</formula>
    </cfRule>
    <cfRule type="cellIs" dxfId="3535" priority="1337" operator="between">
      <formula>0.01</formula>
      <formula>0.99</formula>
    </cfRule>
  </conditionalFormatting>
  <conditionalFormatting sqref="S129">
    <cfRule type="cellIs" dxfId="3534" priority="1266" stopIfTrue="1" operator="equal">
      <formula>1</formula>
    </cfRule>
  </conditionalFormatting>
  <conditionalFormatting sqref="H158:O158">
    <cfRule type="cellIs" dxfId="3533" priority="1251" stopIfTrue="1" operator="equal">
      <formula>1</formula>
    </cfRule>
  </conditionalFormatting>
  <conditionalFormatting sqref="H172:O172">
    <cfRule type="cellIs" dxfId="3532" priority="1241" stopIfTrue="1" operator="equal">
      <formula>1</formula>
    </cfRule>
  </conditionalFormatting>
  <conditionalFormatting sqref="P153">
    <cfRule type="cellIs" dxfId="3531" priority="1292" stopIfTrue="1" operator="equal">
      <formula>1</formula>
    </cfRule>
  </conditionalFormatting>
  <conditionalFormatting sqref="G145">
    <cfRule type="cellIs" dxfId="3530" priority="1233" stopIfTrue="1" operator="equal">
      <formula>1</formula>
    </cfRule>
  </conditionalFormatting>
  <conditionalFormatting sqref="H168:O168">
    <cfRule type="cellIs" dxfId="3529" priority="1246" stopIfTrue="1" operator="equal">
      <formula>1</formula>
    </cfRule>
  </conditionalFormatting>
  <conditionalFormatting sqref="Q153">
    <cfRule type="cellIs" dxfId="3528" priority="1291" operator="equal">
      <formula>1</formula>
    </cfRule>
  </conditionalFormatting>
  <conditionalFormatting sqref="I129:O129 Q129">
    <cfRule type="cellIs" dxfId="3527" priority="1267" stopIfTrue="1" operator="equal">
      <formula>1</formula>
    </cfRule>
  </conditionalFormatting>
  <conditionalFormatting sqref="H145:O145">
    <cfRule type="cellIs" dxfId="3526" priority="1236" stopIfTrue="1" operator="equal">
      <formula>1</formula>
    </cfRule>
  </conditionalFormatting>
  <conditionalFormatting sqref="H135:O135">
    <cfRule type="cellIs" dxfId="3525" priority="1231" stopIfTrue="1" operator="equal">
      <formula>1</formula>
    </cfRule>
  </conditionalFormatting>
  <conditionalFormatting sqref="R146">
    <cfRule type="cellIs" dxfId="3524" priority="1310" stopIfTrue="1" operator="equal">
      <formula>1</formula>
    </cfRule>
  </conditionalFormatting>
  <conditionalFormatting sqref="H153:O153">
    <cfRule type="cellIs" dxfId="3523" priority="1293" stopIfTrue="1" operator="equal">
      <formula>1</formula>
    </cfRule>
  </conditionalFormatting>
  <conditionalFormatting sqref="P128">
    <cfRule type="cellIs" dxfId="3522" priority="1225" stopIfTrue="1" operator="equal">
      <formula>1</formula>
    </cfRule>
  </conditionalFormatting>
  <conditionalFormatting sqref="P172">
    <cfRule type="cellIs" dxfId="3521" priority="1240" stopIfTrue="1" operator="equal">
      <formula>1</formula>
    </cfRule>
  </conditionalFormatting>
  <conditionalFormatting sqref="P158">
    <cfRule type="cellIs" dxfId="3520" priority="1250" stopIfTrue="1" operator="equal">
      <formula>1</formula>
    </cfRule>
  </conditionalFormatting>
  <conditionalFormatting sqref="H128:O128">
    <cfRule type="cellIs" dxfId="3519" priority="1226" stopIfTrue="1" operator="equal">
      <formula>1</formula>
    </cfRule>
  </conditionalFormatting>
  <conditionalFormatting sqref="O159">
    <cfRule type="cellIs" dxfId="3518" priority="1325" stopIfTrue="1" operator="equal">
      <formula>1</formula>
    </cfRule>
  </conditionalFormatting>
  <conditionalFormatting sqref="L169">
    <cfRule type="cellIs" dxfId="3517" priority="1320" stopIfTrue="1" operator="equal">
      <formula>1</formula>
    </cfRule>
  </conditionalFormatting>
  <conditionalFormatting sqref="R153:S153">
    <cfRule type="cellIs" dxfId="3516" priority="1294" operator="equal">
      <formula>1</formula>
    </cfRule>
  </conditionalFormatting>
  <conditionalFormatting sqref="G146">
    <cfRule type="cellIs" dxfId="3515" priority="1272" operator="equal">
      <formula>1</formula>
    </cfRule>
  </conditionalFormatting>
  <conditionalFormatting sqref="I122:K122 M122:R122">
    <cfRule type="cellIs" dxfId="3514" priority="1270" stopIfTrue="1" operator="equal">
      <formula>1</formula>
    </cfRule>
  </conditionalFormatting>
  <conditionalFormatting sqref="S122">
    <cfRule type="cellIs" dxfId="3513" priority="1269" stopIfTrue="1" operator="equal">
      <formula>1</formula>
    </cfRule>
  </conditionalFormatting>
  <conditionalFormatting sqref="P145">
    <cfRule type="cellIs" dxfId="3512" priority="1235" stopIfTrue="1" operator="equal">
      <formula>1</formula>
    </cfRule>
  </conditionalFormatting>
  <conditionalFormatting sqref="G158">
    <cfRule type="cellIs" dxfId="3511" priority="1248" stopIfTrue="1" operator="equal">
      <formula>1</formula>
    </cfRule>
  </conditionalFormatting>
  <conditionalFormatting sqref="G153">
    <cfRule type="cellIs" dxfId="3510" priority="1253" stopIfTrue="1" operator="equal">
      <formula>1</formula>
    </cfRule>
  </conditionalFormatting>
  <conditionalFormatting sqref="Q158">
    <cfRule type="cellIs" dxfId="3509" priority="1249" operator="equal">
      <formula>1</formula>
    </cfRule>
  </conditionalFormatting>
  <conditionalFormatting sqref="R158:S158">
    <cfRule type="cellIs" dxfId="3508" priority="1252" operator="equal">
      <formula>1</formula>
    </cfRule>
  </conditionalFormatting>
  <conditionalFormatting sqref="P168">
    <cfRule type="cellIs" dxfId="3507" priority="1245" stopIfTrue="1" operator="equal">
      <formula>1</formula>
    </cfRule>
  </conditionalFormatting>
  <conditionalFormatting sqref="Q168">
    <cfRule type="cellIs" dxfId="3506" priority="1244" operator="equal">
      <formula>1</formula>
    </cfRule>
  </conditionalFormatting>
  <conditionalFormatting sqref="R168:S168">
    <cfRule type="cellIs" dxfId="3505" priority="1247" operator="equal">
      <formula>1</formula>
    </cfRule>
  </conditionalFormatting>
  <conditionalFormatting sqref="G168">
    <cfRule type="cellIs" dxfId="3504" priority="1243" stopIfTrue="1" operator="equal">
      <formula>1</formula>
    </cfRule>
  </conditionalFormatting>
  <conditionalFormatting sqref="Q172">
    <cfRule type="cellIs" dxfId="3503" priority="1239" operator="equal">
      <formula>1</formula>
    </cfRule>
  </conditionalFormatting>
  <conditionalFormatting sqref="R172:S172">
    <cfRule type="cellIs" dxfId="3502" priority="1242" operator="equal">
      <formula>1</formula>
    </cfRule>
  </conditionalFormatting>
  <conditionalFormatting sqref="G172">
    <cfRule type="cellIs" dxfId="3501" priority="1238" stopIfTrue="1" operator="equal">
      <formula>1</formula>
    </cfRule>
  </conditionalFormatting>
  <conditionalFormatting sqref="Q145">
    <cfRule type="cellIs" dxfId="3500" priority="1234" operator="equal">
      <formula>1</formula>
    </cfRule>
  </conditionalFormatting>
  <conditionalFormatting sqref="R145:S145">
    <cfRule type="cellIs" dxfId="3499" priority="1237" operator="equal">
      <formula>1</formula>
    </cfRule>
  </conditionalFormatting>
  <conditionalFormatting sqref="P135">
    <cfRule type="cellIs" dxfId="3498" priority="1230" stopIfTrue="1" operator="equal">
      <formula>1</formula>
    </cfRule>
  </conditionalFormatting>
  <conditionalFormatting sqref="Q135">
    <cfRule type="cellIs" dxfId="3497" priority="1229" operator="equal">
      <formula>1</formula>
    </cfRule>
  </conditionalFormatting>
  <conditionalFormatting sqref="R135:S135">
    <cfRule type="cellIs" dxfId="3496" priority="1232" operator="equal">
      <formula>1</formula>
    </cfRule>
  </conditionalFormatting>
  <conditionalFormatting sqref="G135">
    <cfRule type="cellIs" dxfId="3495" priority="1228" stopIfTrue="1" operator="equal">
      <formula>1</formula>
    </cfRule>
  </conditionalFormatting>
  <conditionalFormatting sqref="Q128">
    <cfRule type="cellIs" dxfId="3494" priority="1224" operator="equal">
      <formula>1</formula>
    </cfRule>
  </conditionalFormatting>
  <conditionalFormatting sqref="R128:S128">
    <cfRule type="cellIs" dxfId="3493" priority="1227" operator="equal">
      <formula>1</formula>
    </cfRule>
  </conditionalFormatting>
  <conditionalFormatting sqref="G128">
    <cfRule type="cellIs" dxfId="3492" priority="1223" stopIfTrue="1" operator="equal">
      <formula>1</formula>
    </cfRule>
  </conditionalFormatting>
  <conditionalFormatting sqref="H124:L127">
    <cfRule type="cellIs" dxfId="3491" priority="1221" operator="equal">
      <formula>1</formula>
    </cfRule>
    <cfRule type="cellIs" dxfId="3490" priority="1222" operator="between">
      <formula>0.01</formula>
      <formula>0.99</formula>
    </cfRule>
  </conditionalFormatting>
  <conditionalFormatting sqref="H124:L127">
    <cfRule type="expression" dxfId="3489" priority="1220" stopIfTrue="1">
      <formula>G124=1</formula>
    </cfRule>
  </conditionalFormatting>
  <conditionalFormatting sqref="H131:L134">
    <cfRule type="cellIs" dxfId="3488" priority="1217" operator="equal">
      <formula>1</formula>
    </cfRule>
    <cfRule type="cellIs" dxfId="3487" priority="1218" operator="between">
      <formula>0.01</formula>
      <formula>0.99</formula>
    </cfRule>
  </conditionalFormatting>
  <conditionalFormatting sqref="H131:L134">
    <cfRule type="expression" dxfId="3486" priority="1216" stopIfTrue="1">
      <formula>G131=1</formula>
    </cfRule>
  </conditionalFormatting>
  <conditionalFormatting sqref="H141:P141 H139:J140 H142:N144 P142:P144">
    <cfRule type="cellIs" dxfId="3485" priority="1213" operator="equal">
      <formula>1</formula>
    </cfRule>
    <cfRule type="cellIs" dxfId="3484" priority="1214" operator="between">
      <formula>0.01</formula>
      <formula>0.99</formula>
    </cfRule>
  </conditionalFormatting>
  <conditionalFormatting sqref="H141:P141 H139:J140 H142:N144 P142:P144">
    <cfRule type="expression" dxfId="3483" priority="1212" stopIfTrue="1">
      <formula>G139=1</formula>
    </cfRule>
  </conditionalFormatting>
  <conditionalFormatting sqref="I141:P141 I139:J140 I142:N144 P142:P144">
    <cfRule type="expression" dxfId="3482" priority="1211" stopIfTrue="1">
      <formula>H139=1</formula>
    </cfRule>
  </conditionalFormatting>
  <conditionalFormatting sqref="H148 H149:L149 H151:L152 H150:K150">
    <cfRule type="cellIs" dxfId="3481" priority="1209" operator="equal">
      <formula>1</formula>
    </cfRule>
    <cfRule type="cellIs" dxfId="3480" priority="1210" operator="between">
      <formula>0.01</formula>
      <formula>0.99</formula>
    </cfRule>
  </conditionalFormatting>
  <conditionalFormatting sqref="I149:L149 I151:L152 I150:K150">
    <cfRule type="expression" dxfId="3479" priority="1207" stopIfTrue="1">
      <formula>H149=1</formula>
    </cfRule>
  </conditionalFormatting>
  <conditionalFormatting sqref="H156:S156 H157:L157">
    <cfRule type="cellIs" dxfId="3478" priority="1205" operator="equal">
      <formula>1</formula>
    </cfRule>
    <cfRule type="cellIs" dxfId="3477" priority="1206" operator="between">
      <formula>0.01</formula>
      <formula>0.99</formula>
    </cfRule>
  </conditionalFormatting>
  <conditionalFormatting sqref="I156:S156 I157:L157">
    <cfRule type="expression" dxfId="3476" priority="1203" stopIfTrue="1">
      <formula>H156=1</formula>
    </cfRule>
  </conditionalFormatting>
  <conditionalFormatting sqref="H161:S167">
    <cfRule type="cellIs" dxfId="3475" priority="1201" operator="equal">
      <formula>1</formula>
    </cfRule>
    <cfRule type="cellIs" dxfId="3474" priority="1202" operator="between">
      <formula>0.01</formula>
      <formula>0.99</formula>
    </cfRule>
  </conditionalFormatting>
  <conditionalFormatting sqref="H161:H167">
    <cfRule type="expression" dxfId="3473" priority="1200" stopIfTrue="1">
      <formula>G161=1</formula>
    </cfRule>
  </conditionalFormatting>
  <conditionalFormatting sqref="I161:S167">
    <cfRule type="expression" dxfId="3472" priority="1199" stopIfTrue="1">
      <formula>H161=1</formula>
    </cfRule>
  </conditionalFormatting>
  <conditionalFormatting sqref="H171:J171">
    <cfRule type="cellIs" dxfId="3471" priority="1197" operator="equal">
      <formula>1</formula>
    </cfRule>
    <cfRule type="cellIs" dxfId="3470" priority="1198" operator="between">
      <formula>0.01</formula>
      <formula>0.99</formula>
    </cfRule>
  </conditionalFormatting>
  <conditionalFormatting sqref="H171:J171">
    <cfRule type="expression" dxfId="3469" priority="1196" stopIfTrue="1">
      <formula>G171=1</formula>
    </cfRule>
  </conditionalFormatting>
  <conditionalFormatting sqref="G124:G127">
    <cfRule type="cellIs" dxfId="3468" priority="1193" operator="equal">
      <formula>1</formula>
    </cfRule>
    <cfRule type="cellIs" dxfId="3467" priority="1194" operator="between">
      <formula>0.01</formula>
      <formula>0.99</formula>
    </cfRule>
  </conditionalFormatting>
  <conditionalFormatting sqref="G131:G134">
    <cfRule type="cellIs" dxfId="3466" priority="1191" operator="equal">
      <formula>1</formula>
    </cfRule>
    <cfRule type="cellIs" dxfId="3465" priority="1192" operator="between">
      <formula>0.01</formula>
      <formula>0.99</formula>
    </cfRule>
  </conditionalFormatting>
  <conditionalFormatting sqref="G139:G144">
    <cfRule type="cellIs" dxfId="3464" priority="1189" operator="equal">
      <formula>1</formula>
    </cfRule>
    <cfRule type="cellIs" dxfId="3463" priority="1190" operator="between">
      <formula>0.01</formula>
      <formula>0.99</formula>
    </cfRule>
  </conditionalFormatting>
  <conditionalFormatting sqref="G148:G152">
    <cfRule type="cellIs" dxfId="3462" priority="1187" operator="equal">
      <formula>1</formula>
    </cfRule>
    <cfRule type="cellIs" dxfId="3461" priority="1188" operator="between">
      <formula>0.01</formula>
      <formula>0.99</formula>
    </cfRule>
  </conditionalFormatting>
  <conditionalFormatting sqref="G156:G157">
    <cfRule type="cellIs" dxfId="3460" priority="1185" operator="equal">
      <formula>1</formula>
    </cfRule>
    <cfRule type="cellIs" dxfId="3459" priority="1186" operator="between">
      <formula>0.01</formula>
      <formula>0.99</formula>
    </cfRule>
  </conditionalFormatting>
  <conditionalFormatting sqref="G161:G167">
    <cfRule type="cellIs" dxfId="3458" priority="1183" operator="equal">
      <formula>1</formula>
    </cfRule>
    <cfRule type="cellIs" dxfId="3457" priority="1184" operator="between">
      <formula>0.01</formula>
      <formula>0.99</formula>
    </cfRule>
  </conditionalFormatting>
  <conditionalFormatting sqref="G171">
    <cfRule type="cellIs" dxfId="3456" priority="1181" operator="equal">
      <formula>1</formula>
    </cfRule>
    <cfRule type="cellIs" dxfId="3455" priority="1182" operator="between">
      <formula>0.01</formula>
      <formula>0.99</formula>
    </cfRule>
  </conditionalFormatting>
  <conditionalFormatting sqref="S146">
    <cfRule type="cellIs" dxfId="3454" priority="1180" operator="equal">
      <formula>1</formula>
    </cfRule>
  </conditionalFormatting>
  <conditionalFormatting sqref="S154">
    <cfRule type="cellIs" dxfId="3453" priority="1179" operator="equal">
      <formula>1</formula>
    </cfRule>
  </conditionalFormatting>
  <conditionalFormatting sqref="R129">
    <cfRule type="cellIs" dxfId="3452" priority="1175" stopIfTrue="1" operator="equal">
      <formula>1</formula>
    </cfRule>
  </conditionalFormatting>
  <conditionalFormatting sqref="R137">
    <cfRule type="cellIs" dxfId="3451" priority="1174" operator="equal">
      <formula>1</formula>
    </cfRule>
  </conditionalFormatting>
  <conditionalFormatting sqref="S137">
    <cfRule type="cellIs" dxfId="3450" priority="1173" operator="equal">
      <formula>1</formula>
    </cfRule>
  </conditionalFormatting>
  <conditionalFormatting sqref="S159">
    <cfRule type="cellIs" dxfId="3449" priority="1172" operator="equal">
      <formula>1</formula>
    </cfRule>
  </conditionalFormatting>
  <conditionalFormatting sqref="H116">
    <cfRule type="cellIs" dxfId="3448" priority="1169" stopIfTrue="1" operator="equal">
      <formula>1</formula>
    </cfRule>
  </conditionalFormatting>
  <conditionalFormatting sqref="R41">
    <cfRule type="cellIs" dxfId="3447" priority="1167" operator="equal">
      <formula>1</formula>
    </cfRule>
  </conditionalFormatting>
  <conditionalFormatting sqref="Q63">
    <cfRule type="cellIs" dxfId="3446" priority="1165" operator="equal">
      <formula>1</formula>
    </cfRule>
  </conditionalFormatting>
  <conditionalFormatting sqref="I63:K63 M63:O63 R63:T63">
    <cfRule type="cellIs" dxfId="3445" priority="1166" operator="equal">
      <formula>1</formula>
    </cfRule>
  </conditionalFormatting>
  <conditionalFormatting sqref="H63">
    <cfRule type="cellIs" dxfId="3444" priority="1159" operator="equal">
      <formula>1</formula>
    </cfRule>
  </conditionalFormatting>
  <conditionalFormatting sqref="P63">
    <cfRule type="cellIs" dxfId="3443" priority="1161" operator="equal">
      <formula>1</formula>
    </cfRule>
  </conditionalFormatting>
  <conditionalFormatting sqref="I78">
    <cfRule type="cellIs" dxfId="3442" priority="1158" operator="equal">
      <formula>1</formula>
    </cfRule>
  </conditionalFormatting>
  <conditionalFormatting sqref="G44">
    <cfRule type="cellIs" dxfId="3441" priority="1153" operator="equal">
      <formula>1</formula>
    </cfRule>
    <cfRule type="cellIs" dxfId="3440" priority="1154" operator="between">
      <formula>0.01</formula>
      <formula>0.99</formula>
    </cfRule>
  </conditionalFormatting>
  <conditionalFormatting sqref="I66:K67 I65:J65">
    <cfRule type="expression" dxfId="3439" priority="1152" stopIfTrue="1">
      <formula>H65=1</formula>
    </cfRule>
  </conditionalFormatting>
  <conditionalFormatting sqref="I65">
    <cfRule type="expression" dxfId="3438" priority="1151" stopIfTrue="1">
      <formula>H65=1</formula>
    </cfRule>
  </conditionalFormatting>
  <conditionalFormatting sqref="I45:L47 H44:N44 M45:N49">
    <cfRule type="cellIs" dxfId="3437" priority="1143" operator="equal">
      <formula>1</formula>
    </cfRule>
    <cfRule type="cellIs" dxfId="3436" priority="1144" operator="between">
      <formula>0.01</formula>
      <formula>0.99</formula>
    </cfRule>
  </conditionalFormatting>
  <conditionalFormatting sqref="I45:L47 H44:N44 M45:N49">
    <cfRule type="expression" dxfId="3435" priority="1142" stopIfTrue="1">
      <formula>G44=1</formula>
    </cfRule>
  </conditionalFormatting>
  <conditionalFormatting sqref="L139:N140 P139:S139 P140 Q140:S144">
    <cfRule type="cellIs" dxfId="3434" priority="1030" operator="equal">
      <formula>1</formula>
    </cfRule>
    <cfRule type="cellIs" dxfId="3433" priority="1031" operator="between">
      <formula>0.01</formula>
      <formula>0.99</formula>
    </cfRule>
  </conditionalFormatting>
  <conditionalFormatting sqref="L139:N140 P139:S139 P140 Q140:S144">
    <cfRule type="expression" dxfId="3432" priority="1029" stopIfTrue="1">
      <formula>K139=1</formula>
    </cfRule>
  </conditionalFormatting>
  <conditionalFormatting sqref="O107:O108 O111:O112">
    <cfRule type="cellIs" dxfId="3431" priority="1137" operator="equal">
      <formula>1</formula>
    </cfRule>
    <cfRule type="cellIs" dxfId="3430" priority="1138" operator="between">
      <formula>0.01</formula>
      <formula>0.99</formula>
    </cfRule>
  </conditionalFormatting>
  <conditionalFormatting sqref="O107:O108 O111:O112">
    <cfRule type="expression" dxfId="3429" priority="1136" stopIfTrue="1">
      <formula>N107=1</formula>
    </cfRule>
  </conditionalFormatting>
  <conditionalFormatting sqref="I34:J34 AM34">
    <cfRule type="cellIs" dxfId="3428" priority="1134" operator="equal">
      <formula>1</formula>
    </cfRule>
    <cfRule type="cellIs" dxfId="3427" priority="1135" operator="between">
      <formula>0.01</formula>
      <formula>0.99</formula>
    </cfRule>
  </conditionalFormatting>
  <conditionalFormatting sqref="I34:J34">
    <cfRule type="expression" dxfId="3426" priority="1133" stopIfTrue="1">
      <formula>H34=1</formula>
    </cfRule>
  </conditionalFormatting>
  <conditionalFormatting sqref="AM34">
    <cfRule type="cellIs" dxfId="3425" priority="1130" operator="equal">
      <formula>1</formula>
    </cfRule>
    <cfRule type="cellIs" dxfId="3424" priority="1131" operator="between">
      <formula>0.01</formula>
      <formula>0.99</formula>
    </cfRule>
  </conditionalFormatting>
  <conditionalFormatting sqref="AM34">
    <cfRule type="expression" dxfId="3423" priority="1129" stopIfTrue="1">
      <formula>#REF!=1</formula>
    </cfRule>
  </conditionalFormatting>
  <conditionalFormatting sqref="AM34">
    <cfRule type="cellIs" dxfId="3422" priority="1127" operator="equal">
      <formula>1</formula>
    </cfRule>
    <cfRule type="cellIs" dxfId="3421" priority="1128" operator="between">
      <formula>0.01</formula>
      <formula>0.99</formula>
    </cfRule>
  </conditionalFormatting>
  <conditionalFormatting sqref="K33:K37">
    <cfRule type="cellIs" dxfId="3420" priority="1122" operator="equal">
      <formula>1</formula>
    </cfRule>
    <cfRule type="cellIs" dxfId="3419" priority="1123" operator="between">
      <formula>0.01</formula>
      <formula>0.99</formula>
    </cfRule>
  </conditionalFormatting>
  <conditionalFormatting sqref="K33:K37">
    <cfRule type="expression" dxfId="3418" priority="1121" stopIfTrue="1">
      <formula>J33=1</formula>
    </cfRule>
  </conditionalFormatting>
  <conditionalFormatting sqref="L33:S39">
    <cfRule type="cellIs" dxfId="3417" priority="1119" operator="equal">
      <formula>1</formula>
    </cfRule>
    <cfRule type="cellIs" dxfId="3416" priority="1120" operator="between">
      <formula>0.01</formula>
      <formula>0.99</formula>
    </cfRule>
  </conditionalFormatting>
  <conditionalFormatting sqref="L33:S39">
    <cfRule type="expression" dxfId="3415" priority="1118" stopIfTrue="1">
      <formula>K33=1</formula>
    </cfRule>
  </conditionalFormatting>
  <conditionalFormatting sqref="K39">
    <cfRule type="cellIs" dxfId="3414" priority="1113" operator="equal">
      <formula>1</formula>
    </cfRule>
    <cfRule type="cellIs" dxfId="3413" priority="1114" operator="between">
      <formula>0.01</formula>
      <formula>0.99</formula>
    </cfRule>
  </conditionalFormatting>
  <conditionalFormatting sqref="K39">
    <cfRule type="expression" dxfId="3412" priority="1112" stopIfTrue="1">
      <formula>J39=1</formula>
    </cfRule>
  </conditionalFormatting>
  <conditionalFormatting sqref="O44:S49">
    <cfRule type="cellIs" dxfId="3411" priority="1110" operator="equal">
      <formula>1</formula>
    </cfRule>
    <cfRule type="cellIs" dxfId="3410" priority="1111" operator="between">
      <formula>0.01</formula>
      <formula>0.99</formula>
    </cfRule>
  </conditionalFormatting>
  <conditionalFormatting sqref="O44:S49">
    <cfRule type="expression" dxfId="3409" priority="1109" stopIfTrue="1">
      <formula>N44=1</formula>
    </cfRule>
  </conditionalFormatting>
  <conditionalFormatting sqref="L51:L54">
    <cfRule type="cellIs" dxfId="3408" priority="1104" operator="equal">
      <formula>1</formula>
    </cfRule>
    <cfRule type="cellIs" dxfId="3407" priority="1105" operator="between">
      <formula>0.01</formula>
      <formula>0.99</formula>
    </cfRule>
  </conditionalFormatting>
  <conditionalFormatting sqref="L51:L54">
    <cfRule type="expression" dxfId="3406" priority="1103" stopIfTrue="1">
      <formula>K51=1</formula>
    </cfRule>
  </conditionalFormatting>
  <conditionalFormatting sqref="M51:N54">
    <cfRule type="cellIs" dxfId="3405" priority="1101" operator="equal">
      <formula>1</formula>
    </cfRule>
    <cfRule type="cellIs" dxfId="3404" priority="1102" operator="between">
      <formula>0.01</formula>
      <formula>0.99</formula>
    </cfRule>
  </conditionalFormatting>
  <conditionalFormatting sqref="M51:N54">
    <cfRule type="expression" dxfId="3403" priority="1100" stopIfTrue="1">
      <formula>L51=1</formula>
    </cfRule>
  </conditionalFormatting>
  <conditionalFormatting sqref="O51:S54">
    <cfRule type="cellIs" dxfId="3402" priority="1098" operator="equal">
      <formula>1</formula>
    </cfRule>
    <cfRule type="cellIs" dxfId="3401" priority="1099" operator="between">
      <formula>0.01</formula>
      <formula>0.99</formula>
    </cfRule>
  </conditionalFormatting>
  <conditionalFormatting sqref="O51:S54">
    <cfRule type="expression" dxfId="3400" priority="1097" stopIfTrue="1">
      <formula>N51=1</formula>
    </cfRule>
  </conditionalFormatting>
  <conditionalFormatting sqref="L65:S67">
    <cfRule type="cellIs" dxfId="3399" priority="1090" operator="equal">
      <formula>1</formula>
    </cfRule>
    <cfRule type="cellIs" dxfId="3398" priority="1091" operator="between">
      <formula>0.01</formula>
      <formula>0.99</formula>
    </cfRule>
  </conditionalFormatting>
  <conditionalFormatting sqref="L65:S67">
    <cfRule type="expression" dxfId="3397" priority="1089" stopIfTrue="1">
      <formula>K65=1</formula>
    </cfRule>
  </conditionalFormatting>
  <conditionalFormatting sqref="L61:S61">
    <cfRule type="cellIs" dxfId="3396" priority="1087" operator="equal">
      <formula>1</formula>
    </cfRule>
    <cfRule type="cellIs" dxfId="3395" priority="1088" operator="between">
      <formula>0.01</formula>
      <formula>0.99</formula>
    </cfRule>
  </conditionalFormatting>
  <conditionalFormatting sqref="L61:S61">
    <cfRule type="expression" dxfId="3394" priority="1086" stopIfTrue="1">
      <formula>K61=1</formula>
    </cfRule>
  </conditionalFormatting>
  <conditionalFormatting sqref="L58:S60">
    <cfRule type="cellIs" dxfId="3393" priority="1084" operator="equal">
      <formula>1</formula>
    </cfRule>
    <cfRule type="cellIs" dxfId="3392" priority="1085" operator="between">
      <formula>0.01</formula>
      <formula>0.99</formula>
    </cfRule>
  </conditionalFormatting>
  <conditionalFormatting sqref="L58:S60">
    <cfRule type="expression" dxfId="3391" priority="1083" stopIfTrue="1">
      <formula>K58=1</formula>
    </cfRule>
  </conditionalFormatting>
  <conditionalFormatting sqref="I58:K61">
    <cfRule type="cellIs" dxfId="3390" priority="1081" operator="equal">
      <formula>1</formula>
    </cfRule>
    <cfRule type="cellIs" dxfId="3389" priority="1082" operator="between">
      <formula>0.01</formula>
      <formula>0.99</formula>
    </cfRule>
  </conditionalFormatting>
  <conditionalFormatting sqref="I58:K61">
    <cfRule type="expression" dxfId="3388" priority="1080" stopIfTrue="1">
      <formula>H58=1</formula>
    </cfRule>
  </conditionalFormatting>
  <conditionalFormatting sqref="I80:S83">
    <cfRule type="cellIs" dxfId="3387" priority="1078" operator="equal">
      <formula>1</formula>
    </cfRule>
    <cfRule type="cellIs" dxfId="3386" priority="1079" operator="between">
      <formula>0.01</formula>
      <formula>0.99</formula>
    </cfRule>
  </conditionalFormatting>
  <conditionalFormatting sqref="I80:S83">
    <cfRule type="expression" dxfId="3385" priority="1077" stopIfTrue="1">
      <formula>H80=1</formula>
    </cfRule>
  </conditionalFormatting>
  <conditionalFormatting sqref="P109:S110 I109:N110">
    <cfRule type="cellIs" dxfId="3384" priority="1075" operator="equal">
      <formula>1</formula>
    </cfRule>
    <cfRule type="cellIs" dxfId="3383" priority="1076" operator="between">
      <formula>0.01</formula>
      <formula>0.99</formula>
    </cfRule>
  </conditionalFormatting>
  <conditionalFormatting sqref="P109:S110 I109:N110">
    <cfRule type="expression" dxfId="3382" priority="1074" stopIfTrue="1">
      <formula>H109=1</formula>
    </cfRule>
  </conditionalFormatting>
  <conditionalFormatting sqref="O109:O110">
    <cfRule type="cellIs" dxfId="3381" priority="1072" operator="equal">
      <formula>1</formula>
    </cfRule>
    <cfRule type="cellIs" dxfId="3380" priority="1073" operator="between">
      <formula>0.01</formula>
      <formula>0.99</formula>
    </cfRule>
  </conditionalFormatting>
  <conditionalFormatting sqref="O109:O110">
    <cfRule type="expression" dxfId="3379" priority="1071" stopIfTrue="1">
      <formula>N109=1</formula>
    </cfRule>
  </conditionalFormatting>
  <conditionalFormatting sqref="H113:J113 L113:N113 P113:S113">
    <cfRule type="cellIs" dxfId="3378" priority="1069" operator="equal">
      <formula>1</formula>
    </cfRule>
    <cfRule type="cellIs" dxfId="3377" priority="1070" operator="between">
      <formula>0.01</formula>
      <formula>0.99</formula>
    </cfRule>
  </conditionalFormatting>
  <conditionalFormatting sqref="H113:J113">
    <cfRule type="expression" dxfId="3376" priority="1068" stopIfTrue="1">
      <formula>G113=1</formula>
    </cfRule>
  </conditionalFormatting>
  <conditionalFormatting sqref="I113:J113 L113:N113 P113:S113">
    <cfRule type="expression" dxfId="3375" priority="1067" stopIfTrue="1">
      <formula>H113=1</formula>
    </cfRule>
  </conditionalFormatting>
  <conditionalFormatting sqref="K113">
    <cfRule type="cellIs" dxfId="3374" priority="1065" operator="equal">
      <formula>1</formula>
    </cfRule>
    <cfRule type="cellIs" dxfId="3373" priority="1066" operator="between">
      <formula>0.01</formula>
      <formula>0.99</formula>
    </cfRule>
  </conditionalFormatting>
  <conditionalFormatting sqref="K113">
    <cfRule type="expression" dxfId="3372" priority="1064" stopIfTrue="1">
      <formula>J113=1</formula>
    </cfRule>
  </conditionalFormatting>
  <conditionalFormatting sqref="O113">
    <cfRule type="cellIs" dxfId="3371" priority="1062" operator="equal">
      <formula>1</formula>
    </cfRule>
    <cfRule type="cellIs" dxfId="3370" priority="1063" operator="between">
      <formula>0.01</formula>
      <formula>0.99</formula>
    </cfRule>
  </conditionalFormatting>
  <conditionalFormatting sqref="O113">
    <cfRule type="expression" dxfId="3369" priority="1061" stopIfTrue="1">
      <formula>N113=1</formula>
    </cfRule>
  </conditionalFormatting>
  <conditionalFormatting sqref="P118:S120">
    <cfRule type="cellIs" dxfId="3368" priority="1059" operator="equal">
      <formula>1</formula>
    </cfRule>
    <cfRule type="cellIs" dxfId="3367" priority="1060" operator="between">
      <formula>0.01</formula>
      <formula>0.99</formula>
    </cfRule>
  </conditionalFormatting>
  <conditionalFormatting sqref="P118:S120">
    <cfRule type="expression" dxfId="3366" priority="1058" stopIfTrue="1">
      <formula>O118=1</formula>
    </cfRule>
  </conditionalFormatting>
  <conditionalFormatting sqref="O118:O120">
    <cfRule type="cellIs" dxfId="3365" priority="1056" operator="equal">
      <formula>1</formula>
    </cfRule>
    <cfRule type="cellIs" dxfId="3364" priority="1057" operator="between">
      <formula>0.01</formula>
      <formula>0.99</formula>
    </cfRule>
  </conditionalFormatting>
  <conditionalFormatting sqref="O118:O120">
    <cfRule type="expression" dxfId="3363" priority="1055" stopIfTrue="1">
      <formula>N118=1</formula>
    </cfRule>
  </conditionalFormatting>
  <conditionalFormatting sqref="K118">
    <cfRule type="cellIs" dxfId="3362" priority="1053" operator="equal">
      <formula>1</formula>
    </cfRule>
    <cfRule type="cellIs" dxfId="3361" priority="1054" operator="between">
      <formula>0.01</formula>
      <formula>0.99</formula>
    </cfRule>
  </conditionalFormatting>
  <conditionalFormatting sqref="K118">
    <cfRule type="expression" dxfId="3360" priority="1052" stopIfTrue="1">
      <formula>J118=1</formula>
    </cfRule>
  </conditionalFormatting>
  <conditionalFormatting sqref="M124:N127">
    <cfRule type="expression" dxfId="3359" priority="1051" stopIfTrue="1">
      <formula>L124=1</formula>
    </cfRule>
  </conditionalFormatting>
  <conditionalFormatting sqref="M124:N127">
    <cfRule type="cellIs" dxfId="3358" priority="1049" operator="equal">
      <formula>1</formula>
    </cfRule>
    <cfRule type="cellIs" dxfId="3357" priority="1050" operator="between">
      <formula>0.01</formula>
      <formula>0.99</formula>
    </cfRule>
  </conditionalFormatting>
  <conditionalFormatting sqref="M124:N127">
    <cfRule type="expression" dxfId="3356" priority="1048" stopIfTrue="1">
      <formula>L124=1</formula>
    </cfRule>
  </conditionalFormatting>
  <conditionalFormatting sqref="P124:S127">
    <cfRule type="cellIs" dxfId="3355" priority="1046" operator="equal">
      <formula>1</formula>
    </cfRule>
    <cfRule type="cellIs" dxfId="3354" priority="1047" operator="between">
      <formula>0.01</formula>
      <formula>0.99</formula>
    </cfRule>
  </conditionalFormatting>
  <conditionalFormatting sqref="P124:S127">
    <cfRule type="expression" dxfId="3353" priority="1045" stopIfTrue="1">
      <formula>O124=1</formula>
    </cfRule>
  </conditionalFormatting>
  <conditionalFormatting sqref="O124:O127">
    <cfRule type="cellIs" dxfId="3352" priority="1043" operator="equal">
      <formula>1</formula>
    </cfRule>
    <cfRule type="cellIs" dxfId="3351" priority="1044" operator="between">
      <formula>0.01</formula>
      <formula>0.99</formula>
    </cfRule>
  </conditionalFormatting>
  <conditionalFormatting sqref="O124:O127">
    <cfRule type="expression" dxfId="3350" priority="1042" stopIfTrue="1">
      <formula>N124=1</formula>
    </cfRule>
  </conditionalFormatting>
  <conditionalFormatting sqref="M131:N134">
    <cfRule type="expression" dxfId="3349" priority="1041" stopIfTrue="1">
      <formula>L131=1</formula>
    </cfRule>
  </conditionalFormatting>
  <conditionalFormatting sqref="M131:N134">
    <cfRule type="cellIs" dxfId="3348" priority="1039" operator="equal">
      <formula>1</formula>
    </cfRule>
    <cfRule type="cellIs" dxfId="3347" priority="1040" operator="between">
      <formula>0.01</formula>
      <formula>0.99</formula>
    </cfRule>
  </conditionalFormatting>
  <conditionalFormatting sqref="M131:N134">
    <cfRule type="expression" dxfId="3346" priority="1038" stopIfTrue="1">
      <formula>L131=1</formula>
    </cfRule>
  </conditionalFormatting>
  <conditionalFormatting sqref="P131:S134">
    <cfRule type="cellIs" dxfId="3345" priority="1036" operator="equal">
      <formula>1</formula>
    </cfRule>
    <cfRule type="cellIs" dxfId="3344" priority="1037" operator="between">
      <formula>0.01</formula>
      <formula>0.99</formula>
    </cfRule>
  </conditionalFormatting>
  <conditionalFormatting sqref="P131:S134">
    <cfRule type="expression" dxfId="3343" priority="1035" stopIfTrue="1">
      <formula>O131=1</formula>
    </cfRule>
  </conditionalFormatting>
  <conditionalFormatting sqref="O131:O134">
    <cfRule type="cellIs" dxfId="3342" priority="1033" operator="equal">
      <formula>1</formula>
    </cfRule>
    <cfRule type="cellIs" dxfId="3341" priority="1034" operator="between">
      <formula>0.01</formula>
      <formula>0.99</formula>
    </cfRule>
  </conditionalFormatting>
  <conditionalFormatting sqref="O131:O134">
    <cfRule type="expression" dxfId="3340" priority="1032" stopIfTrue="1">
      <formula>N131=1</formula>
    </cfRule>
  </conditionalFormatting>
  <conditionalFormatting sqref="K139:K140">
    <cfRule type="cellIs" dxfId="3339" priority="1027" operator="equal">
      <formula>1</formula>
    </cfRule>
    <cfRule type="cellIs" dxfId="3338" priority="1028" operator="between">
      <formula>0.01</formula>
      <formula>0.99</formula>
    </cfRule>
  </conditionalFormatting>
  <conditionalFormatting sqref="K139:K140">
    <cfRule type="expression" dxfId="3337" priority="1026" stopIfTrue="1">
      <formula>J139=1</formula>
    </cfRule>
  </conditionalFormatting>
  <conditionalFormatting sqref="O139:O140">
    <cfRule type="cellIs" dxfId="3336" priority="1024" operator="equal">
      <formula>1</formula>
    </cfRule>
    <cfRule type="cellIs" dxfId="3335" priority="1025" operator="between">
      <formula>0.01</formula>
      <formula>0.99</formula>
    </cfRule>
  </conditionalFormatting>
  <conditionalFormatting sqref="O139:O140">
    <cfRule type="expression" dxfId="3334" priority="1023" stopIfTrue="1">
      <formula>N139=1</formula>
    </cfRule>
  </conditionalFormatting>
  <conditionalFormatting sqref="O142:O144">
    <cfRule type="cellIs" dxfId="3333" priority="1021" operator="equal">
      <formula>1</formula>
    </cfRule>
    <cfRule type="cellIs" dxfId="3332" priority="1022" operator="between">
      <formula>0.01</formula>
      <formula>0.99</formula>
    </cfRule>
  </conditionalFormatting>
  <conditionalFormatting sqref="O142:O144">
    <cfRule type="expression" dxfId="3331" priority="1020" stopIfTrue="1">
      <formula>N142=1</formula>
    </cfRule>
  </conditionalFormatting>
  <conditionalFormatting sqref="M148:N152 P148:P152">
    <cfRule type="cellIs" dxfId="3330" priority="1018" operator="equal">
      <formula>1</formula>
    </cfRule>
    <cfRule type="cellIs" dxfId="3329" priority="1019" operator="between">
      <formula>0.01</formula>
      <formula>0.99</formula>
    </cfRule>
  </conditionalFormatting>
  <conditionalFormatting sqref="M148:N152 P148:P152">
    <cfRule type="expression" dxfId="3328" priority="1017" stopIfTrue="1">
      <formula>L148=1</formula>
    </cfRule>
  </conditionalFormatting>
  <conditionalFormatting sqref="M148:N152 P148:P152">
    <cfRule type="expression" dxfId="3327" priority="1016" stopIfTrue="1">
      <formula>L148=1</formula>
    </cfRule>
  </conditionalFormatting>
  <conditionalFormatting sqref="Q148:S152">
    <cfRule type="cellIs" dxfId="3326" priority="1014" operator="equal">
      <formula>1</formula>
    </cfRule>
    <cfRule type="cellIs" dxfId="3325" priority="1015" operator="between">
      <formula>0.01</formula>
      <formula>0.99</formula>
    </cfRule>
  </conditionalFormatting>
  <conditionalFormatting sqref="Q148:S152">
    <cfRule type="expression" dxfId="3324" priority="1013" stopIfTrue="1">
      <formula>P148=1</formula>
    </cfRule>
  </conditionalFormatting>
  <conditionalFormatting sqref="O148:O152">
    <cfRule type="cellIs" dxfId="3323" priority="1011" operator="equal">
      <formula>1</formula>
    </cfRule>
    <cfRule type="cellIs" dxfId="3322" priority="1012" operator="between">
      <formula>0.01</formula>
      <formula>0.99</formula>
    </cfRule>
  </conditionalFormatting>
  <conditionalFormatting sqref="O148:O152">
    <cfRule type="expression" dxfId="3321" priority="1010" stopIfTrue="1">
      <formula>N148=1</formula>
    </cfRule>
  </conditionalFormatting>
  <conditionalFormatting sqref="I148:L148">
    <cfRule type="cellIs" dxfId="3320" priority="1008" operator="equal">
      <formula>1</formula>
    </cfRule>
    <cfRule type="cellIs" dxfId="3319" priority="1009" operator="between">
      <formula>0.01</formula>
      <formula>0.99</formula>
    </cfRule>
  </conditionalFormatting>
  <conditionalFormatting sqref="I148:L148">
    <cfRule type="expression" dxfId="3318" priority="1007" stopIfTrue="1">
      <formula>H148=1</formula>
    </cfRule>
  </conditionalFormatting>
  <conditionalFormatting sqref="I148:L148">
    <cfRule type="expression" dxfId="3317" priority="1006" stopIfTrue="1">
      <formula>H148=1</formula>
    </cfRule>
  </conditionalFormatting>
  <conditionalFormatting sqref="L150">
    <cfRule type="cellIs" dxfId="3316" priority="1004" operator="equal">
      <formula>1</formula>
    </cfRule>
    <cfRule type="cellIs" dxfId="3315" priority="1005" operator="between">
      <formula>0.01</formula>
      <formula>0.99</formula>
    </cfRule>
  </conditionalFormatting>
  <conditionalFormatting sqref="L150">
    <cfRule type="expression" dxfId="3314" priority="1003" stopIfTrue="1">
      <formula>K150=1</formula>
    </cfRule>
  </conditionalFormatting>
  <conditionalFormatting sqref="L150">
    <cfRule type="expression" dxfId="3313" priority="1002" stopIfTrue="1">
      <formula>K150=1</formula>
    </cfRule>
  </conditionalFormatting>
  <conditionalFormatting sqref="M157:S157">
    <cfRule type="cellIs" dxfId="3312" priority="990" operator="equal">
      <formula>1</formula>
    </cfRule>
    <cfRule type="cellIs" dxfId="3311" priority="991" operator="between">
      <formula>0.01</formula>
      <formula>0.99</formula>
    </cfRule>
  </conditionalFormatting>
  <conditionalFormatting sqref="M157:S157">
    <cfRule type="expression" dxfId="3310" priority="989" stopIfTrue="1">
      <formula>L157=1</formula>
    </cfRule>
  </conditionalFormatting>
  <conditionalFormatting sqref="M171:N171 P171">
    <cfRule type="cellIs" dxfId="3309" priority="987" operator="equal">
      <formula>1</formula>
    </cfRule>
    <cfRule type="cellIs" dxfId="3308" priority="988" operator="between">
      <formula>0.01</formula>
      <formula>0.99</formula>
    </cfRule>
  </conditionalFormatting>
  <conditionalFormatting sqref="M171:N171 P171">
    <cfRule type="expression" dxfId="3307" priority="986" stopIfTrue="1">
      <formula>L171=1</formula>
    </cfRule>
  </conditionalFormatting>
  <conditionalFormatting sqref="M171:N171 P171">
    <cfRule type="expression" dxfId="3306" priority="985" stopIfTrue="1">
      <formula>L171=1</formula>
    </cfRule>
  </conditionalFormatting>
  <conditionalFormatting sqref="Q171:S171">
    <cfRule type="cellIs" dxfId="3305" priority="983" operator="equal">
      <formula>1</formula>
    </cfRule>
    <cfRule type="cellIs" dxfId="3304" priority="984" operator="between">
      <formula>0.01</formula>
      <formula>0.99</formula>
    </cfRule>
  </conditionalFormatting>
  <conditionalFormatting sqref="Q171:S171">
    <cfRule type="expression" dxfId="3303" priority="982" stopIfTrue="1">
      <formula>P171=1</formula>
    </cfRule>
  </conditionalFormatting>
  <conditionalFormatting sqref="O171">
    <cfRule type="cellIs" dxfId="3302" priority="980" operator="equal">
      <formula>1</formula>
    </cfRule>
    <cfRule type="cellIs" dxfId="3301" priority="981" operator="between">
      <formula>0.01</formula>
      <formula>0.99</formula>
    </cfRule>
  </conditionalFormatting>
  <conditionalFormatting sqref="O171">
    <cfRule type="expression" dxfId="3300" priority="979" stopIfTrue="1">
      <formula>N171=1</formula>
    </cfRule>
  </conditionalFormatting>
  <conditionalFormatting sqref="K171:L171">
    <cfRule type="cellIs" dxfId="3299" priority="977" operator="equal">
      <formula>1</formula>
    </cfRule>
    <cfRule type="cellIs" dxfId="3298" priority="978" operator="between">
      <formula>0.01</formula>
      <formula>0.99</formula>
    </cfRule>
  </conditionalFormatting>
  <conditionalFormatting sqref="K171:L171">
    <cfRule type="expression" dxfId="3297" priority="976" stopIfTrue="1">
      <formula>J171=1</formula>
    </cfRule>
  </conditionalFormatting>
  <conditionalFormatting sqref="K171:L171">
    <cfRule type="expression" dxfId="3296" priority="975" stopIfTrue="1">
      <formula>J171=1</formula>
    </cfRule>
  </conditionalFormatting>
  <conditionalFormatting sqref="L3">
    <cfRule type="cellIs" dxfId="3295" priority="944" operator="equal">
      <formula>1</formula>
    </cfRule>
  </conditionalFormatting>
  <conditionalFormatting sqref="AG6:AG7">
    <cfRule type="containsText" dxfId="3294" priority="939" operator="containsText" text="Slower">
      <formula>NOT(ISERROR(SEARCH("Slower",AG6)))</formula>
    </cfRule>
    <cfRule type="containsText" dxfId="3293" priority="940" operator="containsText" text="Same">
      <formula>NOT(ISERROR(SEARCH("Same",AG6)))</formula>
    </cfRule>
    <cfRule type="containsText" dxfId="3292" priority="941" operator="containsText" text="Faster">
      <formula>NOT(ISERROR(SEARCH("Faster",AG6)))</formula>
    </cfRule>
  </conditionalFormatting>
  <conditionalFormatting sqref="T10:W10 T43:W43 T50:W50">
    <cfRule type="cellIs" dxfId="3291" priority="770" operator="equal">
      <formula>1</formula>
    </cfRule>
    <cfRule type="cellIs" dxfId="3290" priority="771" operator="between">
      <formula>0.01</formula>
      <formula>0.99</formula>
    </cfRule>
  </conditionalFormatting>
  <conditionalFormatting sqref="T43:W43 T50:W50">
    <cfRule type="expression" dxfId="3289" priority="769" stopIfTrue="1">
      <formula>S43=1</formula>
    </cfRule>
  </conditionalFormatting>
  <conditionalFormatting sqref="T10:W10">
    <cfRule type="expression" dxfId="3288" priority="768" stopIfTrue="1">
      <formula>S10=1</formula>
    </cfRule>
  </conditionalFormatting>
  <conditionalFormatting sqref="T11:W16">
    <cfRule type="cellIs" dxfId="3287" priority="766" operator="equal">
      <formula>1</formula>
    </cfRule>
    <cfRule type="cellIs" dxfId="3286" priority="767" operator="between">
      <formula>0.01</formula>
      <formula>0.99</formula>
    </cfRule>
  </conditionalFormatting>
  <conditionalFormatting sqref="T11:W16">
    <cfRule type="expression" dxfId="3285" priority="765" stopIfTrue="1">
      <formula>S11=1</formula>
    </cfRule>
  </conditionalFormatting>
  <conditionalFormatting sqref="T20:W20">
    <cfRule type="cellIs" dxfId="3284" priority="763" operator="equal">
      <formula>1</formula>
    </cfRule>
    <cfRule type="cellIs" dxfId="3283" priority="764" operator="between">
      <formula>0.01</formula>
      <formula>0.99</formula>
    </cfRule>
  </conditionalFormatting>
  <conditionalFormatting sqref="T20:W20">
    <cfRule type="expression" dxfId="3282" priority="762" stopIfTrue="1">
      <formula>S20=1</formula>
    </cfRule>
  </conditionalFormatting>
  <conditionalFormatting sqref="T21:W27">
    <cfRule type="cellIs" dxfId="3281" priority="760" operator="equal">
      <formula>1</formula>
    </cfRule>
    <cfRule type="cellIs" dxfId="3280" priority="761" operator="between">
      <formula>0.01</formula>
      <formula>0.99</formula>
    </cfRule>
  </conditionalFormatting>
  <conditionalFormatting sqref="T21:W27">
    <cfRule type="expression" dxfId="3279" priority="759" stopIfTrue="1">
      <formula>S21=1</formula>
    </cfRule>
  </conditionalFormatting>
  <conditionalFormatting sqref="T28:W28">
    <cfRule type="cellIs" dxfId="3278" priority="757" operator="equal">
      <formula>1</formula>
    </cfRule>
    <cfRule type="cellIs" dxfId="3277" priority="758" operator="between">
      <formula>0.01</formula>
      <formula>0.99</formula>
    </cfRule>
  </conditionalFormatting>
  <conditionalFormatting sqref="T28:W28">
    <cfRule type="expression" dxfId="3276" priority="756" stopIfTrue="1">
      <formula>S28=1</formula>
    </cfRule>
  </conditionalFormatting>
  <conditionalFormatting sqref="T62">
    <cfRule type="cellIs" dxfId="3275" priority="745" stopIfTrue="1" operator="equal">
      <formula>1</formula>
    </cfRule>
  </conditionalFormatting>
  <conditionalFormatting sqref="T40">
    <cfRule type="cellIs" dxfId="3274" priority="739" stopIfTrue="1" operator="equal">
      <formula>1</formula>
    </cfRule>
  </conditionalFormatting>
  <conditionalFormatting sqref="U55">
    <cfRule type="cellIs" dxfId="3273" priority="741" operator="equal">
      <formula>1</formula>
    </cfRule>
  </conditionalFormatting>
  <conditionalFormatting sqref="T55">
    <cfRule type="cellIs" dxfId="3272" priority="742" stopIfTrue="1" operator="equal">
      <formula>1</formula>
    </cfRule>
  </conditionalFormatting>
  <conditionalFormatting sqref="U56">
    <cfRule type="cellIs" dxfId="3271" priority="750" operator="equal">
      <formula>1</formula>
    </cfRule>
  </conditionalFormatting>
  <conditionalFormatting sqref="V62:W62">
    <cfRule type="cellIs" dxfId="3270" priority="746" operator="equal">
      <formula>1</formula>
    </cfRule>
  </conditionalFormatting>
  <conditionalFormatting sqref="U62">
    <cfRule type="cellIs" dxfId="3269" priority="744" operator="equal">
      <formula>1</formula>
    </cfRule>
  </conditionalFormatting>
  <conditionalFormatting sqref="T41:U41">
    <cfRule type="cellIs" dxfId="3268" priority="751" operator="equal">
      <formula>1</formula>
    </cfRule>
  </conditionalFormatting>
  <conditionalFormatting sqref="W41">
    <cfRule type="cellIs" dxfId="3267" priority="752" operator="equal">
      <formula>1</formula>
    </cfRule>
  </conditionalFormatting>
  <conditionalFormatting sqref="V68:W68">
    <cfRule type="cellIs" dxfId="3266" priority="749" operator="equal">
      <formula>1</formula>
    </cfRule>
  </conditionalFormatting>
  <conditionalFormatting sqref="T68">
    <cfRule type="cellIs" dxfId="3265" priority="748" stopIfTrue="1" operator="equal">
      <formula>1</formula>
    </cfRule>
  </conditionalFormatting>
  <conditionalFormatting sqref="T31:U31">
    <cfRule type="cellIs" dxfId="3264" priority="754" operator="equal">
      <formula>1</formula>
    </cfRule>
  </conditionalFormatting>
  <conditionalFormatting sqref="V56:W56">
    <cfRule type="cellIs" dxfId="3263" priority="753" operator="equal">
      <formula>1</formula>
    </cfRule>
  </conditionalFormatting>
  <conditionalFormatting sqref="V31:W31">
    <cfRule type="cellIs" dxfId="3262" priority="755" operator="equal">
      <formula>1</formula>
    </cfRule>
  </conditionalFormatting>
  <conditionalFormatting sqref="U68">
    <cfRule type="cellIs" dxfId="3261" priority="747" operator="equal">
      <formula>1</formula>
    </cfRule>
  </conditionalFormatting>
  <conditionalFormatting sqref="V55:W55">
    <cfRule type="cellIs" dxfId="3260" priority="743" operator="equal">
      <formula>1</formula>
    </cfRule>
  </conditionalFormatting>
  <conditionalFormatting sqref="U40">
    <cfRule type="cellIs" dxfId="3259" priority="738" operator="equal">
      <formula>1</formula>
    </cfRule>
  </conditionalFormatting>
  <conditionalFormatting sqref="V40:W40">
    <cfRule type="cellIs" dxfId="3258" priority="740" operator="equal">
      <formula>1</formula>
    </cfRule>
  </conditionalFormatting>
  <conditionalFormatting sqref="T169:V169">
    <cfRule type="cellIs" dxfId="3257" priority="690" stopIfTrue="1" operator="equal">
      <formula>1</formula>
    </cfRule>
  </conditionalFormatting>
  <conditionalFormatting sqref="T87:W93">
    <cfRule type="cellIs" dxfId="3256" priority="704" operator="equal">
      <formula>1</formula>
    </cfRule>
    <cfRule type="cellIs" dxfId="3255" priority="705" operator="between">
      <formula>0.01</formula>
      <formula>0.99</formula>
    </cfRule>
  </conditionalFormatting>
  <conditionalFormatting sqref="T87:W93">
    <cfRule type="expression" dxfId="3254" priority="703" stopIfTrue="1">
      <formula>S87=1</formula>
    </cfRule>
  </conditionalFormatting>
  <conditionalFormatting sqref="T98:W103">
    <cfRule type="expression" dxfId="3253" priority="700" stopIfTrue="1">
      <formula>S98=1</formula>
    </cfRule>
  </conditionalFormatting>
  <conditionalFormatting sqref="T96:V96">
    <cfRule type="cellIs" dxfId="3252" priority="737" stopIfTrue="1" operator="equal">
      <formula>1</formula>
    </cfRule>
  </conditionalFormatting>
  <conditionalFormatting sqref="U69">
    <cfRule type="cellIs" dxfId="3251" priority="735" operator="equal">
      <formula>1</formula>
    </cfRule>
  </conditionalFormatting>
  <conditionalFormatting sqref="U78">
    <cfRule type="cellIs" dxfId="3250" priority="733" operator="equal">
      <formula>1</formula>
    </cfRule>
  </conditionalFormatting>
  <conditionalFormatting sqref="U85">
    <cfRule type="cellIs" dxfId="3249" priority="731" operator="equal">
      <formula>1</formula>
    </cfRule>
  </conditionalFormatting>
  <conditionalFormatting sqref="W96">
    <cfRule type="cellIs" dxfId="3248" priority="730" stopIfTrue="1" operator="equal">
      <formula>1</formula>
    </cfRule>
  </conditionalFormatting>
  <conditionalFormatting sqref="W169">
    <cfRule type="cellIs" dxfId="3247" priority="689" stopIfTrue="1" operator="equal">
      <formula>1</formula>
    </cfRule>
  </conditionalFormatting>
  <conditionalFormatting sqref="T72:W76">
    <cfRule type="cellIs" dxfId="3246" priority="707" operator="equal">
      <formula>1</formula>
    </cfRule>
    <cfRule type="cellIs" dxfId="3245" priority="708" operator="between">
      <formula>0.01</formula>
      <formula>0.99</formula>
    </cfRule>
  </conditionalFormatting>
  <conditionalFormatting sqref="T72:W76">
    <cfRule type="expression" dxfId="3244" priority="706" stopIfTrue="1">
      <formula>S72=1</formula>
    </cfRule>
  </conditionalFormatting>
  <conditionalFormatting sqref="T98:W103">
    <cfRule type="cellIs" dxfId="3243" priority="701" operator="equal">
      <formula>1</formula>
    </cfRule>
    <cfRule type="cellIs" dxfId="3242" priority="702" operator="between">
      <formula>0.01</formula>
      <formula>0.99</formula>
    </cfRule>
  </conditionalFormatting>
  <conditionalFormatting sqref="V69:W69">
    <cfRule type="cellIs" dxfId="3241" priority="736" operator="equal">
      <formula>1</formula>
    </cfRule>
  </conditionalFormatting>
  <conditionalFormatting sqref="V78:W78">
    <cfRule type="cellIs" dxfId="3240" priority="734" operator="equal">
      <formula>1</formula>
    </cfRule>
  </conditionalFormatting>
  <conditionalFormatting sqref="V85:W85">
    <cfRule type="cellIs" dxfId="3239" priority="732" operator="equal">
      <formula>1</formula>
    </cfRule>
  </conditionalFormatting>
  <conditionalFormatting sqref="T78">
    <cfRule type="cellIs" dxfId="3238" priority="696" operator="equal">
      <formula>1</formula>
    </cfRule>
  </conditionalFormatting>
  <conditionalFormatting sqref="U105:V105">
    <cfRule type="cellIs" dxfId="3237" priority="729" stopIfTrue="1" operator="equal">
      <formula>1</formula>
    </cfRule>
  </conditionalFormatting>
  <conditionalFormatting sqref="W105">
    <cfRule type="cellIs" dxfId="3236" priority="728" stopIfTrue="1" operator="equal">
      <formula>1</formula>
    </cfRule>
  </conditionalFormatting>
  <conditionalFormatting sqref="T116:W116">
    <cfRule type="cellIs" dxfId="3235" priority="727" stopIfTrue="1" operator="equal">
      <formula>1</formula>
    </cfRule>
  </conditionalFormatting>
  <conditionalFormatting sqref="U146">
    <cfRule type="cellIs" dxfId="3234" priority="691" stopIfTrue="1" operator="equal">
      <formula>1</formula>
    </cfRule>
  </conditionalFormatting>
  <conditionalFormatting sqref="U137:V137">
    <cfRule type="cellIs" dxfId="3233" priority="692" stopIfTrue="1" operator="equal">
      <formula>1</formula>
    </cfRule>
  </conditionalFormatting>
  <conditionalFormatting sqref="T137 T146 T154:W154">
    <cfRule type="cellIs" dxfId="3232" priority="694" stopIfTrue="1" operator="equal">
      <formula>1</formula>
    </cfRule>
  </conditionalFormatting>
  <conditionalFormatting sqref="T159:W159">
    <cfRule type="cellIs" dxfId="3231" priority="693" stopIfTrue="1" operator="equal">
      <formula>1</formula>
    </cfRule>
  </conditionalFormatting>
  <conditionalFormatting sqref="T121">
    <cfRule type="cellIs" dxfId="3230" priority="725" stopIfTrue="1" operator="equal">
      <formula>1</formula>
    </cfRule>
  </conditionalFormatting>
  <conditionalFormatting sqref="U121">
    <cfRule type="cellIs" dxfId="3229" priority="724" operator="equal">
      <formula>1</formula>
    </cfRule>
  </conditionalFormatting>
  <conditionalFormatting sqref="V121:W121">
    <cfRule type="cellIs" dxfId="3228" priority="726" operator="equal">
      <formula>1</formula>
    </cfRule>
  </conditionalFormatting>
  <conditionalFormatting sqref="T115">
    <cfRule type="cellIs" dxfId="3227" priority="722" stopIfTrue="1" operator="equal">
      <formula>1</formula>
    </cfRule>
  </conditionalFormatting>
  <conditionalFormatting sqref="U115">
    <cfRule type="cellIs" dxfId="3226" priority="721" operator="equal">
      <formula>1</formula>
    </cfRule>
  </conditionalFormatting>
  <conditionalFormatting sqref="V115:W115">
    <cfRule type="cellIs" dxfId="3225" priority="723" operator="equal">
      <formula>1</formula>
    </cfRule>
  </conditionalFormatting>
  <conditionalFormatting sqref="T104">
    <cfRule type="cellIs" dxfId="3224" priority="719" stopIfTrue="1" operator="equal">
      <formula>1</formula>
    </cfRule>
  </conditionalFormatting>
  <conditionalFormatting sqref="U104">
    <cfRule type="cellIs" dxfId="3223" priority="718" operator="equal">
      <formula>1</formula>
    </cfRule>
  </conditionalFormatting>
  <conditionalFormatting sqref="V104:W104">
    <cfRule type="cellIs" dxfId="3222" priority="720" operator="equal">
      <formula>1</formula>
    </cfRule>
  </conditionalFormatting>
  <conditionalFormatting sqref="T94">
    <cfRule type="cellIs" dxfId="3221" priority="716" stopIfTrue="1" operator="equal">
      <formula>1</formula>
    </cfRule>
  </conditionalFormatting>
  <conditionalFormatting sqref="U94">
    <cfRule type="cellIs" dxfId="3220" priority="715" operator="equal">
      <formula>1</formula>
    </cfRule>
  </conditionalFormatting>
  <conditionalFormatting sqref="V94:W94">
    <cfRule type="cellIs" dxfId="3219" priority="717" operator="equal">
      <formula>1</formula>
    </cfRule>
  </conditionalFormatting>
  <conditionalFormatting sqref="T84">
    <cfRule type="cellIs" dxfId="3218" priority="713" stopIfTrue="1" operator="equal">
      <formula>1</formula>
    </cfRule>
  </conditionalFormatting>
  <conditionalFormatting sqref="U84">
    <cfRule type="cellIs" dxfId="3217" priority="712" operator="equal">
      <formula>1</formula>
    </cfRule>
  </conditionalFormatting>
  <conditionalFormatting sqref="V84:W84">
    <cfRule type="cellIs" dxfId="3216" priority="714" operator="equal">
      <formula>1</formula>
    </cfRule>
  </conditionalFormatting>
  <conditionalFormatting sqref="T77">
    <cfRule type="cellIs" dxfId="3215" priority="710" stopIfTrue="1" operator="equal">
      <formula>1</formula>
    </cfRule>
  </conditionalFormatting>
  <conditionalFormatting sqref="U77">
    <cfRule type="cellIs" dxfId="3214" priority="709" operator="equal">
      <formula>1</formula>
    </cfRule>
  </conditionalFormatting>
  <conditionalFormatting sqref="V77:W77">
    <cfRule type="cellIs" dxfId="3213" priority="711" operator="equal">
      <formula>1</formula>
    </cfRule>
  </conditionalFormatting>
  <conditionalFormatting sqref="T114:W114 T107:W108 T111:W112">
    <cfRule type="cellIs" dxfId="3212" priority="698" operator="equal">
      <formula>1</formula>
    </cfRule>
    <cfRule type="cellIs" dxfId="3211" priority="699" operator="between">
      <formula>0.01</formula>
      <formula>0.99</formula>
    </cfRule>
  </conditionalFormatting>
  <conditionalFormatting sqref="T114:W114 T107:W108 T111:W112">
    <cfRule type="expression" dxfId="3210" priority="697" stopIfTrue="1">
      <formula>S107=1</formula>
    </cfRule>
  </conditionalFormatting>
  <conditionalFormatting sqref="W129">
    <cfRule type="cellIs" dxfId="3209" priority="681" stopIfTrue="1" operator="equal">
      <formula>1</formula>
    </cfRule>
  </conditionalFormatting>
  <conditionalFormatting sqref="T153">
    <cfRule type="cellIs" dxfId="3208" priority="686" stopIfTrue="1" operator="equal">
      <formula>1</formula>
    </cfRule>
  </conditionalFormatting>
  <conditionalFormatting sqref="U153">
    <cfRule type="cellIs" dxfId="3207" priority="685" operator="equal">
      <formula>1</formula>
    </cfRule>
  </conditionalFormatting>
  <conditionalFormatting sqref="U129">
    <cfRule type="cellIs" dxfId="3206" priority="682" stopIfTrue="1" operator="equal">
      <formula>1</formula>
    </cfRule>
  </conditionalFormatting>
  <conditionalFormatting sqref="V146:W146">
    <cfRule type="cellIs" dxfId="3205" priority="688" stopIfTrue="1" operator="equal">
      <formula>1</formula>
    </cfRule>
  </conditionalFormatting>
  <conditionalFormatting sqref="T128">
    <cfRule type="cellIs" dxfId="3204" priority="664" stopIfTrue="1" operator="equal">
      <formula>1</formula>
    </cfRule>
  </conditionalFormatting>
  <conditionalFormatting sqref="T172">
    <cfRule type="cellIs" dxfId="3203" priority="673" stopIfTrue="1" operator="equal">
      <formula>1</formula>
    </cfRule>
  </conditionalFormatting>
  <conditionalFormatting sqref="T158">
    <cfRule type="cellIs" dxfId="3202" priority="679" stopIfTrue="1" operator="equal">
      <formula>1</formula>
    </cfRule>
  </conditionalFormatting>
  <conditionalFormatting sqref="V153:W153">
    <cfRule type="cellIs" dxfId="3201" priority="687" operator="equal">
      <formula>1</formula>
    </cfRule>
  </conditionalFormatting>
  <conditionalFormatting sqref="T122:V122">
    <cfRule type="cellIs" dxfId="3200" priority="684" stopIfTrue="1" operator="equal">
      <formula>1</formula>
    </cfRule>
  </conditionalFormatting>
  <conditionalFormatting sqref="W122">
    <cfRule type="cellIs" dxfId="3199" priority="683" stopIfTrue="1" operator="equal">
      <formula>1</formula>
    </cfRule>
  </conditionalFormatting>
  <conditionalFormatting sqref="T145">
    <cfRule type="cellIs" dxfId="3198" priority="670" stopIfTrue="1" operator="equal">
      <formula>1</formula>
    </cfRule>
  </conditionalFormatting>
  <conditionalFormatting sqref="U158">
    <cfRule type="cellIs" dxfId="3197" priority="678" operator="equal">
      <formula>1</formula>
    </cfRule>
  </conditionalFormatting>
  <conditionalFormatting sqref="V158:W158">
    <cfRule type="cellIs" dxfId="3196" priority="680" operator="equal">
      <formula>1</formula>
    </cfRule>
  </conditionalFormatting>
  <conditionalFormatting sqref="T168">
    <cfRule type="cellIs" dxfId="3195" priority="676" stopIfTrue="1" operator="equal">
      <formula>1</formula>
    </cfRule>
  </conditionalFormatting>
  <conditionalFormatting sqref="U168">
    <cfRule type="cellIs" dxfId="3194" priority="675" operator="equal">
      <formula>1</formula>
    </cfRule>
  </conditionalFormatting>
  <conditionalFormatting sqref="V168:W168">
    <cfRule type="cellIs" dxfId="3193" priority="677" operator="equal">
      <formula>1</formula>
    </cfRule>
  </conditionalFormatting>
  <conditionalFormatting sqref="U172">
    <cfRule type="cellIs" dxfId="3192" priority="672" operator="equal">
      <formula>1</formula>
    </cfRule>
  </conditionalFormatting>
  <conditionalFormatting sqref="V172:W172">
    <cfRule type="cellIs" dxfId="3191" priority="674" operator="equal">
      <formula>1</formula>
    </cfRule>
  </conditionalFormatting>
  <conditionalFormatting sqref="U145">
    <cfRule type="cellIs" dxfId="3190" priority="669" operator="equal">
      <formula>1</formula>
    </cfRule>
  </conditionalFormatting>
  <conditionalFormatting sqref="V145:W145">
    <cfRule type="cellIs" dxfId="3189" priority="671" operator="equal">
      <formula>1</formula>
    </cfRule>
  </conditionalFormatting>
  <conditionalFormatting sqref="T135">
    <cfRule type="cellIs" dxfId="3188" priority="667" stopIfTrue="1" operator="equal">
      <formula>1</formula>
    </cfRule>
  </conditionalFormatting>
  <conditionalFormatting sqref="U135">
    <cfRule type="cellIs" dxfId="3187" priority="666" operator="equal">
      <formula>1</formula>
    </cfRule>
  </conditionalFormatting>
  <conditionalFormatting sqref="V135:W135">
    <cfRule type="cellIs" dxfId="3186" priority="668" operator="equal">
      <formula>1</formula>
    </cfRule>
  </conditionalFormatting>
  <conditionalFormatting sqref="U128">
    <cfRule type="cellIs" dxfId="3185" priority="663" operator="equal">
      <formula>1</formula>
    </cfRule>
  </conditionalFormatting>
  <conditionalFormatting sqref="V128:W128">
    <cfRule type="cellIs" dxfId="3184" priority="665" operator="equal">
      <formula>1</formula>
    </cfRule>
  </conditionalFormatting>
  <conditionalFormatting sqref="T141:T144">
    <cfRule type="cellIs" dxfId="3183" priority="661" operator="equal">
      <formula>1</formula>
    </cfRule>
    <cfRule type="cellIs" dxfId="3182" priority="662" operator="between">
      <formula>0.01</formula>
      <formula>0.99</formula>
    </cfRule>
  </conditionalFormatting>
  <conditionalFormatting sqref="T141:T144">
    <cfRule type="expression" dxfId="3181" priority="660" stopIfTrue="1">
      <formula>S141=1</formula>
    </cfRule>
  </conditionalFormatting>
  <conditionalFormatting sqref="T141:T144">
    <cfRule type="expression" dxfId="3180" priority="659" stopIfTrue="1">
      <formula>S141=1</formula>
    </cfRule>
  </conditionalFormatting>
  <conditionalFormatting sqref="T156:W156">
    <cfRule type="cellIs" dxfId="3179" priority="657" operator="equal">
      <formula>1</formula>
    </cfRule>
    <cfRule type="cellIs" dxfId="3178" priority="658" operator="between">
      <formula>0.01</formula>
      <formula>0.99</formula>
    </cfRule>
  </conditionalFormatting>
  <conditionalFormatting sqref="T156:W156">
    <cfRule type="expression" dxfId="3177" priority="656" stopIfTrue="1">
      <formula>S156=1</formula>
    </cfRule>
  </conditionalFormatting>
  <conditionalFormatting sqref="T161:W167">
    <cfRule type="cellIs" dxfId="3176" priority="654" operator="equal">
      <formula>1</formula>
    </cfRule>
    <cfRule type="cellIs" dxfId="3175" priority="655" operator="between">
      <formula>0.01</formula>
      <formula>0.99</formula>
    </cfRule>
  </conditionalFormatting>
  <conditionalFormatting sqref="T161:W167">
    <cfRule type="expression" dxfId="3174" priority="653" stopIfTrue="1">
      <formula>S161=1</formula>
    </cfRule>
  </conditionalFormatting>
  <conditionalFormatting sqref="V129">
    <cfRule type="cellIs" dxfId="3173" priority="650" stopIfTrue="1" operator="equal">
      <formula>1</formula>
    </cfRule>
  </conditionalFormatting>
  <conditionalFormatting sqref="W137">
    <cfRule type="cellIs" dxfId="3172" priority="648" operator="equal">
      <formula>1</formula>
    </cfRule>
  </conditionalFormatting>
  <conditionalFormatting sqref="V41">
    <cfRule type="cellIs" dxfId="3171" priority="646" operator="equal">
      <formula>1</formula>
    </cfRule>
  </conditionalFormatting>
  <conditionalFormatting sqref="U63">
    <cfRule type="cellIs" dxfId="3170" priority="644" operator="equal">
      <formula>1</formula>
    </cfRule>
  </conditionalFormatting>
  <conditionalFormatting sqref="V63:W63">
    <cfRule type="cellIs" dxfId="3169" priority="645" operator="equal">
      <formula>1</formula>
    </cfRule>
  </conditionalFormatting>
  <conditionalFormatting sqref="T139:W139 T140 U140:W144">
    <cfRule type="cellIs" dxfId="3168" priority="605" operator="equal">
      <formula>1</formula>
    </cfRule>
    <cfRule type="cellIs" dxfId="3167" priority="606" operator="between">
      <formula>0.01</formula>
      <formula>0.99</formula>
    </cfRule>
  </conditionalFormatting>
  <conditionalFormatting sqref="T139:W139 T140 U140:W144">
    <cfRule type="expression" dxfId="3166" priority="604" stopIfTrue="1">
      <formula>S139=1</formula>
    </cfRule>
  </conditionalFormatting>
  <conditionalFormatting sqref="T33:W39">
    <cfRule type="cellIs" dxfId="3165" priority="641" operator="equal">
      <formula>1</formula>
    </cfRule>
    <cfRule type="cellIs" dxfId="3164" priority="642" operator="between">
      <formula>0.01</formula>
      <formula>0.99</formula>
    </cfRule>
  </conditionalFormatting>
  <conditionalFormatting sqref="T33:W39">
    <cfRule type="expression" dxfId="3163" priority="640" stopIfTrue="1">
      <formula>S33=1</formula>
    </cfRule>
  </conditionalFormatting>
  <conditionalFormatting sqref="T44:W49">
    <cfRule type="cellIs" dxfId="3162" priority="638" operator="equal">
      <formula>1</formula>
    </cfRule>
    <cfRule type="cellIs" dxfId="3161" priority="639" operator="between">
      <formula>0.01</formula>
      <formula>0.99</formula>
    </cfRule>
  </conditionalFormatting>
  <conditionalFormatting sqref="T44:W49">
    <cfRule type="expression" dxfId="3160" priority="637" stopIfTrue="1">
      <formula>S44=1</formula>
    </cfRule>
  </conditionalFormatting>
  <conditionalFormatting sqref="T51:W54">
    <cfRule type="cellIs" dxfId="3159" priority="635" operator="equal">
      <formula>1</formula>
    </cfRule>
    <cfRule type="cellIs" dxfId="3158" priority="636" operator="between">
      <formula>0.01</formula>
      <formula>0.99</formula>
    </cfRule>
  </conditionalFormatting>
  <conditionalFormatting sqref="T51:W54">
    <cfRule type="expression" dxfId="3157" priority="634" stopIfTrue="1">
      <formula>S51=1</formula>
    </cfRule>
  </conditionalFormatting>
  <conditionalFormatting sqref="T65:W67">
    <cfRule type="cellIs" dxfId="3156" priority="632" operator="equal">
      <formula>1</formula>
    </cfRule>
    <cfRule type="cellIs" dxfId="3155" priority="633" operator="between">
      <formula>0.01</formula>
      <formula>0.99</formula>
    </cfRule>
  </conditionalFormatting>
  <conditionalFormatting sqref="T65:W67">
    <cfRule type="expression" dxfId="3154" priority="631" stopIfTrue="1">
      <formula>S65=1</formula>
    </cfRule>
  </conditionalFormatting>
  <conditionalFormatting sqref="T61:W61">
    <cfRule type="cellIs" dxfId="3153" priority="629" operator="equal">
      <formula>1</formula>
    </cfRule>
    <cfRule type="cellIs" dxfId="3152" priority="630" operator="between">
      <formula>0.01</formula>
      <formula>0.99</formula>
    </cfRule>
  </conditionalFormatting>
  <conditionalFormatting sqref="T61:W61">
    <cfRule type="expression" dxfId="3151" priority="628" stopIfTrue="1">
      <formula>S61=1</formula>
    </cfRule>
  </conditionalFormatting>
  <conditionalFormatting sqref="T58:W60">
    <cfRule type="cellIs" dxfId="3150" priority="626" operator="equal">
      <formula>1</formula>
    </cfRule>
    <cfRule type="cellIs" dxfId="3149" priority="627" operator="between">
      <formula>0.01</formula>
      <formula>0.99</formula>
    </cfRule>
  </conditionalFormatting>
  <conditionalFormatting sqref="T58:W60">
    <cfRule type="expression" dxfId="3148" priority="625" stopIfTrue="1">
      <formula>S58=1</formula>
    </cfRule>
  </conditionalFormatting>
  <conditionalFormatting sqref="T80:W83">
    <cfRule type="cellIs" dxfId="3147" priority="623" operator="equal">
      <formula>1</formula>
    </cfRule>
    <cfRule type="cellIs" dxfId="3146" priority="624" operator="between">
      <formula>0.01</formula>
      <formula>0.99</formula>
    </cfRule>
  </conditionalFormatting>
  <conditionalFormatting sqref="T80:W83">
    <cfRule type="expression" dxfId="3145" priority="622" stopIfTrue="1">
      <formula>S80=1</formula>
    </cfRule>
  </conditionalFormatting>
  <conditionalFormatting sqref="T109:W110">
    <cfRule type="cellIs" dxfId="3144" priority="620" operator="equal">
      <formula>1</formula>
    </cfRule>
    <cfRule type="cellIs" dxfId="3143" priority="621" operator="between">
      <formula>0.01</formula>
      <formula>0.99</formula>
    </cfRule>
  </conditionalFormatting>
  <conditionalFormatting sqref="T109:W110">
    <cfRule type="expression" dxfId="3142" priority="619" stopIfTrue="1">
      <formula>S109=1</formula>
    </cfRule>
  </conditionalFormatting>
  <conditionalFormatting sqref="T113:W113">
    <cfRule type="cellIs" dxfId="3141" priority="617" operator="equal">
      <formula>1</formula>
    </cfRule>
    <cfRule type="cellIs" dxfId="3140" priority="618" operator="between">
      <formula>0.01</formula>
      <formula>0.99</formula>
    </cfRule>
  </conditionalFormatting>
  <conditionalFormatting sqref="T113:W113">
    <cfRule type="expression" dxfId="3139" priority="616" stopIfTrue="1">
      <formula>S113=1</formula>
    </cfRule>
  </conditionalFormatting>
  <conditionalFormatting sqref="T118:W120">
    <cfRule type="cellIs" dxfId="3138" priority="614" operator="equal">
      <formula>1</formula>
    </cfRule>
    <cfRule type="cellIs" dxfId="3137" priority="615" operator="between">
      <formula>0.01</formula>
      <formula>0.99</formula>
    </cfRule>
  </conditionalFormatting>
  <conditionalFormatting sqref="T118:W120">
    <cfRule type="expression" dxfId="3136" priority="613" stopIfTrue="1">
      <formula>S118=1</formula>
    </cfRule>
  </conditionalFormatting>
  <conditionalFormatting sqref="T124:W127">
    <cfRule type="cellIs" dxfId="3135" priority="611" operator="equal">
      <formula>1</formula>
    </cfRule>
    <cfRule type="cellIs" dxfId="3134" priority="612" operator="between">
      <formula>0.01</formula>
      <formula>0.99</formula>
    </cfRule>
  </conditionalFormatting>
  <conditionalFormatting sqref="T124:W127">
    <cfRule type="expression" dxfId="3133" priority="610" stopIfTrue="1">
      <formula>S124=1</formula>
    </cfRule>
  </conditionalFormatting>
  <conditionalFormatting sqref="T131:W134">
    <cfRule type="cellIs" dxfId="3132" priority="608" operator="equal">
      <formula>1</formula>
    </cfRule>
    <cfRule type="cellIs" dxfId="3131" priority="609" operator="between">
      <formula>0.01</formula>
      <formula>0.99</formula>
    </cfRule>
  </conditionalFormatting>
  <conditionalFormatting sqref="T131:W134">
    <cfRule type="expression" dxfId="3130" priority="607" stopIfTrue="1">
      <formula>S131=1</formula>
    </cfRule>
  </conditionalFormatting>
  <conditionalFormatting sqref="T148:T152">
    <cfRule type="cellIs" dxfId="3129" priority="602" operator="equal">
      <formula>1</formula>
    </cfRule>
    <cfRule type="cellIs" dxfId="3128" priority="603" operator="between">
      <formula>0.01</formula>
      <formula>0.99</formula>
    </cfRule>
  </conditionalFormatting>
  <conditionalFormatting sqref="T148:T152">
    <cfRule type="expression" dxfId="3127" priority="601" stopIfTrue="1">
      <formula>S148=1</formula>
    </cfRule>
  </conditionalFormatting>
  <conditionalFormatting sqref="T148:T152">
    <cfRule type="expression" dxfId="3126" priority="600" stopIfTrue="1">
      <formula>S148=1</formula>
    </cfRule>
  </conditionalFormatting>
  <conditionalFormatting sqref="U148:W152">
    <cfRule type="cellIs" dxfId="3125" priority="598" operator="equal">
      <formula>1</formula>
    </cfRule>
    <cfRule type="cellIs" dxfId="3124" priority="599" operator="between">
      <formula>0.01</formula>
      <formula>0.99</formula>
    </cfRule>
  </conditionalFormatting>
  <conditionalFormatting sqref="U148:W152">
    <cfRule type="expression" dxfId="3123" priority="597" stopIfTrue="1">
      <formula>T148=1</formula>
    </cfRule>
  </conditionalFormatting>
  <conditionalFormatting sqref="T157:W157">
    <cfRule type="cellIs" dxfId="3122" priority="595" operator="equal">
      <formula>1</formula>
    </cfRule>
    <cfRule type="cellIs" dxfId="3121" priority="596" operator="between">
      <formula>0.01</formula>
      <formula>0.99</formula>
    </cfRule>
  </conditionalFormatting>
  <conditionalFormatting sqref="T157:W157">
    <cfRule type="expression" dxfId="3120" priority="594" stopIfTrue="1">
      <formula>S157=1</formula>
    </cfRule>
  </conditionalFormatting>
  <conditionalFormatting sqref="T171">
    <cfRule type="cellIs" dxfId="3119" priority="592" operator="equal">
      <formula>1</formula>
    </cfRule>
    <cfRule type="cellIs" dxfId="3118" priority="593" operator="between">
      <formula>0.01</formula>
      <formula>0.99</formula>
    </cfRule>
  </conditionalFormatting>
  <conditionalFormatting sqref="T171">
    <cfRule type="expression" dxfId="3117" priority="591" stopIfTrue="1">
      <formula>S171=1</formula>
    </cfRule>
  </conditionalFormatting>
  <conditionalFormatting sqref="T171">
    <cfRule type="expression" dxfId="3116" priority="590" stopIfTrue="1">
      <formula>S171=1</formula>
    </cfRule>
  </conditionalFormatting>
  <conditionalFormatting sqref="U171:W171">
    <cfRule type="cellIs" dxfId="3115" priority="588" operator="equal">
      <formula>1</formula>
    </cfRule>
    <cfRule type="cellIs" dxfId="3114" priority="589" operator="between">
      <formula>0.01</formula>
      <formula>0.99</formula>
    </cfRule>
  </conditionalFormatting>
  <conditionalFormatting sqref="U171:W171">
    <cfRule type="expression" dxfId="3113" priority="587" stopIfTrue="1">
      <formula>T171=1</formula>
    </cfRule>
  </conditionalFormatting>
  <conditionalFormatting sqref="X56">
    <cfRule type="cellIs" dxfId="3112" priority="586" operator="equal">
      <formula>1</formula>
    </cfRule>
  </conditionalFormatting>
  <conditionalFormatting sqref="X69">
    <cfRule type="cellIs" dxfId="3111" priority="585" operator="equal">
      <formula>1</formula>
    </cfRule>
  </conditionalFormatting>
  <conditionalFormatting sqref="X85">
    <cfRule type="cellIs" dxfId="3110" priority="584" operator="equal">
      <formula>1</formula>
    </cfRule>
  </conditionalFormatting>
  <conditionalFormatting sqref="X105">
    <cfRule type="cellIs" dxfId="3109" priority="583" stopIfTrue="1" operator="equal">
      <formula>1</formula>
    </cfRule>
  </conditionalFormatting>
  <conditionalFormatting sqref="X63">
    <cfRule type="cellIs" dxfId="3108" priority="582" operator="equal">
      <formula>1</formula>
    </cfRule>
  </conditionalFormatting>
  <conditionalFormatting sqref="X10:AA10 X43:AA43 X50:AA50">
    <cfRule type="cellIs" dxfId="3107" priority="580" operator="equal">
      <formula>1</formula>
    </cfRule>
    <cfRule type="cellIs" dxfId="3106" priority="581" operator="between">
      <formula>0.01</formula>
      <formula>0.99</formula>
    </cfRule>
  </conditionalFormatting>
  <conditionalFormatting sqref="X43:AA43 X50:AA50">
    <cfRule type="expression" dxfId="3105" priority="579" stopIfTrue="1">
      <formula>W43=1</formula>
    </cfRule>
  </conditionalFormatting>
  <conditionalFormatting sqref="X10:AA10">
    <cfRule type="expression" dxfId="3104" priority="578" stopIfTrue="1">
      <formula>W10=1</formula>
    </cfRule>
  </conditionalFormatting>
  <conditionalFormatting sqref="X11:AA16">
    <cfRule type="cellIs" dxfId="3103" priority="576" operator="equal">
      <formula>1</formula>
    </cfRule>
    <cfRule type="cellIs" dxfId="3102" priority="577" operator="between">
      <formula>0.01</formula>
      <formula>0.99</formula>
    </cfRule>
  </conditionalFormatting>
  <conditionalFormatting sqref="X11:AA16">
    <cfRule type="expression" dxfId="3101" priority="575" stopIfTrue="1">
      <formula>W11=1</formula>
    </cfRule>
  </conditionalFormatting>
  <conditionalFormatting sqref="X20:AA20">
    <cfRule type="cellIs" dxfId="3100" priority="573" operator="equal">
      <formula>1</formula>
    </cfRule>
    <cfRule type="cellIs" dxfId="3099" priority="574" operator="between">
      <formula>0.01</formula>
      <formula>0.99</formula>
    </cfRule>
  </conditionalFormatting>
  <conditionalFormatting sqref="X20:AA20">
    <cfRule type="expression" dxfId="3098" priority="572" stopIfTrue="1">
      <formula>W20=1</formula>
    </cfRule>
  </conditionalFormatting>
  <conditionalFormatting sqref="X21:AA27">
    <cfRule type="cellIs" dxfId="3097" priority="570" operator="equal">
      <formula>1</formula>
    </cfRule>
    <cfRule type="cellIs" dxfId="3096" priority="571" operator="between">
      <formula>0.01</formula>
      <formula>0.99</formula>
    </cfRule>
  </conditionalFormatting>
  <conditionalFormatting sqref="X21:AA27">
    <cfRule type="expression" dxfId="3095" priority="569" stopIfTrue="1">
      <formula>W21=1</formula>
    </cfRule>
  </conditionalFormatting>
  <conditionalFormatting sqref="X28:AA28">
    <cfRule type="cellIs" dxfId="3094" priority="567" operator="equal">
      <formula>1</formula>
    </cfRule>
    <cfRule type="cellIs" dxfId="3093" priority="568" operator="between">
      <formula>0.01</formula>
      <formula>0.99</formula>
    </cfRule>
  </conditionalFormatting>
  <conditionalFormatting sqref="X28:AA28">
    <cfRule type="expression" dxfId="3092" priority="566" stopIfTrue="1">
      <formula>W28=1</formula>
    </cfRule>
  </conditionalFormatting>
  <conditionalFormatting sqref="X62">
    <cfRule type="cellIs" dxfId="3091" priority="555" stopIfTrue="1" operator="equal">
      <formula>1</formula>
    </cfRule>
  </conditionalFormatting>
  <conditionalFormatting sqref="X40">
    <cfRule type="cellIs" dxfId="3090" priority="549" stopIfTrue="1" operator="equal">
      <formula>1</formula>
    </cfRule>
  </conditionalFormatting>
  <conditionalFormatting sqref="Y55">
    <cfRule type="cellIs" dxfId="3089" priority="551" operator="equal">
      <formula>1</formula>
    </cfRule>
  </conditionalFormatting>
  <conditionalFormatting sqref="X55">
    <cfRule type="cellIs" dxfId="3088" priority="552" stopIfTrue="1" operator="equal">
      <formula>1</formula>
    </cfRule>
  </conditionalFormatting>
  <conditionalFormatting sqref="Y56">
    <cfRule type="cellIs" dxfId="3087" priority="560" operator="equal">
      <formula>1</formula>
    </cfRule>
  </conditionalFormatting>
  <conditionalFormatting sqref="Z62:AA62">
    <cfRule type="cellIs" dxfId="3086" priority="556" operator="equal">
      <formula>1</formula>
    </cfRule>
  </conditionalFormatting>
  <conditionalFormatting sqref="Y62">
    <cfRule type="cellIs" dxfId="3085" priority="554" operator="equal">
      <formula>1</formula>
    </cfRule>
  </conditionalFormatting>
  <conditionalFormatting sqref="X41:Y41">
    <cfRule type="cellIs" dxfId="3084" priority="561" operator="equal">
      <formula>1</formula>
    </cfRule>
  </conditionalFormatting>
  <conditionalFormatting sqref="AA41">
    <cfRule type="cellIs" dxfId="3083" priority="562" operator="equal">
      <formula>1</formula>
    </cfRule>
  </conditionalFormatting>
  <conditionalFormatting sqref="Z68:AA68">
    <cfRule type="cellIs" dxfId="3082" priority="559" operator="equal">
      <formula>1</formula>
    </cfRule>
  </conditionalFormatting>
  <conditionalFormatting sqref="X68">
    <cfRule type="cellIs" dxfId="3081" priority="558" stopIfTrue="1" operator="equal">
      <formula>1</formula>
    </cfRule>
  </conditionalFormatting>
  <conditionalFormatting sqref="X31:Y31">
    <cfRule type="cellIs" dxfId="3080" priority="564" operator="equal">
      <formula>1</formula>
    </cfRule>
  </conditionalFormatting>
  <conditionalFormatting sqref="Z56:AA56">
    <cfRule type="cellIs" dxfId="3079" priority="563" operator="equal">
      <formula>1</formula>
    </cfRule>
  </conditionalFormatting>
  <conditionalFormatting sqref="Z31:AA31">
    <cfRule type="cellIs" dxfId="3078" priority="565" operator="equal">
      <formula>1</formula>
    </cfRule>
  </conditionalFormatting>
  <conditionalFormatting sqref="Y68">
    <cfRule type="cellIs" dxfId="3077" priority="557" operator="equal">
      <formula>1</formula>
    </cfRule>
  </conditionalFormatting>
  <conditionalFormatting sqref="Z55:AA55">
    <cfRule type="cellIs" dxfId="3076" priority="553" operator="equal">
      <formula>1</formula>
    </cfRule>
  </conditionalFormatting>
  <conditionalFormatting sqref="Y40">
    <cfRule type="cellIs" dxfId="3075" priority="548" operator="equal">
      <formula>1</formula>
    </cfRule>
  </conditionalFormatting>
  <conditionalFormatting sqref="Z40:AA40">
    <cfRule type="cellIs" dxfId="3074" priority="550" operator="equal">
      <formula>1</formula>
    </cfRule>
  </conditionalFormatting>
  <conditionalFormatting sqref="X169:Z169">
    <cfRule type="cellIs" dxfId="3073" priority="501" stopIfTrue="1" operator="equal">
      <formula>1</formula>
    </cfRule>
  </conditionalFormatting>
  <conditionalFormatting sqref="X87:AA93">
    <cfRule type="cellIs" dxfId="3072" priority="514" operator="equal">
      <formula>1</formula>
    </cfRule>
    <cfRule type="cellIs" dxfId="3071" priority="515" operator="between">
      <formula>0.01</formula>
      <formula>0.99</formula>
    </cfRule>
  </conditionalFormatting>
  <conditionalFormatting sqref="X87:AA93">
    <cfRule type="expression" dxfId="3070" priority="513" stopIfTrue="1">
      <formula>W87=1</formula>
    </cfRule>
  </conditionalFormatting>
  <conditionalFormatting sqref="X98:AA103">
    <cfRule type="expression" dxfId="3069" priority="510" stopIfTrue="1">
      <formula>W98=1</formula>
    </cfRule>
  </conditionalFormatting>
  <conditionalFormatting sqref="X96:Z96">
    <cfRule type="cellIs" dxfId="3068" priority="547" stopIfTrue="1" operator="equal">
      <formula>1</formula>
    </cfRule>
  </conditionalFormatting>
  <conditionalFormatting sqref="Y69">
    <cfRule type="cellIs" dxfId="3067" priority="545" operator="equal">
      <formula>1</formula>
    </cfRule>
  </conditionalFormatting>
  <conditionalFormatting sqref="Y78">
    <cfRule type="cellIs" dxfId="3066" priority="543" operator="equal">
      <formula>1</formula>
    </cfRule>
  </conditionalFormatting>
  <conditionalFormatting sqref="Y85">
    <cfRule type="cellIs" dxfId="3065" priority="541" operator="equal">
      <formula>1</formula>
    </cfRule>
  </conditionalFormatting>
  <conditionalFormatting sqref="AA96">
    <cfRule type="cellIs" dxfId="3064" priority="540" stopIfTrue="1" operator="equal">
      <formula>1</formula>
    </cfRule>
  </conditionalFormatting>
  <conditionalFormatting sqref="AA169">
    <cfRule type="cellIs" dxfId="3063" priority="500" stopIfTrue="1" operator="equal">
      <formula>1</formula>
    </cfRule>
  </conditionalFormatting>
  <conditionalFormatting sqref="X72:AA76">
    <cfRule type="cellIs" dxfId="3062" priority="517" operator="equal">
      <formula>1</formula>
    </cfRule>
    <cfRule type="cellIs" dxfId="3061" priority="518" operator="between">
      <formula>0.01</formula>
      <formula>0.99</formula>
    </cfRule>
  </conditionalFormatting>
  <conditionalFormatting sqref="X72:AA76">
    <cfRule type="expression" dxfId="3060" priority="516" stopIfTrue="1">
      <formula>W72=1</formula>
    </cfRule>
  </conditionalFormatting>
  <conditionalFormatting sqref="X98:AA103">
    <cfRule type="cellIs" dxfId="3059" priority="511" operator="equal">
      <formula>1</formula>
    </cfRule>
    <cfRule type="cellIs" dxfId="3058" priority="512" operator="between">
      <formula>0.01</formula>
      <formula>0.99</formula>
    </cfRule>
  </conditionalFormatting>
  <conditionalFormatting sqref="Z69:AA69">
    <cfRule type="cellIs" dxfId="3057" priority="546" operator="equal">
      <formula>1</formula>
    </cfRule>
  </conditionalFormatting>
  <conditionalFormatting sqref="Z78:AA78">
    <cfRule type="cellIs" dxfId="3056" priority="544" operator="equal">
      <formula>1</formula>
    </cfRule>
  </conditionalFormatting>
  <conditionalFormatting sqref="Z85:AA85">
    <cfRule type="cellIs" dxfId="3055" priority="542" operator="equal">
      <formula>1</formula>
    </cfRule>
  </conditionalFormatting>
  <conditionalFormatting sqref="X78">
    <cfRule type="cellIs" dxfId="3054" priority="506" operator="equal">
      <formula>1</formula>
    </cfRule>
  </conditionalFormatting>
  <conditionalFormatting sqref="Y105:Z105">
    <cfRule type="cellIs" dxfId="3053" priority="539" stopIfTrue="1" operator="equal">
      <formula>1</formula>
    </cfRule>
  </conditionalFormatting>
  <conditionalFormatting sqref="AA105">
    <cfRule type="cellIs" dxfId="3052" priority="538" stopIfTrue="1" operator="equal">
      <formula>1</formula>
    </cfRule>
  </conditionalFormatting>
  <conditionalFormatting sqref="X116:AA116">
    <cfRule type="cellIs" dxfId="3051" priority="537" stopIfTrue="1" operator="equal">
      <formula>1</formula>
    </cfRule>
  </conditionalFormatting>
  <conditionalFormatting sqref="Y146">
    <cfRule type="cellIs" dxfId="3050" priority="502" stopIfTrue="1" operator="equal">
      <formula>1</formula>
    </cfRule>
  </conditionalFormatting>
  <conditionalFormatting sqref="Y137:Z137">
    <cfRule type="cellIs" dxfId="3049" priority="503" stopIfTrue="1" operator="equal">
      <formula>1</formula>
    </cfRule>
  </conditionalFormatting>
  <conditionalFormatting sqref="X137 X146 X154:AA154">
    <cfRule type="cellIs" dxfId="3048" priority="505" stopIfTrue="1" operator="equal">
      <formula>1</formula>
    </cfRule>
  </conditionalFormatting>
  <conditionalFormatting sqref="X159:AA159">
    <cfRule type="cellIs" dxfId="3047" priority="504" stopIfTrue="1" operator="equal">
      <formula>1</formula>
    </cfRule>
  </conditionalFormatting>
  <conditionalFormatting sqref="X121">
    <cfRule type="cellIs" dxfId="3046" priority="535" stopIfTrue="1" operator="equal">
      <formula>1</formula>
    </cfRule>
  </conditionalFormatting>
  <conditionalFormatting sqref="Y121">
    <cfRule type="cellIs" dxfId="3045" priority="534" operator="equal">
      <formula>1</formula>
    </cfRule>
  </conditionalFormatting>
  <conditionalFormatting sqref="Z121:AA121">
    <cfRule type="cellIs" dxfId="3044" priority="536" operator="equal">
      <formula>1</formula>
    </cfRule>
  </conditionalFormatting>
  <conditionalFormatting sqref="X115">
    <cfRule type="cellIs" dxfId="3043" priority="532" stopIfTrue="1" operator="equal">
      <formula>1</formula>
    </cfRule>
  </conditionalFormatting>
  <conditionalFormatting sqref="Y115">
    <cfRule type="cellIs" dxfId="3042" priority="531" operator="equal">
      <formula>1</formula>
    </cfRule>
  </conditionalFormatting>
  <conditionalFormatting sqref="Z115:AA115">
    <cfRule type="cellIs" dxfId="3041" priority="533" operator="equal">
      <formula>1</formula>
    </cfRule>
  </conditionalFormatting>
  <conditionalFormatting sqref="X104">
    <cfRule type="cellIs" dxfId="3040" priority="529" stopIfTrue="1" operator="equal">
      <formula>1</formula>
    </cfRule>
  </conditionalFormatting>
  <conditionalFormatting sqref="Y104">
    <cfRule type="cellIs" dxfId="3039" priority="528" operator="equal">
      <formula>1</formula>
    </cfRule>
  </conditionalFormatting>
  <conditionalFormatting sqref="Z104:AA104">
    <cfRule type="cellIs" dxfId="3038" priority="530" operator="equal">
      <formula>1</formula>
    </cfRule>
  </conditionalFormatting>
  <conditionalFormatting sqref="X94">
    <cfRule type="cellIs" dxfId="3037" priority="526" stopIfTrue="1" operator="equal">
      <formula>1</formula>
    </cfRule>
  </conditionalFormatting>
  <conditionalFormatting sqref="Y94">
    <cfRule type="cellIs" dxfId="3036" priority="525" operator="equal">
      <formula>1</formula>
    </cfRule>
  </conditionalFormatting>
  <conditionalFormatting sqref="Z94:AA94">
    <cfRule type="cellIs" dxfId="3035" priority="527" operator="equal">
      <formula>1</formula>
    </cfRule>
  </conditionalFormatting>
  <conditionalFormatting sqref="X84">
    <cfRule type="cellIs" dxfId="3034" priority="523" stopIfTrue="1" operator="equal">
      <formula>1</formula>
    </cfRule>
  </conditionalFormatting>
  <conditionalFormatting sqref="Y84">
    <cfRule type="cellIs" dxfId="3033" priority="522" operator="equal">
      <formula>1</formula>
    </cfRule>
  </conditionalFormatting>
  <conditionalFormatting sqref="Z84:AA84">
    <cfRule type="cellIs" dxfId="3032" priority="524" operator="equal">
      <formula>1</formula>
    </cfRule>
  </conditionalFormatting>
  <conditionalFormatting sqref="X77">
    <cfRule type="cellIs" dxfId="3031" priority="520" stopIfTrue="1" operator="equal">
      <formula>1</formula>
    </cfRule>
  </conditionalFormatting>
  <conditionalFormatting sqref="Y77">
    <cfRule type="cellIs" dxfId="3030" priority="519" operator="equal">
      <formula>1</formula>
    </cfRule>
  </conditionalFormatting>
  <conditionalFormatting sqref="Z77:AA77">
    <cfRule type="cellIs" dxfId="3029" priority="521" operator="equal">
      <formula>1</formula>
    </cfRule>
  </conditionalFormatting>
  <conditionalFormatting sqref="X114:AA114 X107:AA108 X111:AA112">
    <cfRule type="cellIs" dxfId="3028" priority="508" operator="equal">
      <formula>1</formula>
    </cfRule>
    <cfRule type="cellIs" dxfId="3027" priority="509" operator="between">
      <formula>0.01</formula>
      <formula>0.99</formula>
    </cfRule>
  </conditionalFormatting>
  <conditionalFormatting sqref="X114:AA114 X107:AA108 X111:AA112">
    <cfRule type="expression" dxfId="3026" priority="507" stopIfTrue="1">
      <formula>W107=1</formula>
    </cfRule>
  </conditionalFormatting>
  <conditionalFormatting sqref="AA129">
    <cfRule type="cellIs" dxfId="3025" priority="492" stopIfTrue="1" operator="equal">
      <formula>1</formula>
    </cfRule>
  </conditionalFormatting>
  <conditionalFormatting sqref="X153">
    <cfRule type="cellIs" dxfId="3024" priority="497" stopIfTrue="1" operator="equal">
      <formula>1</formula>
    </cfRule>
  </conditionalFormatting>
  <conditionalFormatting sqref="Y153">
    <cfRule type="cellIs" dxfId="3023" priority="496" operator="equal">
      <formula>1</formula>
    </cfRule>
  </conditionalFormatting>
  <conditionalFormatting sqref="Y129">
    <cfRule type="cellIs" dxfId="3022" priority="493" stopIfTrue="1" operator="equal">
      <formula>1</formula>
    </cfRule>
  </conditionalFormatting>
  <conditionalFormatting sqref="Z146:AA146">
    <cfRule type="cellIs" dxfId="3021" priority="499" stopIfTrue="1" operator="equal">
      <formula>1</formula>
    </cfRule>
  </conditionalFormatting>
  <conditionalFormatting sqref="X128">
    <cfRule type="cellIs" dxfId="3020" priority="475" stopIfTrue="1" operator="equal">
      <formula>1</formula>
    </cfRule>
  </conditionalFormatting>
  <conditionalFormatting sqref="X172">
    <cfRule type="cellIs" dxfId="3019" priority="484" stopIfTrue="1" operator="equal">
      <formula>1</formula>
    </cfRule>
  </conditionalFormatting>
  <conditionalFormatting sqref="X158">
    <cfRule type="cellIs" dxfId="3018" priority="490" stopIfTrue="1" operator="equal">
      <formula>1</formula>
    </cfRule>
  </conditionalFormatting>
  <conditionalFormatting sqref="Z153:AA153">
    <cfRule type="cellIs" dxfId="3017" priority="498" operator="equal">
      <formula>1</formula>
    </cfRule>
  </conditionalFormatting>
  <conditionalFormatting sqref="X122:Z122">
    <cfRule type="cellIs" dxfId="3016" priority="495" stopIfTrue="1" operator="equal">
      <formula>1</formula>
    </cfRule>
  </conditionalFormatting>
  <conditionalFormatting sqref="AA122">
    <cfRule type="cellIs" dxfId="3015" priority="494" stopIfTrue="1" operator="equal">
      <formula>1</formula>
    </cfRule>
  </conditionalFormatting>
  <conditionalFormatting sqref="X145">
    <cfRule type="cellIs" dxfId="3014" priority="481" stopIfTrue="1" operator="equal">
      <formula>1</formula>
    </cfRule>
  </conditionalFormatting>
  <conditionalFormatting sqref="Y158">
    <cfRule type="cellIs" dxfId="3013" priority="489" operator="equal">
      <formula>1</formula>
    </cfRule>
  </conditionalFormatting>
  <conditionalFormatting sqref="Z158:AA158">
    <cfRule type="cellIs" dxfId="3012" priority="491" operator="equal">
      <formula>1</formula>
    </cfRule>
  </conditionalFormatting>
  <conditionalFormatting sqref="X168">
    <cfRule type="cellIs" dxfId="3011" priority="487" stopIfTrue="1" operator="equal">
      <formula>1</formula>
    </cfRule>
  </conditionalFormatting>
  <conditionalFormatting sqref="Y168">
    <cfRule type="cellIs" dxfId="3010" priority="486" operator="equal">
      <formula>1</formula>
    </cfRule>
  </conditionalFormatting>
  <conditionalFormatting sqref="Z168:AA168">
    <cfRule type="cellIs" dxfId="3009" priority="488" operator="equal">
      <formula>1</formula>
    </cfRule>
  </conditionalFormatting>
  <conditionalFormatting sqref="Y172">
    <cfRule type="cellIs" dxfId="3008" priority="483" operator="equal">
      <formula>1</formula>
    </cfRule>
  </conditionalFormatting>
  <conditionalFormatting sqref="Z172:AA172">
    <cfRule type="cellIs" dxfId="3007" priority="485" operator="equal">
      <formula>1</formula>
    </cfRule>
  </conditionalFormatting>
  <conditionalFormatting sqref="Y145">
    <cfRule type="cellIs" dxfId="3006" priority="480" operator="equal">
      <formula>1</formula>
    </cfRule>
  </conditionalFormatting>
  <conditionalFormatting sqref="Z145:AA145">
    <cfRule type="cellIs" dxfId="3005" priority="482" operator="equal">
      <formula>1</formula>
    </cfRule>
  </conditionalFormatting>
  <conditionalFormatting sqref="X135">
    <cfRule type="cellIs" dxfId="3004" priority="478" stopIfTrue="1" operator="equal">
      <formula>1</formula>
    </cfRule>
  </conditionalFormatting>
  <conditionalFormatting sqref="Y135">
    <cfRule type="cellIs" dxfId="3003" priority="477" operator="equal">
      <formula>1</formula>
    </cfRule>
  </conditionalFormatting>
  <conditionalFormatting sqref="Z135:AA135">
    <cfRule type="cellIs" dxfId="3002" priority="479" operator="equal">
      <formula>1</formula>
    </cfRule>
  </conditionalFormatting>
  <conditionalFormatting sqref="Y128">
    <cfRule type="cellIs" dxfId="3001" priority="474" operator="equal">
      <formula>1</formula>
    </cfRule>
  </conditionalFormatting>
  <conditionalFormatting sqref="Z128:AA128">
    <cfRule type="cellIs" dxfId="3000" priority="476" operator="equal">
      <formula>1</formula>
    </cfRule>
  </conditionalFormatting>
  <conditionalFormatting sqref="X141:X144">
    <cfRule type="cellIs" dxfId="2999" priority="472" operator="equal">
      <formula>1</formula>
    </cfRule>
    <cfRule type="cellIs" dxfId="2998" priority="473" operator="between">
      <formula>0.01</formula>
      <formula>0.99</formula>
    </cfRule>
  </conditionalFormatting>
  <conditionalFormatting sqref="X141:X144">
    <cfRule type="expression" dxfId="2997" priority="471" stopIfTrue="1">
      <formula>W141=1</formula>
    </cfRule>
  </conditionalFormatting>
  <conditionalFormatting sqref="X141:X144">
    <cfRule type="expression" dxfId="2996" priority="470" stopIfTrue="1">
      <formula>W141=1</formula>
    </cfRule>
  </conditionalFormatting>
  <conditionalFormatting sqref="X156:AA156">
    <cfRule type="cellIs" dxfId="2995" priority="468" operator="equal">
      <formula>1</formula>
    </cfRule>
    <cfRule type="cellIs" dxfId="2994" priority="469" operator="between">
      <formula>0.01</formula>
      <formula>0.99</formula>
    </cfRule>
  </conditionalFormatting>
  <conditionalFormatting sqref="X156:AA156">
    <cfRule type="expression" dxfId="2993" priority="467" stopIfTrue="1">
      <formula>W156=1</formula>
    </cfRule>
  </conditionalFormatting>
  <conditionalFormatting sqref="X161:AA167">
    <cfRule type="cellIs" dxfId="2992" priority="465" operator="equal">
      <formula>1</formula>
    </cfRule>
    <cfRule type="cellIs" dxfId="2991" priority="466" operator="between">
      <formula>0.01</formula>
      <formula>0.99</formula>
    </cfRule>
  </conditionalFormatting>
  <conditionalFormatting sqref="X161:AA167">
    <cfRule type="expression" dxfId="2990" priority="464" stopIfTrue="1">
      <formula>W161=1</formula>
    </cfRule>
  </conditionalFormatting>
  <conditionalFormatting sqref="Z129">
    <cfRule type="cellIs" dxfId="2989" priority="463" stopIfTrue="1" operator="equal">
      <formula>1</formula>
    </cfRule>
  </conditionalFormatting>
  <conditionalFormatting sqref="AA137">
    <cfRule type="cellIs" dxfId="2988" priority="462" operator="equal">
      <formula>1</formula>
    </cfRule>
  </conditionalFormatting>
  <conditionalFormatting sqref="Z41">
    <cfRule type="cellIs" dxfId="2987" priority="461" operator="equal">
      <formula>1</formula>
    </cfRule>
  </conditionalFormatting>
  <conditionalFormatting sqref="Y63">
    <cfRule type="cellIs" dxfId="2986" priority="459" operator="equal">
      <formula>1</formula>
    </cfRule>
  </conditionalFormatting>
  <conditionalFormatting sqref="Z63:AA63">
    <cfRule type="cellIs" dxfId="2985" priority="460" operator="equal">
      <formula>1</formula>
    </cfRule>
  </conditionalFormatting>
  <conditionalFormatting sqref="X139:AA139 X140 Y140:AA144">
    <cfRule type="cellIs" dxfId="2984" priority="421" operator="equal">
      <formula>1</formula>
    </cfRule>
    <cfRule type="cellIs" dxfId="2983" priority="422" operator="between">
      <formula>0.01</formula>
      <formula>0.99</formula>
    </cfRule>
  </conditionalFormatting>
  <conditionalFormatting sqref="X139:AA139 X140 Y140:AA144">
    <cfRule type="expression" dxfId="2982" priority="420" stopIfTrue="1">
      <formula>W139=1</formula>
    </cfRule>
  </conditionalFormatting>
  <conditionalFormatting sqref="X33:AA39">
    <cfRule type="cellIs" dxfId="2981" priority="457" operator="equal">
      <formula>1</formula>
    </cfRule>
    <cfRule type="cellIs" dxfId="2980" priority="458" operator="between">
      <formula>0.01</formula>
      <formula>0.99</formula>
    </cfRule>
  </conditionalFormatting>
  <conditionalFormatting sqref="X33:AA39">
    <cfRule type="expression" dxfId="2979" priority="456" stopIfTrue="1">
      <formula>W33=1</formula>
    </cfRule>
  </conditionalFormatting>
  <conditionalFormatting sqref="X44:AA49">
    <cfRule type="cellIs" dxfId="2978" priority="454" operator="equal">
      <formula>1</formula>
    </cfRule>
    <cfRule type="cellIs" dxfId="2977" priority="455" operator="between">
      <formula>0.01</formula>
      <formula>0.99</formula>
    </cfRule>
  </conditionalFormatting>
  <conditionalFormatting sqref="X44:AA49">
    <cfRule type="expression" dxfId="2976" priority="453" stopIfTrue="1">
      <formula>W44=1</formula>
    </cfRule>
  </conditionalFormatting>
  <conditionalFormatting sqref="X51:AA54">
    <cfRule type="cellIs" dxfId="2975" priority="451" operator="equal">
      <formula>1</formula>
    </cfRule>
    <cfRule type="cellIs" dxfId="2974" priority="452" operator="between">
      <formula>0.01</formula>
      <formula>0.99</formula>
    </cfRule>
  </conditionalFormatting>
  <conditionalFormatting sqref="X51:AA54">
    <cfRule type="expression" dxfId="2973" priority="450" stopIfTrue="1">
      <formula>W51=1</formula>
    </cfRule>
  </conditionalFormatting>
  <conditionalFormatting sqref="X65:AA67">
    <cfRule type="cellIs" dxfId="2972" priority="448" operator="equal">
      <formula>1</formula>
    </cfRule>
    <cfRule type="cellIs" dxfId="2971" priority="449" operator="between">
      <formula>0.01</formula>
      <formula>0.99</formula>
    </cfRule>
  </conditionalFormatting>
  <conditionalFormatting sqref="X65:AA67">
    <cfRule type="expression" dxfId="2970" priority="447" stopIfTrue="1">
      <formula>W65=1</formula>
    </cfRule>
  </conditionalFormatting>
  <conditionalFormatting sqref="X61:AA61">
    <cfRule type="cellIs" dxfId="2969" priority="445" operator="equal">
      <formula>1</formula>
    </cfRule>
    <cfRule type="cellIs" dxfId="2968" priority="446" operator="between">
      <formula>0.01</formula>
      <formula>0.99</formula>
    </cfRule>
  </conditionalFormatting>
  <conditionalFormatting sqref="X61:AA61">
    <cfRule type="expression" dxfId="2967" priority="444" stopIfTrue="1">
      <formula>W61=1</formula>
    </cfRule>
  </conditionalFormatting>
  <conditionalFormatting sqref="X58:AA60">
    <cfRule type="cellIs" dxfId="2966" priority="442" operator="equal">
      <formula>1</formula>
    </cfRule>
    <cfRule type="cellIs" dxfId="2965" priority="443" operator="between">
      <formula>0.01</formula>
      <formula>0.99</formula>
    </cfRule>
  </conditionalFormatting>
  <conditionalFormatting sqref="X58:AA60">
    <cfRule type="expression" dxfId="2964" priority="441" stopIfTrue="1">
      <formula>W58=1</formula>
    </cfRule>
  </conditionalFormatting>
  <conditionalFormatting sqref="X80:AA83">
    <cfRule type="cellIs" dxfId="2963" priority="439" operator="equal">
      <formula>1</formula>
    </cfRule>
    <cfRule type="cellIs" dxfId="2962" priority="440" operator="between">
      <formula>0.01</formula>
      <formula>0.99</formula>
    </cfRule>
  </conditionalFormatting>
  <conditionalFormatting sqref="X80:AA83">
    <cfRule type="expression" dxfId="2961" priority="438" stopIfTrue="1">
      <formula>W80=1</formula>
    </cfRule>
  </conditionalFormatting>
  <conditionalFormatting sqref="X109:AA110">
    <cfRule type="cellIs" dxfId="2960" priority="436" operator="equal">
      <formula>1</formula>
    </cfRule>
    <cfRule type="cellIs" dxfId="2959" priority="437" operator="between">
      <formula>0.01</formula>
      <formula>0.99</formula>
    </cfRule>
  </conditionalFormatting>
  <conditionalFormatting sqref="X109:AA110">
    <cfRule type="expression" dxfId="2958" priority="435" stopIfTrue="1">
      <formula>W109=1</formula>
    </cfRule>
  </conditionalFormatting>
  <conditionalFormatting sqref="X113:AA113">
    <cfRule type="cellIs" dxfId="2957" priority="433" operator="equal">
      <formula>1</formula>
    </cfRule>
    <cfRule type="cellIs" dxfId="2956" priority="434" operator="between">
      <formula>0.01</formula>
      <formula>0.99</formula>
    </cfRule>
  </conditionalFormatting>
  <conditionalFormatting sqref="X113:AA113">
    <cfRule type="expression" dxfId="2955" priority="432" stopIfTrue="1">
      <formula>W113=1</formula>
    </cfRule>
  </conditionalFormatting>
  <conditionalFormatting sqref="X118:AA120">
    <cfRule type="cellIs" dxfId="2954" priority="430" operator="equal">
      <formula>1</formula>
    </cfRule>
    <cfRule type="cellIs" dxfId="2953" priority="431" operator="between">
      <formula>0.01</formula>
      <formula>0.99</formula>
    </cfRule>
  </conditionalFormatting>
  <conditionalFormatting sqref="X118:AA120">
    <cfRule type="expression" dxfId="2952" priority="429" stopIfTrue="1">
      <formula>W118=1</formula>
    </cfRule>
  </conditionalFormatting>
  <conditionalFormatting sqref="X124:AA127">
    <cfRule type="cellIs" dxfId="2951" priority="427" operator="equal">
      <formula>1</formula>
    </cfRule>
    <cfRule type="cellIs" dxfId="2950" priority="428" operator="between">
      <formula>0.01</formula>
      <formula>0.99</formula>
    </cfRule>
  </conditionalFormatting>
  <conditionalFormatting sqref="X124:AA127">
    <cfRule type="expression" dxfId="2949" priority="426" stopIfTrue="1">
      <formula>W124=1</formula>
    </cfRule>
  </conditionalFormatting>
  <conditionalFormatting sqref="X131:AA134">
    <cfRule type="cellIs" dxfId="2948" priority="424" operator="equal">
      <formula>1</formula>
    </cfRule>
    <cfRule type="cellIs" dxfId="2947" priority="425" operator="between">
      <formula>0.01</formula>
      <formula>0.99</formula>
    </cfRule>
  </conditionalFormatting>
  <conditionalFormatting sqref="X131:AA134">
    <cfRule type="expression" dxfId="2946" priority="423" stopIfTrue="1">
      <formula>W131=1</formula>
    </cfRule>
  </conditionalFormatting>
  <conditionalFormatting sqref="X148:X152">
    <cfRule type="cellIs" dxfId="2945" priority="418" operator="equal">
      <formula>1</formula>
    </cfRule>
    <cfRule type="cellIs" dxfId="2944" priority="419" operator="between">
      <formula>0.01</formula>
      <formula>0.99</formula>
    </cfRule>
  </conditionalFormatting>
  <conditionalFormatting sqref="X148:X152">
    <cfRule type="expression" dxfId="2943" priority="417" stopIfTrue="1">
      <formula>W148=1</formula>
    </cfRule>
  </conditionalFormatting>
  <conditionalFormatting sqref="X148:X152">
    <cfRule type="expression" dxfId="2942" priority="416" stopIfTrue="1">
      <formula>W148=1</formula>
    </cfRule>
  </conditionalFormatting>
  <conditionalFormatting sqref="Y148:AA152">
    <cfRule type="cellIs" dxfId="2941" priority="414" operator="equal">
      <formula>1</formula>
    </cfRule>
    <cfRule type="cellIs" dxfId="2940" priority="415" operator="between">
      <formula>0.01</formula>
      <formula>0.99</formula>
    </cfRule>
  </conditionalFormatting>
  <conditionalFormatting sqref="Y148:AA152">
    <cfRule type="expression" dxfId="2939" priority="413" stopIfTrue="1">
      <formula>X148=1</formula>
    </cfRule>
  </conditionalFormatting>
  <conditionalFormatting sqref="X157:AA157">
    <cfRule type="cellIs" dxfId="2938" priority="411" operator="equal">
      <formula>1</formula>
    </cfRule>
    <cfRule type="cellIs" dxfId="2937" priority="412" operator="between">
      <formula>0.01</formula>
      <formula>0.99</formula>
    </cfRule>
  </conditionalFormatting>
  <conditionalFormatting sqref="X157:AA157">
    <cfRule type="expression" dxfId="2936" priority="410" stopIfTrue="1">
      <formula>W157=1</formula>
    </cfRule>
  </conditionalFormatting>
  <conditionalFormatting sqref="X171">
    <cfRule type="cellIs" dxfId="2935" priority="408" operator="equal">
      <formula>1</formula>
    </cfRule>
    <cfRule type="cellIs" dxfId="2934" priority="409" operator="between">
      <formula>0.01</formula>
      <formula>0.99</formula>
    </cfRule>
  </conditionalFormatting>
  <conditionalFormatting sqref="X171">
    <cfRule type="expression" dxfId="2933" priority="407" stopIfTrue="1">
      <formula>W171=1</formula>
    </cfRule>
  </conditionalFormatting>
  <conditionalFormatting sqref="X171">
    <cfRule type="expression" dxfId="2932" priority="406" stopIfTrue="1">
      <formula>W171=1</formula>
    </cfRule>
  </conditionalFormatting>
  <conditionalFormatting sqref="Y171:AA171">
    <cfRule type="cellIs" dxfId="2931" priority="404" operator="equal">
      <formula>1</formula>
    </cfRule>
    <cfRule type="cellIs" dxfId="2930" priority="405" operator="between">
      <formula>0.01</formula>
      <formula>0.99</formula>
    </cfRule>
  </conditionalFormatting>
  <conditionalFormatting sqref="Y171:AA171">
    <cfRule type="expression" dxfId="2929" priority="403" stopIfTrue="1">
      <formula>X171=1</formula>
    </cfRule>
  </conditionalFormatting>
  <conditionalFormatting sqref="AB56">
    <cfRule type="cellIs" dxfId="2928" priority="402" operator="equal">
      <formula>1</formula>
    </cfRule>
  </conditionalFormatting>
  <conditionalFormatting sqref="AB69">
    <cfRule type="cellIs" dxfId="2927" priority="401" operator="equal">
      <formula>1</formula>
    </cfRule>
  </conditionalFormatting>
  <conditionalFormatting sqref="AB85">
    <cfRule type="cellIs" dxfId="2926" priority="400" operator="equal">
      <formula>1</formula>
    </cfRule>
  </conditionalFormatting>
  <conditionalFormatting sqref="AB105">
    <cfRule type="cellIs" dxfId="2925" priority="399" stopIfTrue="1" operator="equal">
      <formula>1</formula>
    </cfRule>
  </conditionalFormatting>
  <conditionalFormatting sqref="AB63">
    <cfRule type="cellIs" dxfId="2924" priority="398" operator="equal">
      <formula>1</formula>
    </cfRule>
  </conditionalFormatting>
  <conditionalFormatting sqref="AB10:AE10 AB43:AE43 AB50:AE50">
    <cfRule type="cellIs" dxfId="2923" priority="396" operator="equal">
      <formula>1</formula>
    </cfRule>
    <cfRule type="cellIs" dxfId="2922" priority="397" operator="between">
      <formula>0.01</formula>
      <formula>0.99</formula>
    </cfRule>
  </conditionalFormatting>
  <conditionalFormatting sqref="AB43:AE43 AB50:AE50">
    <cfRule type="expression" dxfId="2921" priority="395" stopIfTrue="1">
      <formula>AA43=1</formula>
    </cfRule>
  </conditionalFormatting>
  <conditionalFormatting sqref="AB10:AE10">
    <cfRule type="expression" dxfId="2920" priority="394" stopIfTrue="1">
      <formula>AA10=1</formula>
    </cfRule>
  </conditionalFormatting>
  <conditionalFormatting sqref="AB11:AE16">
    <cfRule type="cellIs" dxfId="2919" priority="392" operator="equal">
      <formula>1</formula>
    </cfRule>
    <cfRule type="cellIs" dxfId="2918" priority="393" operator="between">
      <formula>0.01</formula>
      <formula>0.99</formula>
    </cfRule>
  </conditionalFormatting>
  <conditionalFormatting sqref="AB11:AE16">
    <cfRule type="expression" dxfId="2917" priority="391" stopIfTrue="1">
      <formula>AA11=1</formula>
    </cfRule>
  </conditionalFormatting>
  <conditionalFormatting sqref="AB20:AE20">
    <cfRule type="cellIs" dxfId="2916" priority="389" operator="equal">
      <formula>1</formula>
    </cfRule>
    <cfRule type="cellIs" dxfId="2915" priority="390" operator="between">
      <formula>0.01</formula>
      <formula>0.99</formula>
    </cfRule>
  </conditionalFormatting>
  <conditionalFormatting sqref="AB20:AE20">
    <cfRule type="expression" dxfId="2914" priority="388" stopIfTrue="1">
      <formula>AA20=1</formula>
    </cfRule>
  </conditionalFormatting>
  <conditionalFormatting sqref="AB21:AE27">
    <cfRule type="cellIs" dxfId="2913" priority="386" operator="equal">
      <formula>1</formula>
    </cfRule>
    <cfRule type="cellIs" dxfId="2912" priority="387" operator="between">
      <formula>0.01</formula>
      <formula>0.99</formula>
    </cfRule>
  </conditionalFormatting>
  <conditionalFormatting sqref="AB21:AE27">
    <cfRule type="expression" dxfId="2911" priority="385" stopIfTrue="1">
      <formula>AA21=1</formula>
    </cfRule>
  </conditionalFormatting>
  <conditionalFormatting sqref="AB28:AE28">
    <cfRule type="cellIs" dxfId="2910" priority="383" operator="equal">
      <formula>1</formula>
    </cfRule>
    <cfRule type="cellIs" dxfId="2909" priority="384" operator="between">
      <formula>0.01</formula>
      <formula>0.99</formula>
    </cfRule>
  </conditionalFormatting>
  <conditionalFormatting sqref="AB28:AE28">
    <cfRule type="expression" dxfId="2908" priority="382" stopIfTrue="1">
      <formula>AA28=1</formula>
    </cfRule>
  </conditionalFormatting>
  <conditionalFormatting sqref="AB62">
    <cfRule type="cellIs" dxfId="2907" priority="371" stopIfTrue="1" operator="equal">
      <formula>1</formula>
    </cfRule>
  </conditionalFormatting>
  <conditionalFormatting sqref="AB40">
    <cfRule type="cellIs" dxfId="2906" priority="365" stopIfTrue="1" operator="equal">
      <formula>1</formula>
    </cfRule>
  </conditionalFormatting>
  <conditionalFormatting sqref="AC55">
    <cfRule type="cellIs" dxfId="2905" priority="367" operator="equal">
      <formula>1</formula>
    </cfRule>
  </conditionalFormatting>
  <conditionalFormatting sqref="AB55">
    <cfRule type="cellIs" dxfId="2904" priority="368" stopIfTrue="1" operator="equal">
      <formula>1</formula>
    </cfRule>
  </conditionalFormatting>
  <conditionalFormatting sqref="AC56">
    <cfRule type="cellIs" dxfId="2903" priority="376" operator="equal">
      <formula>1</formula>
    </cfRule>
  </conditionalFormatting>
  <conditionalFormatting sqref="AD62:AE62">
    <cfRule type="cellIs" dxfId="2902" priority="372" operator="equal">
      <formula>1</formula>
    </cfRule>
  </conditionalFormatting>
  <conditionalFormatting sqref="AC62">
    <cfRule type="cellIs" dxfId="2901" priority="370" operator="equal">
      <formula>1</formula>
    </cfRule>
  </conditionalFormatting>
  <conditionalFormatting sqref="AB41:AC41">
    <cfRule type="cellIs" dxfId="2900" priority="377" operator="equal">
      <formula>1</formula>
    </cfRule>
  </conditionalFormatting>
  <conditionalFormatting sqref="AE41">
    <cfRule type="cellIs" dxfId="2899" priority="378" operator="equal">
      <formula>1</formula>
    </cfRule>
  </conditionalFormatting>
  <conditionalFormatting sqref="AD68:AE68">
    <cfRule type="cellIs" dxfId="2898" priority="375" operator="equal">
      <formula>1</formula>
    </cfRule>
  </conditionalFormatting>
  <conditionalFormatting sqref="AB68">
    <cfRule type="cellIs" dxfId="2897" priority="374" stopIfTrue="1" operator="equal">
      <formula>1</formula>
    </cfRule>
  </conditionalFormatting>
  <conditionalFormatting sqref="AB31:AC31">
    <cfRule type="cellIs" dxfId="2896" priority="380" operator="equal">
      <formula>1</formula>
    </cfRule>
  </conditionalFormatting>
  <conditionalFormatting sqref="AD56:AE56">
    <cfRule type="cellIs" dxfId="2895" priority="379" operator="equal">
      <formula>1</formula>
    </cfRule>
  </conditionalFormatting>
  <conditionalFormatting sqref="AD31:AE31">
    <cfRule type="cellIs" dxfId="2894" priority="381" operator="equal">
      <formula>1</formula>
    </cfRule>
  </conditionalFormatting>
  <conditionalFormatting sqref="AC68">
    <cfRule type="cellIs" dxfId="2893" priority="373" operator="equal">
      <formula>1</formula>
    </cfRule>
  </conditionalFormatting>
  <conditionalFormatting sqref="AD55:AE55">
    <cfRule type="cellIs" dxfId="2892" priority="369" operator="equal">
      <formula>1</formula>
    </cfRule>
  </conditionalFormatting>
  <conditionalFormatting sqref="AC40">
    <cfRule type="cellIs" dxfId="2891" priority="364" operator="equal">
      <formula>1</formula>
    </cfRule>
  </conditionalFormatting>
  <conditionalFormatting sqref="AD40:AE40">
    <cfRule type="cellIs" dxfId="2890" priority="366" operator="equal">
      <formula>1</formula>
    </cfRule>
  </conditionalFormatting>
  <conditionalFormatting sqref="AB169:AD169">
    <cfRule type="cellIs" dxfId="2889" priority="317" stopIfTrue="1" operator="equal">
      <formula>1</formula>
    </cfRule>
  </conditionalFormatting>
  <conditionalFormatting sqref="AB87:AE93">
    <cfRule type="cellIs" dxfId="2888" priority="330" operator="equal">
      <formula>1</formula>
    </cfRule>
    <cfRule type="cellIs" dxfId="2887" priority="331" operator="between">
      <formula>0.01</formula>
      <formula>0.99</formula>
    </cfRule>
  </conditionalFormatting>
  <conditionalFormatting sqref="AB87:AE93">
    <cfRule type="expression" dxfId="2886" priority="329" stopIfTrue="1">
      <formula>AA87=1</formula>
    </cfRule>
  </conditionalFormatting>
  <conditionalFormatting sqref="AB98:AE103">
    <cfRule type="expression" dxfId="2885" priority="326" stopIfTrue="1">
      <formula>AA98=1</formula>
    </cfRule>
  </conditionalFormatting>
  <conditionalFormatting sqref="AB96:AD96">
    <cfRule type="cellIs" dxfId="2884" priority="363" stopIfTrue="1" operator="equal">
      <formula>1</formula>
    </cfRule>
  </conditionalFormatting>
  <conditionalFormatting sqref="AC69">
    <cfRule type="cellIs" dxfId="2883" priority="361" operator="equal">
      <formula>1</formula>
    </cfRule>
  </conditionalFormatting>
  <conditionalFormatting sqref="AC78">
    <cfRule type="cellIs" dxfId="2882" priority="359" operator="equal">
      <formula>1</formula>
    </cfRule>
  </conditionalFormatting>
  <conditionalFormatting sqref="AC85">
    <cfRule type="cellIs" dxfId="2881" priority="357" operator="equal">
      <formula>1</formula>
    </cfRule>
  </conditionalFormatting>
  <conditionalFormatting sqref="AE96">
    <cfRule type="cellIs" dxfId="2880" priority="356" stopIfTrue="1" operator="equal">
      <formula>1</formula>
    </cfRule>
  </conditionalFormatting>
  <conditionalFormatting sqref="AE169">
    <cfRule type="cellIs" dxfId="2879" priority="316" stopIfTrue="1" operator="equal">
      <formula>1</formula>
    </cfRule>
  </conditionalFormatting>
  <conditionalFormatting sqref="AB72:AE76">
    <cfRule type="cellIs" dxfId="2878" priority="333" operator="equal">
      <formula>1</formula>
    </cfRule>
    <cfRule type="cellIs" dxfId="2877" priority="334" operator="between">
      <formula>0.01</formula>
      <formula>0.99</formula>
    </cfRule>
  </conditionalFormatting>
  <conditionalFormatting sqref="AB72:AE76">
    <cfRule type="expression" dxfId="2876" priority="332" stopIfTrue="1">
      <formula>AA72=1</formula>
    </cfRule>
  </conditionalFormatting>
  <conditionalFormatting sqref="AB98:AE103">
    <cfRule type="cellIs" dxfId="2875" priority="327" operator="equal">
      <formula>1</formula>
    </cfRule>
    <cfRule type="cellIs" dxfId="2874" priority="328" operator="between">
      <formula>0.01</formula>
      <formula>0.99</formula>
    </cfRule>
  </conditionalFormatting>
  <conditionalFormatting sqref="AD69:AE69">
    <cfRule type="cellIs" dxfId="2873" priority="362" operator="equal">
      <formula>1</formula>
    </cfRule>
  </conditionalFormatting>
  <conditionalFormatting sqref="AD78:AE78">
    <cfRule type="cellIs" dxfId="2872" priority="360" operator="equal">
      <formula>1</formula>
    </cfRule>
  </conditionalFormatting>
  <conditionalFormatting sqref="AD85:AE85">
    <cfRule type="cellIs" dxfId="2871" priority="358" operator="equal">
      <formula>1</formula>
    </cfRule>
  </conditionalFormatting>
  <conditionalFormatting sqref="AB78">
    <cfRule type="cellIs" dxfId="2870" priority="322" operator="equal">
      <formula>1</formula>
    </cfRule>
  </conditionalFormatting>
  <conditionalFormatting sqref="AC105:AD105">
    <cfRule type="cellIs" dxfId="2869" priority="355" stopIfTrue="1" operator="equal">
      <formula>1</formula>
    </cfRule>
  </conditionalFormatting>
  <conditionalFormatting sqref="AE105">
    <cfRule type="cellIs" dxfId="2868" priority="354" stopIfTrue="1" operator="equal">
      <formula>1</formula>
    </cfRule>
  </conditionalFormatting>
  <conditionalFormatting sqref="AB116:AE116">
    <cfRule type="cellIs" dxfId="2867" priority="353" stopIfTrue="1" operator="equal">
      <formula>1</formula>
    </cfRule>
  </conditionalFormatting>
  <conditionalFormatting sqref="AC146">
    <cfRule type="cellIs" dxfId="2866" priority="318" stopIfTrue="1" operator="equal">
      <formula>1</formula>
    </cfRule>
  </conditionalFormatting>
  <conditionalFormatting sqref="AC137:AD137">
    <cfRule type="cellIs" dxfId="2865" priority="319" stopIfTrue="1" operator="equal">
      <formula>1</formula>
    </cfRule>
  </conditionalFormatting>
  <conditionalFormatting sqref="AB137 AB146 AB154:AE154">
    <cfRule type="cellIs" dxfId="2864" priority="321" stopIfTrue="1" operator="equal">
      <formula>1</formula>
    </cfRule>
  </conditionalFormatting>
  <conditionalFormatting sqref="AB159:AE159">
    <cfRule type="cellIs" dxfId="2863" priority="320" stopIfTrue="1" operator="equal">
      <formula>1</formula>
    </cfRule>
  </conditionalFormatting>
  <conditionalFormatting sqref="AB121">
    <cfRule type="cellIs" dxfId="2862" priority="351" stopIfTrue="1" operator="equal">
      <formula>1</formula>
    </cfRule>
  </conditionalFormatting>
  <conditionalFormatting sqref="AC121">
    <cfRule type="cellIs" dxfId="2861" priority="350" operator="equal">
      <formula>1</formula>
    </cfRule>
  </conditionalFormatting>
  <conditionalFormatting sqref="AD121:AE121">
    <cfRule type="cellIs" dxfId="2860" priority="352" operator="equal">
      <formula>1</formula>
    </cfRule>
  </conditionalFormatting>
  <conditionalFormatting sqref="AB115">
    <cfRule type="cellIs" dxfId="2859" priority="348" stopIfTrue="1" operator="equal">
      <formula>1</formula>
    </cfRule>
  </conditionalFormatting>
  <conditionalFormatting sqref="AC115">
    <cfRule type="cellIs" dxfId="2858" priority="347" operator="equal">
      <formula>1</formula>
    </cfRule>
  </conditionalFormatting>
  <conditionalFormatting sqref="AD115:AE115">
    <cfRule type="cellIs" dxfId="2857" priority="349" operator="equal">
      <formula>1</formula>
    </cfRule>
  </conditionalFormatting>
  <conditionalFormatting sqref="AB104">
    <cfRule type="cellIs" dxfId="2856" priority="345" stopIfTrue="1" operator="equal">
      <formula>1</formula>
    </cfRule>
  </conditionalFormatting>
  <conditionalFormatting sqref="AC104">
    <cfRule type="cellIs" dxfId="2855" priority="344" operator="equal">
      <formula>1</formula>
    </cfRule>
  </conditionalFormatting>
  <conditionalFormatting sqref="AD104:AE104">
    <cfRule type="cellIs" dxfId="2854" priority="346" operator="equal">
      <formula>1</formula>
    </cfRule>
  </conditionalFormatting>
  <conditionalFormatting sqref="AB94">
    <cfRule type="cellIs" dxfId="2853" priority="342" stopIfTrue="1" operator="equal">
      <formula>1</formula>
    </cfRule>
  </conditionalFormatting>
  <conditionalFormatting sqref="AC94">
    <cfRule type="cellIs" dxfId="2852" priority="341" operator="equal">
      <formula>1</formula>
    </cfRule>
  </conditionalFormatting>
  <conditionalFormatting sqref="AD94:AE94">
    <cfRule type="cellIs" dxfId="2851" priority="343" operator="equal">
      <formula>1</formula>
    </cfRule>
  </conditionalFormatting>
  <conditionalFormatting sqref="AB84">
    <cfRule type="cellIs" dxfId="2850" priority="339" stopIfTrue="1" operator="equal">
      <formula>1</formula>
    </cfRule>
  </conditionalFormatting>
  <conditionalFormatting sqref="AC84">
    <cfRule type="cellIs" dxfId="2849" priority="338" operator="equal">
      <formula>1</formula>
    </cfRule>
  </conditionalFormatting>
  <conditionalFormatting sqref="AD84:AE84">
    <cfRule type="cellIs" dxfId="2848" priority="340" operator="equal">
      <formula>1</formula>
    </cfRule>
  </conditionalFormatting>
  <conditionalFormatting sqref="AB77">
    <cfRule type="cellIs" dxfId="2847" priority="336" stopIfTrue="1" operator="equal">
      <formula>1</formula>
    </cfRule>
  </conditionalFormatting>
  <conditionalFormatting sqref="AC77">
    <cfRule type="cellIs" dxfId="2846" priority="335" operator="equal">
      <formula>1</formula>
    </cfRule>
  </conditionalFormatting>
  <conditionalFormatting sqref="AD77:AE77">
    <cfRule type="cellIs" dxfId="2845" priority="337" operator="equal">
      <formula>1</formula>
    </cfRule>
  </conditionalFormatting>
  <conditionalFormatting sqref="AB114:AE114 AB107:AE108 AB111:AE112">
    <cfRule type="cellIs" dxfId="2844" priority="324" operator="equal">
      <formula>1</formula>
    </cfRule>
    <cfRule type="cellIs" dxfId="2843" priority="325" operator="between">
      <formula>0.01</formula>
      <formula>0.99</formula>
    </cfRule>
  </conditionalFormatting>
  <conditionalFormatting sqref="AB114:AE114 AB107:AE108 AB111:AE112">
    <cfRule type="expression" dxfId="2842" priority="323" stopIfTrue="1">
      <formula>AA107=1</formula>
    </cfRule>
  </conditionalFormatting>
  <conditionalFormatting sqref="AE129">
    <cfRule type="cellIs" dxfId="2841" priority="308" stopIfTrue="1" operator="equal">
      <formula>1</formula>
    </cfRule>
  </conditionalFormatting>
  <conditionalFormatting sqref="AB153">
    <cfRule type="cellIs" dxfId="2840" priority="313" stopIfTrue="1" operator="equal">
      <formula>1</formula>
    </cfRule>
  </conditionalFormatting>
  <conditionalFormatting sqref="AC153">
    <cfRule type="cellIs" dxfId="2839" priority="312" operator="equal">
      <formula>1</formula>
    </cfRule>
  </conditionalFormatting>
  <conditionalFormatting sqref="AC129">
    <cfRule type="cellIs" dxfId="2838" priority="309" stopIfTrue="1" operator="equal">
      <formula>1</formula>
    </cfRule>
  </conditionalFormatting>
  <conditionalFormatting sqref="AD146:AE146">
    <cfRule type="cellIs" dxfId="2837" priority="315" stopIfTrue="1" operator="equal">
      <formula>1</formula>
    </cfRule>
  </conditionalFormatting>
  <conditionalFormatting sqref="AB128">
    <cfRule type="cellIs" dxfId="2836" priority="291" stopIfTrue="1" operator="equal">
      <formula>1</formula>
    </cfRule>
  </conditionalFormatting>
  <conditionalFormatting sqref="AB172">
    <cfRule type="cellIs" dxfId="2835" priority="300" stopIfTrue="1" operator="equal">
      <formula>1</formula>
    </cfRule>
  </conditionalFormatting>
  <conditionalFormatting sqref="AB158">
    <cfRule type="cellIs" dxfId="2834" priority="306" stopIfTrue="1" operator="equal">
      <formula>1</formula>
    </cfRule>
  </conditionalFormatting>
  <conditionalFormatting sqref="AD153:AE153">
    <cfRule type="cellIs" dxfId="2833" priority="314" operator="equal">
      <formula>1</formula>
    </cfRule>
  </conditionalFormatting>
  <conditionalFormatting sqref="AB122:AD122">
    <cfRule type="cellIs" dxfId="2832" priority="311" stopIfTrue="1" operator="equal">
      <formula>1</formula>
    </cfRule>
  </conditionalFormatting>
  <conditionalFormatting sqref="AE122">
    <cfRule type="cellIs" dxfId="2831" priority="310" stopIfTrue="1" operator="equal">
      <formula>1</formula>
    </cfRule>
  </conditionalFormatting>
  <conditionalFormatting sqref="AB145">
    <cfRule type="cellIs" dxfId="2830" priority="297" stopIfTrue="1" operator="equal">
      <formula>1</formula>
    </cfRule>
  </conditionalFormatting>
  <conditionalFormatting sqref="AC158">
    <cfRule type="cellIs" dxfId="2829" priority="305" operator="equal">
      <formula>1</formula>
    </cfRule>
  </conditionalFormatting>
  <conditionalFormatting sqref="AD158:AE158">
    <cfRule type="cellIs" dxfId="2828" priority="307" operator="equal">
      <formula>1</formula>
    </cfRule>
  </conditionalFormatting>
  <conditionalFormatting sqref="AB168">
    <cfRule type="cellIs" dxfId="2827" priority="303" stopIfTrue="1" operator="equal">
      <formula>1</formula>
    </cfRule>
  </conditionalFormatting>
  <conditionalFormatting sqref="AC168">
    <cfRule type="cellIs" dxfId="2826" priority="302" operator="equal">
      <formula>1</formula>
    </cfRule>
  </conditionalFormatting>
  <conditionalFormatting sqref="AD168:AE168">
    <cfRule type="cellIs" dxfId="2825" priority="304" operator="equal">
      <formula>1</formula>
    </cfRule>
  </conditionalFormatting>
  <conditionalFormatting sqref="AC172">
    <cfRule type="cellIs" dxfId="2824" priority="299" operator="equal">
      <formula>1</formula>
    </cfRule>
  </conditionalFormatting>
  <conditionalFormatting sqref="AD172:AE172">
    <cfRule type="cellIs" dxfId="2823" priority="301" operator="equal">
      <formula>1</formula>
    </cfRule>
  </conditionalFormatting>
  <conditionalFormatting sqref="AC145">
    <cfRule type="cellIs" dxfId="2822" priority="296" operator="equal">
      <formula>1</formula>
    </cfRule>
  </conditionalFormatting>
  <conditionalFormatting sqref="AD145:AE145">
    <cfRule type="cellIs" dxfId="2821" priority="298" operator="equal">
      <formula>1</formula>
    </cfRule>
  </conditionalFormatting>
  <conditionalFormatting sqref="AB135">
    <cfRule type="cellIs" dxfId="2820" priority="294" stopIfTrue="1" operator="equal">
      <formula>1</formula>
    </cfRule>
  </conditionalFormatting>
  <conditionalFormatting sqref="AC135">
    <cfRule type="cellIs" dxfId="2819" priority="293" operator="equal">
      <formula>1</formula>
    </cfRule>
  </conditionalFormatting>
  <conditionalFormatting sqref="AD135:AE135">
    <cfRule type="cellIs" dxfId="2818" priority="295" operator="equal">
      <formula>1</formula>
    </cfRule>
  </conditionalFormatting>
  <conditionalFormatting sqref="AC128">
    <cfRule type="cellIs" dxfId="2817" priority="290" operator="equal">
      <formula>1</formula>
    </cfRule>
  </conditionalFormatting>
  <conditionalFormatting sqref="AD128:AE128">
    <cfRule type="cellIs" dxfId="2816" priority="292" operator="equal">
      <formula>1</formula>
    </cfRule>
  </conditionalFormatting>
  <conditionalFormatting sqref="AB141:AB144">
    <cfRule type="cellIs" dxfId="2815" priority="288" operator="equal">
      <formula>1</formula>
    </cfRule>
    <cfRule type="cellIs" dxfId="2814" priority="289" operator="between">
      <formula>0.01</formula>
      <formula>0.99</formula>
    </cfRule>
  </conditionalFormatting>
  <conditionalFormatting sqref="AB141:AB144">
    <cfRule type="expression" dxfId="2813" priority="287" stopIfTrue="1">
      <formula>AA141=1</formula>
    </cfRule>
  </conditionalFormatting>
  <conditionalFormatting sqref="AB141:AB144">
    <cfRule type="expression" dxfId="2812" priority="286" stopIfTrue="1">
      <formula>AA141=1</formula>
    </cfRule>
  </conditionalFormatting>
  <conditionalFormatting sqref="AB156:AE156">
    <cfRule type="cellIs" dxfId="2811" priority="284" operator="equal">
      <formula>1</formula>
    </cfRule>
    <cfRule type="cellIs" dxfId="2810" priority="285" operator="between">
      <formula>0.01</formula>
      <formula>0.99</formula>
    </cfRule>
  </conditionalFormatting>
  <conditionalFormatting sqref="AB156:AE156">
    <cfRule type="expression" dxfId="2809" priority="283" stopIfTrue="1">
      <formula>AA156=1</formula>
    </cfRule>
  </conditionalFormatting>
  <conditionalFormatting sqref="AB161:AE167">
    <cfRule type="cellIs" dxfId="2808" priority="281" operator="equal">
      <formula>1</formula>
    </cfRule>
    <cfRule type="cellIs" dxfId="2807" priority="282" operator="between">
      <formula>0.01</formula>
      <formula>0.99</formula>
    </cfRule>
  </conditionalFormatting>
  <conditionalFormatting sqref="AB161:AE167">
    <cfRule type="expression" dxfId="2806" priority="280" stopIfTrue="1">
      <formula>AA161=1</formula>
    </cfRule>
  </conditionalFormatting>
  <conditionalFormatting sqref="AD129">
    <cfRule type="cellIs" dxfId="2805" priority="279" stopIfTrue="1" operator="equal">
      <formula>1</formula>
    </cfRule>
  </conditionalFormatting>
  <conditionalFormatting sqref="AE137">
    <cfRule type="cellIs" dxfId="2804" priority="278" operator="equal">
      <formula>1</formula>
    </cfRule>
  </conditionalFormatting>
  <conditionalFormatting sqref="AD41">
    <cfRule type="cellIs" dxfId="2803" priority="277" operator="equal">
      <formula>1</formula>
    </cfRule>
  </conditionalFormatting>
  <conditionalFormatting sqref="AC63">
    <cfRule type="cellIs" dxfId="2802" priority="275" operator="equal">
      <formula>1</formula>
    </cfRule>
  </conditionalFormatting>
  <conditionalFormatting sqref="AD63:AE63">
    <cfRule type="cellIs" dxfId="2801" priority="276" operator="equal">
      <formula>1</formula>
    </cfRule>
  </conditionalFormatting>
  <conditionalFormatting sqref="AB139:AE139 AB140 AC140:AE144">
    <cfRule type="cellIs" dxfId="2800" priority="237" operator="equal">
      <formula>1</formula>
    </cfRule>
    <cfRule type="cellIs" dxfId="2799" priority="238" operator="between">
      <formula>0.01</formula>
      <formula>0.99</formula>
    </cfRule>
  </conditionalFormatting>
  <conditionalFormatting sqref="AB139:AE139 AB140 AC140:AE144">
    <cfRule type="expression" dxfId="2798" priority="236" stopIfTrue="1">
      <formula>AA139=1</formula>
    </cfRule>
  </conditionalFormatting>
  <conditionalFormatting sqref="AB33:AE39">
    <cfRule type="cellIs" dxfId="2797" priority="273" operator="equal">
      <formula>1</formula>
    </cfRule>
    <cfRule type="cellIs" dxfId="2796" priority="274" operator="between">
      <formula>0.01</formula>
      <formula>0.99</formula>
    </cfRule>
  </conditionalFormatting>
  <conditionalFormatting sqref="AB33:AE39">
    <cfRule type="expression" dxfId="2795" priority="272" stopIfTrue="1">
      <formula>AA33=1</formula>
    </cfRule>
  </conditionalFormatting>
  <conditionalFormatting sqref="AB44:AE49">
    <cfRule type="cellIs" dxfId="2794" priority="270" operator="equal">
      <formula>1</formula>
    </cfRule>
    <cfRule type="cellIs" dxfId="2793" priority="271" operator="between">
      <formula>0.01</formula>
      <formula>0.99</formula>
    </cfRule>
  </conditionalFormatting>
  <conditionalFormatting sqref="AB44:AE49">
    <cfRule type="expression" dxfId="2792" priority="269" stopIfTrue="1">
      <formula>AA44=1</formula>
    </cfRule>
  </conditionalFormatting>
  <conditionalFormatting sqref="AB51:AE54">
    <cfRule type="cellIs" dxfId="2791" priority="267" operator="equal">
      <formula>1</formula>
    </cfRule>
    <cfRule type="cellIs" dxfId="2790" priority="268" operator="between">
      <formula>0.01</formula>
      <formula>0.99</formula>
    </cfRule>
  </conditionalFormatting>
  <conditionalFormatting sqref="AB51:AE54">
    <cfRule type="expression" dxfId="2789" priority="266" stopIfTrue="1">
      <formula>AA51=1</formula>
    </cfRule>
  </conditionalFormatting>
  <conditionalFormatting sqref="AB65:AE67">
    <cfRule type="cellIs" dxfId="2788" priority="264" operator="equal">
      <formula>1</formula>
    </cfRule>
    <cfRule type="cellIs" dxfId="2787" priority="265" operator="between">
      <formula>0.01</formula>
      <formula>0.99</formula>
    </cfRule>
  </conditionalFormatting>
  <conditionalFormatting sqref="AB65:AE67">
    <cfRule type="expression" dxfId="2786" priority="263" stopIfTrue="1">
      <formula>AA65=1</formula>
    </cfRule>
  </conditionalFormatting>
  <conditionalFormatting sqref="AB61:AE61">
    <cfRule type="cellIs" dxfId="2785" priority="261" operator="equal">
      <formula>1</formula>
    </cfRule>
    <cfRule type="cellIs" dxfId="2784" priority="262" operator="between">
      <formula>0.01</formula>
      <formula>0.99</formula>
    </cfRule>
  </conditionalFormatting>
  <conditionalFormatting sqref="AB61:AE61">
    <cfRule type="expression" dxfId="2783" priority="260" stopIfTrue="1">
      <formula>AA61=1</formula>
    </cfRule>
  </conditionalFormatting>
  <conditionalFormatting sqref="AB58:AE60">
    <cfRule type="cellIs" dxfId="2782" priority="258" operator="equal">
      <formula>1</formula>
    </cfRule>
    <cfRule type="cellIs" dxfId="2781" priority="259" operator="between">
      <formula>0.01</formula>
      <formula>0.99</formula>
    </cfRule>
  </conditionalFormatting>
  <conditionalFormatting sqref="AB58:AE60">
    <cfRule type="expression" dxfId="2780" priority="257" stopIfTrue="1">
      <formula>AA58=1</formula>
    </cfRule>
  </conditionalFormatting>
  <conditionalFormatting sqref="AB80:AE83">
    <cfRule type="cellIs" dxfId="2779" priority="255" operator="equal">
      <formula>1</formula>
    </cfRule>
    <cfRule type="cellIs" dxfId="2778" priority="256" operator="between">
      <formula>0.01</formula>
      <formula>0.99</formula>
    </cfRule>
  </conditionalFormatting>
  <conditionalFormatting sqref="AB80:AE83">
    <cfRule type="expression" dxfId="2777" priority="254" stopIfTrue="1">
      <formula>AA80=1</formula>
    </cfRule>
  </conditionalFormatting>
  <conditionalFormatting sqref="AB109:AE110">
    <cfRule type="cellIs" dxfId="2776" priority="252" operator="equal">
      <formula>1</formula>
    </cfRule>
    <cfRule type="cellIs" dxfId="2775" priority="253" operator="between">
      <formula>0.01</formula>
      <formula>0.99</formula>
    </cfRule>
  </conditionalFormatting>
  <conditionalFormatting sqref="AB109:AE110">
    <cfRule type="expression" dxfId="2774" priority="251" stopIfTrue="1">
      <formula>AA109=1</formula>
    </cfRule>
  </conditionalFormatting>
  <conditionalFormatting sqref="AB113:AE113">
    <cfRule type="cellIs" dxfId="2773" priority="249" operator="equal">
      <formula>1</formula>
    </cfRule>
    <cfRule type="cellIs" dxfId="2772" priority="250" operator="between">
      <formula>0.01</formula>
      <formula>0.99</formula>
    </cfRule>
  </conditionalFormatting>
  <conditionalFormatting sqref="AB113:AE113">
    <cfRule type="expression" dxfId="2771" priority="248" stopIfTrue="1">
      <formula>AA113=1</formula>
    </cfRule>
  </conditionalFormatting>
  <conditionalFormatting sqref="AB118:AE120">
    <cfRule type="cellIs" dxfId="2770" priority="246" operator="equal">
      <formula>1</formula>
    </cfRule>
    <cfRule type="cellIs" dxfId="2769" priority="247" operator="between">
      <formula>0.01</formula>
      <formula>0.99</formula>
    </cfRule>
  </conditionalFormatting>
  <conditionalFormatting sqref="AB118:AE120">
    <cfRule type="expression" dxfId="2768" priority="245" stopIfTrue="1">
      <formula>AA118=1</formula>
    </cfRule>
  </conditionalFormatting>
  <conditionalFormatting sqref="AB124:AE127">
    <cfRule type="cellIs" dxfId="2767" priority="243" operator="equal">
      <formula>1</formula>
    </cfRule>
    <cfRule type="cellIs" dxfId="2766" priority="244" operator="between">
      <formula>0.01</formula>
      <formula>0.99</formula>
    </cfRule>
  </conditionalFormatting>
  <conditionalFormatting sqref="AB124:AE127">
    <cfRule type="expression" dxfId="2765" priority="242" stopIfTrue="1">
      <formula>AA124=1</formula>
    </cfRule>
  </conditionalFormatting>
  <conditionalFormatting sqref="AB131:AE134">
    <cfRule type="cellIs" dxfId="2764" priority="240" operator="equal">
      <formula>1</formula>
    </cfRule>
    <cfRule type="cellIs" dxfId="2763" priority="241" operator="between">
      <formula>0.01</formula>
      <formula>0.99</formula>
    </cfRule>
  </conditionalFormatting>
  <conditionalFormatting sqref="AB131:AE134">
    <cfRule type="expression" dxfId="2762" priority="239" stopIfTrue="1">
      <formula>AA131=1</formula>
    </cfRule>
  </conditionalFormatting>
  <conditionalFormatting sqref="AB148:AB152">
    <cfRule type="cellIs" dxfId="2761" priority="234" operator="equal">
      <formula>1</formula>
    </cfRule>
    <cfRule type="cellIs" dxfId="2760" priority="235" operator="between">
      <formula>0.01</formula>
      <formula>0.99</formula>
    </cfRule>
  </conditionalFormatting>
  <conditionalFormatting sqref="AB148:AB152">
    <cfRule type="expression" dxfId="2759" priority="233" stopIfTrue="1">
      <formula>AA148=1</formula>
    </cfRule>
  </conditionalFormatting>
  <conditionalFormatting sqref="AB148:AB152">
    <cfRule type="expression" dxfId="2758" priority="232" stopIfTrue="1">
      <formula>AA148=1</formula>
    </cfRule>
  </conditionalFormatting>
  <conditionalFormatting sqref="AC148:AE152">
    <cfRule type="cellIs" dxfId="2757" priority="230" operator="equal">
      <formula>1</formula>
    </cfRule>
    <cfRule type="cellIs" dxfId="2756" priority="231" operator="between">
      <formula>0.01</formula>
      <formula>0.99</formula>
    </cfRule>
  </conditionalFormatting>
  <conditionalFormatting sqref="AC148:AE152">
    <cfRule type="expression" dxfId="2755" priority="229" stopIfTrue="1">
      <formula>AB148=1</formula>
    </cfRule>
  </conditionalFormatting>
  <conditionalFormatting sqref="AB157:AE157">
    <cfRule type="cellIs" dxfId="2754" priority="227" operator="equal">
      <formula>1</formula>
    </cfRule>
    <cfRule type="cellIs" dxfId="2753" priority="228" operator="between">
      <formula>0.01</formula>
      <formula>0.99</formula>
    </cfRule>
  </conditionalFormatting>
  <conditionalFormatting sqref="AB157:AE157">
    <cfRule type="expression" dxfId="2752" priority="226" stopIfTrue="1">
      <formula>AA157=1</formula>
    </cfRule>
  </conditionalFormatting>
  <conditionalFormatting sqref="AB171">
    <cfRule type="cellIs" dxfId="2751" priority="224" operator="equal">
      <formula>1</formula>
    </cfRule>
    <cfRule type="cellIs" dxfId="2750" priority="225" operator="between">
      <formula>0.01</formula>
      <formula>0.99</formula>
    </cfRule>
  </conditionalFormatting>
  <conditionalFormatting sqref="AB171">
    <cfRule type="expression" dxfId="2749" priority="223" stopIfTrue="1">
      <formula>AA171=1</formula>
    </cfRule>
  </conditionalFormatting>
  <conditionalFormatting sqref="AB171">
    <cfRule type="expression" dxfId="2748" priority="222" stopIfTrue="1">
      <formula>AA171=1</formula>
    </cfRule>
  </conditionalFormatting>
  <conditionalFormatting sqref="AC171:AE171">
    <cfRule type="cellIs" dxfId="2747" priority="220" operator="equal">
      <formula>1</formula>
    </cfRule>
    <cfRule type="cellIs" dxfId="2746" priority="221" operator="between">
      <formula>0.01</formula>
      <formula>0.99</formula>
    </cfRule>
  </conditionalFormatting>
  <conditionalFormatting sqref="AC171:AE171">
    <cfRule type="expression" dxfId="2745" priority="219" stopIfTrue="1">
      <formula>AB171=1</formula>
    </cfRule>
  </conditionalFormatting>
  <conditionalFormatting sqref="AF40:AL40">
    <cfRule type="cellIs" dxfId="2744" priority="218" operator="equal">
      <formula>1</formula>
    </cfRule>
  </conditionalFormatting>
  <conditionalFormatting sqref="AF121:AL121">
    <cfRule type="cellIs" dxfId="2743" priority="217" operator="equal">
      <formula>1</formula>
    </cfRule>
  </conditionalFormatting>
  <conditionalFormatting sqref="AF172:AL172">
    <cfRule type="cellIs" dxfId="2742" priority="216" operator="equal">
      <formula>1</formula>
    </cfRule>
  </conditionalFormatting>
  <conditionalFormatting sqref="AF128:AL128">
    <cfRule type="cellIs" dxfId="2741" priority="215" operator="equal">
      <formula>1</formula>
    </cfRule>
  </conditionalFormatting>
  <conditionalFormatting sqref="AF158:AL158">
    <cfRule type="cellIs" dxfId="2740" priority="208" operator="equal">
      <formula>1</formula>
    </cfRule>
  </conditionalFormatting>
  <conditionalFormatting sqref="AF137:AL137">
    <cfRule type="cellIs" dxfId="2739" priority="205" operator="equal">
      <formula>1</formula>
    </cfRule>
  </conditionalFormatting>
  <conditionalFormatting sqref="AF168:AL168">
    <cfRule type="cellIs" dxfId="2738" priority="214" operator="equal">
      <formula>1</formula>
    </cfRule>
  </conditionalFormatting>
  <conditionalFormatting sqref="AF96:AL96">
    <cfRule type="cellIs" dxfId="2737" priority="213" stopIfTrue="1" operator="equal">
      <formula>1</formula>
    </cfRule>
  </conditionalFormatting>
  <conditionalFormatting sqref="AF105:AL105">
    <cfRule type="cellIs" dxfId="2736" priority="212" stopIfTrue="1" operator="equal">
      <formula>1</formula>
    </cfRule>
  </conditionalFormatting>
  <conditionalFormatting sqref="AF104:AL104">
    <cfRule type="cellIs" dxfId="2735" priority="211" operator="equal">
      <formula>1</formula>
    </cfRule>
  </conditionalFormatting>
  <conditionalFormatting sqref="AF84:AL84">
    <cfRule type="cellIs" dxfId="2734" priority="210" operator="equal">
      <formula>1</formula>
    </cfRule>
  </conditionalFormatting>
  <conditionalFormatting sqref="AF153:AL153">
    <cfRule type="cellIs" dxfId="2733" priority="209" operator="equal">
      <formula>1</formula>
    </cfRule>
  </conditionalFormatting>
  <conditionalFormatting sqref="AF145">
    <cfRule type="cellIs" dxfId="2732" priority="207" operator="equal">
      <formula>1</formula>
    </cfRule>
  </conditionalFormatting>
  <conditionalFormatting sqref="AF135:AL135">
    <cfRule type="cellIs" dxfId="2731" priority="206" operator="equal">
      <formula>1</formula>
    </cfRule>
  </conditionalFormatting>
  <conditionalFormatting sqref="AG122:AH122">
    <cfRule type="cellIs" dxfId="2730" priority="197" stopIfTrue="1" operator="equal">
      <formula>1</formula>
    </cfRule>
  </conditionalFormatting>
  <conditionalFormatting sqref="AG136:AH136 AJ136:AL136">
    <cfRule type="cellIs" dxfId="2729" priority="204" stopIfTrue="1" operator="equal">
      <formula>1</formula>
    </cfRule>
  </conditionalFormatting>
  <conditionalFormatting sqref="AF41:AL41">
    <cfRule type="cellIs" dxfId="2728" priority="200" operator="equal">
      <formula>1</formula>
    </cfRule>
  </conditionalFormatting>
  <conditionalFormatting sqref="AF136">
    <cfRule type="cellIs" dxfId="2727" priority="201" stopIfTrue="1" operator="equal">
      <formula>1</formula>
    </cfRule>
  </conditionalFormatting>
  <conditionalFormatting sqref="AF31:AL31">
    <cfRule type="cellIs" dxfId="2726" priority="203" operator="equal">
      <formula>1</formula>
    </cfRule>
  </conditionalFormatting>
  <conditionalFormatting sqref="AI136">
    <cfRule type="cellIs" dxfId="2725" priority="202" operator="equal">
      <formula>1</formula>
    </cfRule>
  </conditionalFormatting>
  <conditionalFormatting sqref="AH151:AL152">
    <cfRule type="cellIs" dxfId="2724" priority="199" operator="equal">
      <formula>1</formula>
    </cfRule>
  </conditionalFormatting>
  <conditionalFormatting sqref="AI122:AJ122 AF122 AL122">
    <cfRule type="cellIs" dxfId="2723" priority="198" stopIfTrue="1" operator="equal">
      <formula>1</formula>
    </cfRule>
  </conditionalFormatting>
  <conditionalFormatting sqref="AF156 AH156:AL156">
    <cfRule type="cellIs" dxfId="2722" priority="196" operator="equal">
      <formula>1</formula>
    </cfRule>
  </conditionalFormatting>
  <conditionalFormatting sqref="AG145:AL145">
    <cfRule type="cellIs" dxfId="2721" priority="195" operator="equal">
      <formula>1</formula>
    </cfRule>
  </conditionalFormatting>
  <conditionalFormatting sqref="AF127 AH127:AL127">
    <cfRule type="cellIs" dxfId="2720" priority="194" operator="equal">
      <formula>1</formula>
    </cfRule>
  </conditionalFormatting>
  <conditionalFormatting sqref="AH120:AL120">
    <cfRule type="cellIs" dxfId="2719" priority="193" operator="equal">
      <formula>1</formula>
    </cfRule>
  </conditionalFormatting>
  <conditionalFormatting sqref="AF115:AL115 AF114 AH114:AL114">
    <cfRule type="cellIs" dxfId="2718" priority="192" operator="equal">
      <formula>1</formula>
    </cfRule>
  </conditionalFormatting>
  <conditionalFormatting sqref="AF94:AL94">
    <cfRule type="cellIs" dxfId="2717" priority="191" operator="equal">
      <formula>1</formula>
    </cfRule>
  </conditionalFormatting>
  <conditionalFormatting sqref="AF77:AL77">
    <cfRule type="cellIs" dxfId="2716" priority="190" operator="equal">
      <formula>1</formula>
    </cfRule>
  </conditionalFormatting>
  <conditionalFormatting sqref="AF62:AL62">
    <cfRule type="cellIs" dxfId="2715" priority="189" operator="equal">
      <formula>1</formula>
    </cfRule>
  </conditionalFormatting>
  <conditionalFormatting sqref="AK122">
    <cfRule type="cellIs" dxfId="2714" priority="188" stopIfTrue="1" operator="equal">
      <formula>1</formula>
    </cfRule>
  </conditionalFormatting>
  <conditionalFormatting sqref="AF45:AG45 AG46 AG44 AF59 AH90:AJ90 AF33:AL39 AG47:AL49 AG53:AL54 AG58:AL61 AF51:AL52 AG65:AL67 AG80:AG82 AF21:AL28 AF87:AG93 AL90">
    <cfRule type="cellIs" dxfId="2713" priority="186" operator="equal">
      <formula>1</formula>
    </cfRule>
    <cfRule type="cellIs" dxfId="2712" priority="187" operator="between">
      <formula>0.01</formula>
      <formula>0.99</formula>
    </cfRule>
  </conditionalFormatting>
  <conditionalFormatting sqref="AG87:AG93 AG21:AG28 AG33:AG39 AG44:AG49 AG58:AG61 AG51:AG54 AG65:AG67 AG80:AG82">
    <cfRule type="containsText" dxfId="2711" priority="183" operator="containsText" text="Slower">
      <formula>NOT(ISERROR(SEARCH("Slower",AG21)))</formula>
    </cfRule>
    <cfRule type="containsText" dxfId="2710" priority="184" operator="containsText" text="Same">
      <formula>NOT(ISERROR(SEARCH("Same",AG21)))</formula>
    </cfRule>
    <cfRule type="containsText" dxfId="2709" priority="185" operator="containsText" text="Faster">
      <formula>NOT(ISERROR(SEARCH("Faster",AG21)))</formula>
    </cfRule>
  </conditionalFormatting>
  <conditionalFormatting sqref="AF10:AF13 AH10:AL13">
    <cfRule type="cellIs" dxfId="2708" priority="181" operator="equal">
      <formula>1</formula>
    </cfRule>
    <cfRule type="cellIs" dxfId="2707" priority="182" operator="between">
      <formula>0.01</formula>
      <formula>0.99</formula>
    </cfRule>
  </conditionalFormatting>
  <conditionalFormatting sqref="AF14:AF16">
    <cfRule type="cellIs" dxfId="2706" priority="179" operator="equal">
      <formula>1</formula>
    </cfRule>
    <cfRule type="cellIs" dxfId="2705" priority="180" operator="between">
      <formula>0.01</formula>
      <formula>0.99</formula>
    </cfRule>
  </conditionalFormatting>
  <conditionalFormatting sqref="AH14:AL16">
    <cfRule type="cellIs" dxfId="2704" priority="177" operator="equal">
      <formula>1</formula>
    </cfRule>
    <cfRule type="cellIs" dxfId="2703" priority="178" operator="between">
      <formula>0.01</formula>
      <formula>0.99</formula>
    </cfRule>
  </conditionalFormatting>
  <conditionalFormatting sqref="AF46:AF49">
    <cfRule type="cellIs" dxfId="2702" priority="173" operator="equal">
      <formula>1</formula>
    </cfRule>
    <cfRule type="cellIs" dxfId="2701" priority="174" operator="between">
      <formula>0.01</formula>
      <formula>0.99</formula>
    </cfRule>
  </conditionalFormatting>
  <conditionalFormatting sqref="AF44">
    <cfRule type="cellIs" dxfId="2700" priority="175" operator="equal">
      <formula>1</formula>
    </cfRule>
    <cfRule type="cellIs" dxfId="2699" priority="176" operator="between">
      <formula>0.01</formula>
      <formula>0.99</formula>
    </cfRule>
  </conditionalFormatting>
  <conditionalFormatting sqref="AH44:AL46">
    <cfRule type="cellIs" dxfId="2698" priority="171" operator="equal">
      <formula>1</formula>
    </cfRule>
    <cfRule type="cellIs" dxfId="2697" priority="172" operator="between">
      <formula>0.01</formula>
      <formula>0.99</formula>
    </cfRule>
  </conditionalFormatting>
  <conditionalFormatting sqref="AF53">
    <cfRule type="cellIs" dxfId="2696" priority="169" operator="equal">
      <formula>1</formula>
    </cfRule>
    <cfRule type="cellIs" dxfId="2695" priority="170" operator="between">
      <formula>0.01</formula>
      <formula>0.99</formula>
    </cfRule>
  </conditionalFormatting>
  <conditionalFormatting sqref="AF54">
    <cfRule type="cellIs" dxfId="2694" priority="167" operator="equal">
      <formula>1</formula>
    </cfRule>
    <cfRule type="cellIs" dxfId="2693" priority="168" operator="between">
      <formula>0.01</formula>
      <formula>0.99</formula>
    </cfRule>
  </conditionalFormatting>
  <conditionalFormatting sqref="AF58">
    <cfRule type="cellIs" dxfId="2692" priority="165" operator="equal">
      <formula>1</formula>
    </cfRule>
    <cfRule type="cellIs" dxfId="2691" priority="166" operator="between">
      <formula>0.01</formula>
      <formula>0.99</formula>
    </cfRule>
  </conditionalFormatting>
  <conditionalFormatting sqref="AF60:AF61">
    <cfRule type="cellIs" dxfId="2690" priority="163" operator="equal">
      <formula>1</formula>
    </cfRule>
    <cfRule type="cellIs" dxfId="2689" priority="164" operator="between">
      <formula>0.01</formula>
      <formula>0.99</formula>
    </cfRule>
  </conditionalFormatting>
  <conditionalFormatting sqref="AF65:AF67">
    <cfRule type="cellIs" dxfId="2688" priority="161" operator="equal">
      <formula>1</formula>
    </cfRule>
    <cfRule type="cellIs" dxfId="2687" priority="162" operator="between">
      <formula>0.01</formula>
      <formula>0.99</formula>
    </cfRule>
  </conditionalFormatting>
  <conditionalFormatting sqref="AH72:AL76 AH80:AL82">
    <cfRule type="cellIs" dxfId="2686" priority="159" operator="equal">
      <formula>1</formula>
    </cfRule>
    <cfRule type="cellIs" dxfId="2685" priority="160" operator="between">
      <formula>0.01</formula>
      <formula>0.99</formula>
    </cfRule>
  </conditionalFormatting>
  <conditionalFormatting sqref="AG72:AG76">
    <cfRule type="cellIs" dxfId="2684" priority="157" operator="equal">
      <formula>1</formula>
    </cfRule>
    <cfRule type="cellIs" dxfId="2683" priority="158" operator="between">
      <formula>0.01</formula>
      <formula>0.99</formula>
    </cfRule>
  </conditionalFormatting>
  <conditionalFormatting sqref="AG72:AG76">
    <cfRule type="containsText" dxfId="2682" priority="154" operator="containsText" text="Slower">
      <formula>NOT(ISERROR(SEARCH("Slower",AG72)))</formula>
    </cfRule>
    <cfRule type="containsText" dxfId="2681" priority="155" operator="containsText" text="Same">
      <formula>NOT(ISERROR(SEARCH("Same",AG72)))</formula>
    </cfRule>
    <cfRule type="containsText" dxfId="2680" priority="156" operator="containsText" text="Faster">
      <formula>NOT(ISERROR(SEARCH("Faster",AG72)))</formula>
    </cfRule>
  </conditionalFormatting>
  <conditionalFormatting sqref="AF72:AF73">
    <cfRule type="cellIs" dxfId="2679" priority="152" operator="equal">
      <formula>1</formula>
    </cfRule>
    <cfRule type="cellIs" dxfId="2678" priority="153" operator="between">
      <formula>0.01</formula>
      <formula>0.99</formula>
    </cfRule>
  </conditionalFormatting>
  <conditionalFormatting sqref="AF74">
    <cfRule type="cellIs" dxfId="2677" priority="150" operator="equal">
      <formula>1</formula>
    </cfRule>
    <cfRule type="cellIs" dxfId="2676" priority="151" operator="between">
      <formula>0.01</formula>
      <formula>0.99</formula>
    </cfRule>
  </conditionalFormatting>
  <conditionalFormatting sqref="AF75:AF76">
    <cfRule type="cellIs" dxfId="2675" priority="148" operator="equal">
      <formula>1</formula>
    </cfRule>
    <cfRule type="cellIs" dxfId="2674" priority="149" operator="between">
      <formula>0.01</formula>
      <formula>0.99</formula>
    </cfRule>
  </conditionalFormatting>
  <conditionalFormatting sqref="AF80:AF83">
    <cfRule type="cellIs" dxfId="2673" priority="146" operator="equal">
      <formula>1</formula>
    </cfRule>
    <cfRule type="cellIs" dxfId="2672" priority="147" operator="between">
      <formula>0.01</formula>
      <formula>0.99</formula>
    </cfRule>
  </conditionalFormatting>
  <conditionalFormatting sqref="AG83">
    <cfRule type="cellIs" dxfId="2671" priority="144" operator="equal">
      <formula>1</formula>
    </cfRule>
    <cfRule type="cellIs" dxfId="2670" priority="145" operator="between">
      <formula>0.01</formula>
      <formula>0.99</formula>
    </cfRule>
  </conditionalFormatting>
  <conditionalFormatting sqref="AG83">
    <cfRule type="containsText" dxfId="2669" priority="141" operator="containsText" text="Slower">
      <formula>NOT(ISERROR(SEARCH("Slower",AG83)))</formula>
    </cfRule>
    <cfRule type="containsText" dxfId="2668" priority="142" operator="containsText" text="Same">
      <formula>NOT(ISERROR(SEARCH("Same",AG83)))</formula>
    </cfRule>
    <cfRule type="containsText" dxfId="2667" priority="143" operator="containsText" text="Faster">
      <formula>NOT(ISERROR(SEARCH("Faster",AG83)))</formula>
    </cfRule>
  </conditionalFormatting>
  <conditionalFormatting sqref="AH83:AL83">
    <cfRule type="cellIs" dxfId="2666" priority="139" operator="equal">
      <formula>1</formula>
    </cfRule>
    <cfRule type="cellIs" dxfId="2665" priority="140" operator="between">
      <formula>0.01</formula>
      <formula>0.99</formula>
    </cfRule>
  </conditionalFormatting>
  <conditionalFormatting sqref="AH87:AL87 AH91:AL91">
    <cfRule type="cellIs" dxfId="2664" priority="137" operator="equal">
      <formula>1</formula>
    </cfRule>
    <cfRule type="cellIs" dxfId="2663" priority="138" operator="between">
      <formula>0.01</formula>
      <formula>0.99</formula>
    </cfRule>
  </conditionalFormatting>
  <conditionalFormatting sqref="AH88:AL89 AH92:AL93">
    <cfRule type="cellIs" dxfId="2662" priority="135" operator="equal">
      <formula>1</formula>
    </cfRule>
    <cfRule type="cellIs" dxfId="2661" priority="136" operator="between">
      <formula>0.01</formula>
      <formula>0.99</formula>
    </cfRule>
  </conditionalFormatting>
  <conditionalFormatting sqref="AF98:AG103">
    <cfRule type="cellIs" dxfId="2660" priority="133" operator="equal">
      <formula>1</formula>
    </cfRule>
    <cfRule type="cellIs" dxfId="2659" priority="134" operator="between">
      <formula>0.01</formula>
      <formula>0.99</formula>
    </cfRule>
  </conditionalFormatting>
  <conditionalFormatting sqref="AG98:AG103">
    <cfRule type="containsText" dxfId="2658" priority="130" operator="containsText" text="Slower">
      <formula>NOT(ISERROR(SEARCH("Slower",AG98)))</formula>
    </cfRule>
    <cfRule type="containsText" dxfId="2657" priority="131" operator="containsText" text="Same">
      <formula>NOT(ISERROR(SEARCH("Same",AG98)))</formula>
    </cfRule>
    <cfRule type="containsText" dxfId="2656" priority="132" operator="containsText" text="Faster">
      <formula>NOT(ISERROR(SEARCH("Faster",AG98)))</formula>
    </cfRule>
  </conditionalFormatting>
  <conditionalFormatting sqref="AH98:AL103">
    <cfRule type="cellIs" dxfId="2655" priority="128" operator="equal">
      <formula>1</formula>
    </cfRule>
    <cfRule type="cellIs" dxfId="2654" priority="129" operator="between">
      <formula>0.01</formula>
      <formula>0.99</formula>
    </cfRule>
  </conditionalFormatting>
  <conditionalFormatting sqref="AH107:AL112 AK113:AL113">
    <cfRule type="cellIs" dxfId="2653" priority="124" operator="equal">
      <formula>1</formula>
    </cfRule>
    <cfRule type="cellIs" dxfId="2652" priority="125" operator="between">
      <formula>0.01</formula>
      <formula>0.99</formula>
    </cfRule>
  </conditionalFormatting>
  <conditionalFormatting sqref="AF107:AF112">
    <cfRule type="cellIs" dxfId="2651" priority="126" operator="equal">
      <formula>1</formula>
    </cfRule>
    <cfRule type="cellIs" dxfId="2650" priority="127" operator="between">
      <formula>0.01</formula>
      <formula>0.99</formula>
    </cfRule>
  </conditionalFormatting>
  <conditionalFormatting sqref="AG107:AG112 AG114">
    <cfRule type="cellIs" dxfId="2649" priority="122" operator="equal">
      <formula>1</formula>
    </cfRule>
    <cfRule type="cellIs" dxfId="2648" priority="123" operator="between">
      <formula>0.01</formula>
      <formula>0.99</formula>
    </cfRule>
  </conditionalFormatting>
  <conditionalFormatting sqref="AG107:AG112 AG114">
    <cfRule type="containsText" dxfId="2647" priority="119" operator="containsText" text="Slower">
      <formula>NOT(ISERROR(SEARCH("Slower",AG107)))</formula>
    </cfRule>
    <cfRule type="containsText" dxfId="2646" priority="120" operator="containsText" text="Same">
      <formula>NOT(ISERROR(SEARCH("Same",AG107)))</formula>
    </cfRule>
    <cfRule type="containsText" dxfId="2645" priority="121" operator="containsText" text="Faster">
      <formula>NOT(ISERROR(SEARCH("Faster",AG107)))</formula>
    </cfRule>
  </conditionalFormatting>
  <conditionalFormatting sqref="AG10:AG16">
    <cfRule type="cellIs" dxfId="2644" priority="117" operator="equal">
      <formula>1</formula>
    </cfRule>
    <cfRule type="cellIs" dxfId="2643" priority="118" operator="between">
      <formula>0.01</formula>
      <formula>0.99</formula>
    </cfRule>
  </conditionalFormatting>
  <conditionalFormatting sqref="AG10:AG16">
    <cfRule type="containsText" dxfId="2642" priority="114" operator="containsText" text="Slower">
      <formula>NOT(ISERROR(SEARCH("Slower",AG10)))</formula>
    </cfRule>
    <cfRule type="containsText" dxfId="2641" priority="115" operator="containsText" text="Same">
      <formula>NOT(ISERROR(SEARCH("Same",AG10)))</formula>
    </cfRule>
    <cfRule type="containsText" dxfId="2640" priority="116" operator="containsText" text="Faster">
      <formula>NOT(ISERROR(SEARCH("Faster",AG10)))</formula>
    </cfRule>
  </conditionalFormatting>
  <conditionalFormatting sqref="AG10:AG16">
    <cfRule type="cellIs" dxfId="2639" priority="112" operator="equal">
      <formula>1</formula>
    </cfRule>
    <cfRule type="cellIs" dxfId="2638" priority="113" operator="between">
      <formula>0.01</formula>
      <formula>0.99</formula>
    </cfRule>
  </conditionalFormatting>
  <conditionalFormatting sqref="AF20:AL20">
    <cfRule type="cellIs" dxfId="2637" priority="110" operator="equal">
      <formula>1</formula>
    </cfRule>
    <cfRule type="cellIs" dxfId="2636" priority="111" operator="between">
      <formula>0.01</formula>
      <formula>0.99</formula>
    </cfRule>
  </conditionalFormatting>
  <conditionalFormatting sqref="AG20">
    <cfRule type="containsText" dxfId="2635" priority="107" operator="containsText" text="Slower">
      <formula>NOT(ISERROR(SEARCH("Slower",AG20)))</formula>
    </cfRule>
    <cfRule type="containsText" dxfId="2634" priority="108" operator="containsText" text="Same">
      <formula>NOT(ISERROR(SEARCH("Same",AG20)))</formula>
    </cfRule>
    <cfRule type="containsText" dxfId="2633" priority="109" operator="containsText" text="Faster">
      <formula>NOT(ISERROR(SEARCH("Faster",AG20)))</formula>
    </cfRule>
  </conditionalFormatting>
  <conditionalFormatting sqref="AF56:AL56">
    <cfRule type="cellIs" dxfId="2632" priority="106" operator="equal">
      <formula>1</formula>
    </cfRule>
  </conditionalFormatting>
  <conditionalFormatting sqref="AF63:AL63">
    <cfRule type="cellIs" dxfId="2631" priority="105" operator="equal">
      <formula>1</formula>
    </cfRule>
  </conditionalFormatting>
  <conditionalFormatting sqref="AF69:AL69">
    <cfRule type="cellIs" dxfId="2630" priority="104" operator="equal">
      <formula>1</formula>
    </cfRule>
  </conditionalFormatting>
  <conditionalFormatting sqref="AG78:AL78">
    <cfRule type="cellIs" dxfId="2629" priority="103" operator="equal">
      <formula>1</formula>
    </cfRule>
  </conditionalFormatting>
  <conditionalFormatting sqref="AF78">
    <cfRule type="cellIs" dxfId="2628" priority="102" operator="equal">
      <formula>1</formula>
    </cfRule>
  </conditionalFormatting>
  <conditionalFormatting sqref="AF85:AL85">
    <cfRule type="cellIs" dxfId="2627" priority="101" operator="equal">
      <formula>1</formula>
    </cfRule>
  </conditionalFormatting>
  <conditionalFormatting sqref="AH118:AL119">
    <cfRule type="cellIs" dxfId="2626" priority="97" operator="equal">
      <formula>1</formula>
    </cfRule>
    <cfRule type="cellIs" dxfId="2625" priority="98" operator="between">
      <formula>0.01</formula>
      <formula>0.99</formula>
    </cfRule>
  </conditionalFormatting>
  <conditionalFormatting sqref="AF118:AF119">
    <cfRule type="cellIs" dxfId="2624" priority="99" operator="equal">
      <formula>1</formula>
    </cfRule>
    <cfRule type="cellIs" dxfId="2623" priority="100" operator="between">
      <formula>0.01</formula>
      <formula>0.99</formula>
    </cfRule>
  </conditionalFormatting>
  <conditionalFormatting sqref="AG118:AG120">
    <cfRule type="cellIs" dxfId="2622" priority="95" operator="equal">
      <formula>1</formula>
    </cfRule>
    <cfRule type="cellIs" dxfId="2621" priority="96" operator="between">
      <formula>0.01</formula>
      <formula>0.99</formula>
    </cfRule>
  </conditionalFormatting>
  <conditionalFormatting sqref="AG118:AG120">
    <cfRule type="containsText" dxfId="2620" priority="92" operator="containsText" text="Slower">
      <formula>NOT(ISERROR(SEARCH("Slower",AG118)))</formula>
    </cfRule>
    <cfRule type="containsText" dxfId="2619" priority="93" operator="containsText" text="Same">
      <formula>NOT(ISERROR(SEARCH("Same",AG118)))</formula>
    </cfRule>
    <cfRule type="containsText" dxfId="2618" priority="94" operator="containsText" text="Faster">
      <formula>NOT(ISERROR(SEARCH("Faster",AG118)))</formula>
    </cfRule>
  </conditionalFormatting>
  <conditionalFormatting sqref="AH124:AL126">
    <cfRule type="cellIs" dxfId="2617" priority="88" operator="equal">
      <formula>1</formula>
    </cfRule>
    <cfRule type="cellIs" dxfId="2616" priority="89" operator="between">
      <formula>0.01</formula>
      <formula>0.99</formula>
    </cfRule>
  </conditionalFormatting>
  <conditionalFormatting sqref="AF124:AF126">
    <cfRule type="cellIs" dxfId="2615" priority="90" operator="equal">
      <formula>1</formula>
    </cfRule>
    <cfRule type="cellIs" dxfId="2614" priority="91" operator="between">
      <formula>0.01</formula>
      <formula>0.99</formula>
    </cfRule>
  </conditionalFormatting>
  <conditionalFormatting sqref="AG124:AG127">
    <cfRule type="cellIs" dxfId="2613" priority="86" operator="equal">
      <formula>1</formula>
    </cfRule>
    <cfRule type="cellIs" dxfId="2612" priority="87" operator="between">
      <formula>0.01</formula>
      <formula>0.99</formula>
    </cfRule>
  </conditionalFormatting>
  <conditionalFormatting sqref="AG124:AG127">
    <cfRule type="containsText" dxfId="2611" priority="83" operator="containsText" text="Slower">
      <formula>NOT(ISERROR(SEARCH("Slower",AG124)))</formula>
    </cfRule>
    <cfRule type="containsText" dxfId="2610" priority="84" operator="containsText" text="Same">
      <formula>NOT(ISERROR(SEARCH("Same",AG124)))</formula>
    </cfRule>
    <cfRule type="containsText" dxfId="2609" priority="85" operator="containsText" text="Faster">
      <formula>NOT(ISERROR(SEARCH("Faster",AG124)))</formula>
    </cfRule>
  </conditionalFormatting>
  <conditionalFormatting sqref="AH131:AL134">
    <cfRule type="cellIs" dxfId="2608" priority="79" operator="equal">
      <formula>1</formula>
    </cfRule>
    <cfRule type="cellIs" dxfId="2607" priority="80" operator="between">
      <formula>0.01</formula>
      <formula>0.99</formula>
    </cfRule>
  </conditionalFormatting>
  <conditionalFormatting sqref="AF131:AF134">
    <cfRule type="cellIs" dxfId="2606" priority="81" operator="equal">
      <formula>1</formula>
    </cfRule>
    <cfRule type="cellIs" dxfId="2605" priority="82" operator="between">
      <formula>0.01</formula>
      <formula>0.99</formula>
    </cfRule>
  </conditionalFormatting>
  <conditionalFormatting sqref="AG131:AG134">
    <cfRule type="cellIs" dxfId="2604" priority="77" operator="equal">
      <formula>1</formula>
    </cfRule>
    <cfRule type="cellIs" dxfId="2603" priority="78" operator="between">
      <formula>0.01</formula>
      <formula>0.99</formula>
    </cfRule>
  </conditionalFormatting>
  <conditionalFormatting sqref="AG131:AG134">
    <cfRule type="containsText" dxfId="2602" priority="74" operator="containsText" text="Slower">
      <formula>NOT(ISERROR(SEARCH("Slower",AG131)))</formula>
    </cfRule>
    <cfRule type="containsText" dxfId="2601" priority="75" operator="containsText" text="Same">
      <formula>NOT(ISERROR(SEARCH("Same",AG131)))</formula>
    </cfRule>
    <cfRule type="containsText" dxfId="2600" priority="76" operator="containsText" text="Faster">
      <formula>NOT(ISERROR(SEARCH("Faster",AG131)))</formula>
    </cfRule>
  </conditionalFormatting>
  <conditionalFormatting sqref="AH139:AL142">
    <cfRule type="cellIs" dxfId="2599" priority="70" operator="equal">
      <formula>1</formula>
    </cfRule>
    <cfRule type="cellIs" dxfId="2598" priority="71" operator="between">
      <formula>0.01</formula>
      <formula>0.99</formula>
    </cfRule>
  </conditionalFormatting>
  <conditionalFormatting sqref="AF139:AF140 AF142">
    <cfRule type="cellIs" dxfId="2597" priority="72" operator="equal">
      <formula>1</formula>
    </cfRule>
    <cfRule type="cellIs" dxfId="2596" priority="73" operator="between">
      <formula>0.01</formula>
      <formula>0.99</formula>
    </cfRule>
  </conditionalFormatting>
  <conditionalFormatting sqref="AG139:AG144">
    <cfRule type="cellIs" dxfId="2595" priority="68" operator="equal">
      <formula>1</formula>
    </cfRule>
    <cfRule type="cellIs" dxfId="2594" priority="69" operator="between">
      <formula>0.01</formula>
      <formula>0.99</formula>
    </cfRule>
  </conditionalFormatting>
  <conditionalFormatting sqref="AG139:AG144">
    <cfRule type="containsText" dxfId="2593" priority="65" operator="containsText" text="Slower">
      <formula>NOT(ISERROR(SEARCH("Slower",AG139)))</formula>
    </cfRule>
    <cfRule type="containsText" dxfId="2592" priority="66" operator="containsText" text="Same">
      <formula>NOT(ISERROR(SEARCH("Same",AG139)))</formula>
    </cfRule>
    <cfRule type="containsText" dxfId="2591" priority="67" operator="containsText" text="Faster">
      <formula>NOT(ISERROR(SEARCH("Faster",AG139)))</formula>
    </cfRule>
  </conditionalFormatting>
  <conditionalFormatting sqref="AH148:AL150">
    <cfRule type="cellIs" dxfId="2590" priority="61" operator="equal">
      <formula>1</formula>
    </cfRule>
    <cfRule type="cellIs" dxfId="2589" priority="62" operator="between">
      <formula>0.01</formula>
      <formula>0.99</formula>
    </cfRule>
  </conditionalFormatting>
  <conditionalFormatting sqref="AF148:AF150">
    <cfRule type="cellIs" dxfId="2588" priority="63" operator="equal">
      <formula>1</formula>
    </cfRule>
    <cfRule type="cellIs" dxfId="2587" priority="64" operator="between">
      <formula>0.01</formula>
      <formula>0.99</formula>
    </cfRule>
  </conditionalFormatting>
  <conditionalFormatting sqref="AG148:AG152">
    <cfRule type="cellIs" dxfId="2586" priority="59" operator="equal">
      <formula>1</formula>
    </cfRule>
    <cfRule type="cellIs" dxfId="2585" priority="60" operator="between">
      <formula>0.01</formula>
      <formula>0.99</formula>
    </cfRule>
  </conditionalFormatting>
  <conditionalFormatting sqref="AG148:AG152">
    <cfRule type="containsText" dxfId="2584" priority="56" operator="containsText" text="Slower">
      <formula>NOT(ISERROR(SEARCH("Slower",AG148)))</formula>
    </cfRule>
    <cfRule type="containsText" dxfId="2583" priority="57" operator="containsText" text="Same">
      <formula>NOT(ISERROR(SEARCH("Same",AG148)))</formula>
    </cfRule>
    <cfRule type="containsText" dxfId="2582" priority="58" operator="containsText" text="Faster">
      <formula>NOT(ISERROR(SEARCH("Faster",AG148)))</formula>
    </cfRule>
  </conditionalFormatting>
  <conditionalFormatting sqref="AH161:AL165">
    <cfRule type="cellIs" dxfId="2581" priority="52" operator="equal">
      <formula>1</formula>
    </cfRule>
    <cfRule type="cellIs" dxfId="2580" priority="53" operator="between">
      <formula>0.01</formula>
      <formula>0.99</formula>
    </cfRule>
  </conditionalFormatting>
  <conditionalFormatting sqref="AF161:AF164">
    <cfRule type="cellIs" dxfId="2579" priority="54" operator="equal">
      <formula>1</formula>
    </cfRule>
    <cfRule type="cellIs" dxfId="2578" priority="55" operator="between">
      <formula>0.01</formula>
      <formula>0.99</formula>
    </cfRule>
  </conditionalFormatting>
  <conditionalFormatting sqref="AG161:AG167">
    <cfRule type="cellIs" dxfId="2577" priority="50" operator="equal">
      <formula>1</formula>
    </cfRule>
    <cfRule type="cellIs" dxfId="2576" priority="51" operator="between">
      <formula>0.01</formula>
      <formula>0.99</formula>
    </cfRule>
  </conditionalFormatting>
  <conditionalFormatting sqref="AG161:AG167">
    <cfRule type="containsText" dxfId="2575" priority="47" operator="containsText" text="Slower">
      <formula>NOT(ISERROR(SEARCH("Slower",AG161)))</formula>
    </cfRule>
    <cfRule type="containsText" dxfId="2574" priority="48" operator="containsText" text="Same">
      <formula>NOT(ISERROR(SEARCH("Same",AG161)))</formula>
    </cfRule>
    <cfRule type="containsText" dxfId="2573" priority="49" operator="containsText" text="Faster">
      <formula>NOT(ISERROR(SEARCH("Faster",AG161)))</formula>
    </cfRule>
  </conditionalFormatting>
  <conditionalFormatting sqref="AH146:AI146 AK146:AL146">
    <cfRule type="cellIs" dxfId="2572" priority="46" stopIfTrue="1" operator="equal">
      <formula>1</formula>
    </cfRule>
  </conditionalFormatting>
  <conditionalFormatting sqref="AG146">
    <cfRule type="cellIs" dxfId="2571" priority="44" stopIfTrue="1" operator="equal">
      <formula>1</formula>
    </cfRule>
  </conditionalFormatting>
  <conditionalFormatting sqref="AJ146">
    <cfRule type="cellIs" dxfId="2570" priority="45" operator="equal">
      <formula>1</formula>
    </cfRule>
  </conditionalFormatting>
  <conditionalFormatting sqref="AH157 AJ157:AL157">
    <cfRule type="cellIs" dxfId="2569" priority="43" stopIfTrue="1" operator="equal">
      <formula>1</formula>
    </cfRule>
  </conditionalFormatting>
  <conditionalFormatting sqref="AF154:AL154">
    <cfRule type="cellIs" dxfId="2568" priority="41" stopIfTrue="1" operator="equal">
      <formula>1</formula>
    </cfRule>
  </conditionalFormatting>
  <conditionalFormatting sqref="AI157">
    <cfRule type="cellIs" dxfId="2567" priority="42" operator="equal">
      <formula>1</formula>
    </cfRule>
  </conditionalFormatting>
  <conditionalFormatting sqref="AG169:AH169 AJ169:AL169">
    <cfRule type="cellIs" dxfId="2566" priority="40" stopIfTrue="1" operator="equal">
      <formula>1</formula>
    </cfRule>
  </conditionalFormatting>
  <conditionalFormatting sqref="AF169">
    <cfRule type="cellIs" dxfId="2565" priority="38" stopIfTrue="1" operator="equal">
      <formula>1</formula>
    </cfRule>
  </conditionalFormatting>
  <conditionalFormatting sqref="AI169">
    <cfRule type="cellIs" dxfId="2564" priority="39" operator="equal">
      <formula>1</formula>
    </cfRule>
  </conditionalFormatting>
  <conditionalFormatting sqref="AF116:AL116">
    <cfRule type="cellIs" dxfId="2563" priority="37" stopIfTrue="1" operator="equal">
      <formula>1</formula>
    </cfRule>
  </conditionalFormatting>
  <conditionalFormatting sqref="AF129 AH129:AL129">
    <cfRule type="cellIs" dxfId="2562" priority="36" stopIfTrue="1" operator="equal">
      <formula>1</formula>
    </cfRule>
  </conditionalFormatting>
  <conditionalFormatting sqref="AG129">
    <cfRule type="cellIs" dxfId="2561" priority="35" stopIfTrue="1" operator="equal">
      <formula>1</formula>
    </cfRule>
  </conditionalFormatting>
  <conditionalFormatting sqref="AG156:AG157">
    <cfRule type="cellIs" dxfId="2560" priority="33" operator="equal">
      <formula>1</formula>
    </cfRule>
    <cfRule type="cellIs" dxfId="2559" priority="34" operator="between">
      <formula>0.01</formula>
      <formula>0.99</formula>
    </cfRule>
  </conditionalFormatting>
  <conditionalFormatting sqref="AG156:AG157">
    <cfRule type="containsText" dxfId="2558" priority="30" operator="containsText" text="Slower">
      <formula>NOT(ISERROR(SEARCH("Slower",AG156)))</formula>
    </cfRule>
    <cfRule type="containsText" dxfId="2557" priority="31" operator="containsText" text="Same">
      <formula>NOT(ISERROR(SEARCH("Same",AG156)))</formula>
    </cfRule>
    <cfRule type="containsText" dxfId="2556" priority="32" operator="containsText" text="Faster">
      <formula>NOT(ISERROR(SEARCH("Faster",AG156)))</formula>
    </cfRule>
  </conditionalFormatting>
  <conditionalFormatting sqref="AF159:AL159">
    <cfRule type="cellIs" dxfId="2555" priority="29" stopIfTrue="1" operator="equal">
      <formula>1</formula>
    </cfRule>
  </conditionalFormatting>
  <conditionalFormatting sqref="AG171">
    <cfRule type="cellIs" dxfId="2554" priority="27" operator="equal">
      <formula>1</formula>
    </cfRule>
    <cfRule type="cellIs" dxfId="2553" priority="28" operator="between">
      <formula>0.01</formula>
      <formula>0.99</formula>
    </cfRule>
  </conditionalFormatting>
  <conditionalFormatting sqref="AG171">
    <cfRule type="containsText" dxfId="2552" priority="24" operator="containsText" text="Slower">
      <formula>NOT(ISERROR(SEARCH("Slower",AG171)))</formula>
    </cfRule>
    <cfRule type="containsText" dxfId="2551" priority="25" operator="containsText" text="Same">
      <formula>NOT(ISERROR(SEARCH("Same",AG171)))</formula>
    </cfRule>
    <cfRule type="containsText" dxfId="2550" priority="26" operator="containsText" text="Faster">
      <formula>NOT(ISERROR(SEARCH("Faster",AG171)))</formula>
    </cfRule>
  </conditionalFormatting>
  <conditionalFormatting sqref="AF146">
    <cfRule type="cellIs" dxfId="2549" priority="23" stopIfTrue="1" operator="equal">
      <formula>1</formula>
    </cfRule>
  </conditionalFormatting>
  <conditionalFormatting sqref="AH113:AJ113">
    <cfRule type="cellIs" dxfId="2548" priority="19" operator="equal">
      <formula>1</formula>
    </cfRule>
    <cfRule type="cellIs" dxfId="2547" priority="20" operator="between">
      <formula>0.01</formula>
      <formula>0.99</formula>
    </cfRule>
  </conditionalFormatting>
  <conditionalFormatting sqref="AF113">
    <cfRule type="cellIs" dxfId="2546" priority="21" operator="equal">
      <formula>1</formula>
    </cfRule>
    <cfRule type="cellIs" dxfId="2545" priority="22" operator="between">
      <formula>0.01</formula>
      <formula>0.99</formula>
    </cfRule>
  </conditionalFormatting>
  <conditionalFormatting sqref="AG113">
    <cfRule type="cellIs" dxfId="2544" priority="17" operator="equal">
      <formula>1</formula>
    </cfRule>
    <cfRule type="cellIs" dxfId="2543" priority="18" operator="between">
      <formula>0.01</formula>
      <formula>0.99</formula>
    </cfRule>
  </conditionalFormatting>
  <conditionalFormatting sqref="AG113">
    <cfRule type="containsText" dxfId="2542" priority="14" operator="containsText" text="Slower">
      <formula>NOT(ISERROR(SEARCH("Slower",AG113)))</formula>
    </cfRule>
    <cfRule type="containsText" dxfId="2541" priority="15" operator="containsText" text="Same">
      <formula>NOT(ISERROR(SEARCH("Same",AG113)))</formula>
    </cfRule>
    <cfRule type="containsText" dxfId="2540" priority="16" operator="containsText" text="Faster">
      <formula>NOT(ISERROR(SEARCH("Faster",AG113)))</formula>
    </cfRule>
  </conditionalFormatting>
  <conditionalFormatting sqref="AF141">
    <cfRule type="cellIs" dxfId="2539" priority="12" operator="equal">
      <formula>1</formula>
    </cfRule>
    <cfRule type="cellIs" dxfId="2538" priority="13" operator="between">
      <formula>0.01</formula>
      <formula>0.99</formula>
    </cfRule>
  </conditionalFormatting>
  <conditionalFormatting sqref="AF151">
    <cfRule type="cellIs" dxfId="2537" priority="11" operator="equal">
      <formula>1</formula>
    </cfRule>
  </conditionalFormatting>
  <conditionalFormatting sqref="AF165">
    <cfRule type="cellIs" dxfId="2536" priority="9" operator="equal">
      <formula>1</formula>
    </cfRule>
    <cfRule type="cellIs" dxfId="2535" priority="10" operator="between">
      <formula>0.01</formula>
      <formula>0.99</formula>
    </cfRule>
  </conditionalFormatting>
  <conditionalFormatting sqref="AF120">
    <cfRule type="cellIs" dxfId="2534" priority="7" operator="equal">
      <formula>1</formula>
    </cfRule>
    <cfRule type="cellIs" dxfId="2533" priority="8" operator="between">
      <formula>0.01</formula>
      <formula>0.99</formula>
    </cfRule>
  </conditionalFormatting>
  <conditionalFormatting sqref="AK90">
    <cfRule type="cellIs" dxfId="2532" priority="5" operator="equal">
      <formula>1</formula>
    </cfRule>
    <cfRule type="cellIs" dxfId="2531" priority="6" operator="between">
      <formula>0.01</formula>
      <formula>0.99</formula>
    </cfRule>
  </conditionalFormatting>
  <conditionalFormatting sqref="AF152">
    <cfRule type="cellIs" dxfId="2530" priority="4" operator="equal">
      <formula>1</formula>
    </cfRule>
  </conditionalFormatting>
  <conditionalFormatting sqref="K65">
    <cfRule type="cellIs" dxfId="2529" priority="2" operator="equal">
      <formula>1</formula>
    </cfRule>
    <cfRule type="cellIs" dxfId="2528" priority="3" operator="between">
      <formula>0.01</formula>
      <formula>0.99</formula>
    </cfRule>
  </conditionalFormatting>
  <conditionalFormatting sqref="K65">
    <cfRule type="expression" dxfId="2527" priority="1" stopIfTrue="1">
      <formula>J65=1</formula>
    </cfRule>
  </conditionalFormatting>
  <dataValidations count="2">
    <dataValidation type="list" allowBlank="1" showInputMessage="1" showErrorMessage="1" sqref="AG6:AG7 AG65:AG67 AG161:AG167 AG10:AG16 AG20:AG28 AG44:AG49 AG51:AG54 AG58:AG61 AG72:AG76 AG171 AG87:AG93 AG80:AG83 AG98:AG103 AG124:AG127 AG33:AG39 AG118:AG120 AG131:AG134 AG139:AG144 AG148:AG152 AG156:AG157 AG107:AG114">
      <formula1>"Same, Faster, Slower"</formula1>
    </dataValidation>
    <dataValidation type="list" allowBlank="1" showInputMessage="1" showErrorMessage="1" sqref="AJ6:AJ7 AJ80:AJ83 AJ14 AJ107:AJ113 AJ20:AJ21 AJ44 AJ46:AJ47 AJ58:AJ61 AJ65:AJ67 AJ72:AJ76 AJ148:AJ150 AJ87:AJ93 AJ161:AJ165 AJ98:AJ103 AJ124:AJ126 AJ33:AJ39 AJ118:AJ119 AJ131:AJ134 AJ139:AJ142 AJ24:AJ28">
      <formula1>"Yes, No,Pending"</formula1>
    </dataValidation>
  </dataValidations>
  <pageMargins left="0.23622047244094491" right="0.23622047244094491" top="0.74803149606299213" bottom="0.74803149606299213" header="0.31496062992125984" footer="0.31496062992125984"/>
  <pageSetup paperSize="8" scale="66" fitToHeight="3" orientation="landscape" r:id="rId1"/>
  <headerFooter alignWithMargins="0"/>
  <rowBreaks count="2" manualBreakCount="2">
    <brk id="62" max="37" man="1"/>
    <brk id="115" max="37" man="1"/>
  </rowBreaks>
  <drawing r:id="rId2"/>
  <extLst>
    <ext xmlns:x14="http://schemas.microsoft.com/office/spreadsheetml/2009/9/main" uri="{78C0D931-6437-407d-A8EE-F0AAD7539E65}">
      <x14:conditionalFormattings>
        <x14:conditionalFormatting xmlns:xm="http://schemas.microsoft.com/office/excel/2006/main">
          <x14:cfRule type="expression" priority="1704" stopIfTrue="1" id="{7F25D90B-1CF2-4131-AA95-3BA3D0A46996}">
            <xm:f>Greenwich!G35=1</xm:f>
            <x14:dxf>
              <font>
                <color theme="0"/>
              </font>
            </x14:dxf>
          </x14:cfRule>
          <xm:sqref>H35</xm:sqref>
        </x14:conditionalFormatting>
        <x14:conditionalFormatting xmlns:xm="http://schemas.microsoft.com/office/excel/2006/main">
          <x14:cfRule type="expression" priority="1699" stopIfTrue="1" id="{14592FAC-7F6C-4041-A711-BF634B5E83F1}">
            <xm:f>Bexley!G34=1</xm:f>
            <x14:dxf>
              <font>
                <color theme="0"/>
              </font>
            </x14:dxf>
          </x14:cfRule>
          <xm:sqref>H34</xm:sqref>
        </x14:conditionalFormatting>
        <x14:conditionalFormatting xmlns:xm="http://schemas.microsoft.com/office/excel/2006/main">
          <x14:cfRule type="expression" priority="3366" stopIfTrue="1" id="{14592FAC-7F6C-4041-A711-BF634B5E83F1}">
            <xm:f>Bexley!#REF!=1</xm:f>
            <x14:dxf>
              <font>
                <color theme="0"/>
              </font>
            </x14:dxf>
          </x14:cfRule>
          <xm:sqref>AM34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O172"/>
  <sheetViews>
    <sheetView view="pageBreakPreview" zoomScale="110" zoomScaleNormal="110" zoomScaleSheetLayoutView="110" zoomScalePageLayoutView="120" workbookViewId="0">
      <pane xSplit="6" ySplit="6" topLeftCell="G21" activePane="bottomRight" state="frozen"/>
      <selection pane="topRight" activeCell="G1" sqref="G1"/>
      <selection pane="bottomLeft" activeCell="A5" sqref="A5"/>
      <selection pane="bottomRight" activeCell="G6" sqref="G6"/>
    </sheetView>
  </sheetViews>
  <sheetFormatPr defaultColWidth="2.5703125" defaultRowHeight="11.25" x14ac:dyDescent="0.2"/>
  <cols>
    <col min="1" max="1" width="1.28515625" style="1" customWidth="1"/>
    <col min="2" max="2" width="5.85546875" style="2" customWidth="1"/>
    <col min="3" max="3" width="7.85546875" style="2" hidden="1" customWidth="1"/>
    <col min="4" max="4" width="69" style="16" customWidth="1"/>
    <col min="5" max="5" width="10.7109375" style="16" hidden="1" customWidth="1"/>
    <col min="6" max="6" width="10.42578125" style="3" hidden="1" customWidth="1"/>
    <col min="7" max="7" width="9.28515625" style="3" customWidth="1"/>
    <col min="8" max="27" width="4.85546875" style="1" customWidth="1"/>
    <col min="28" max="31" width="4.85546875" style="1" hidden="1" customWidth="1"/>
    <col min="32" max="32" width="46.5703125" style="1" customWidth="1"/>
    <col min="33" max="33" width="14.28515625" style="1" customWidth="1"/>
    <col min="34" max="34" width="8.5703125" style="1" customWidth="1"/>
    <col min="35" max="35" width="9" style="1" customWidth="1"/>
    <col min="36" max="36" width="8" style="1" customWidth="1"/>
    <col min="37" max="37" width="29.140625" style="1" customWidth="1"/>
    <col min="38" max="38" width="26.42578125" style="1" customWidth="1"/>
    <col min="39" max="16384" width="2.5703125" style="1"/>
  </cols>
  <sheetData>
    <row r="1" spans="1:41" s="10" customFormat="1" ht="15.75" thickTop="1" thickBot="1" x14ac:dyDescent="0.25">
      <c r="B1" s="915" t="s">
        <v>856</v>
      </c>
      <c r="C1" s="915"/>
      <c r="D1" s="915"/>
      <c r="E1" s="329"/>
      <c r="F1" s="329"/>
      <c r="G1" s="362" t="s">
        <v>209</v>
      </c>
      <c r="H1" s="359"/>
      <c r="I1" s="361" t="s">
        <v>207</v>
      </c>
      <c r="J1" s="358"/>
      <c r="K1" s="358"/>
      <c r="L1" s="429"/>
      <c r="M1" s="424" t="s">
        <v>283</v>
      </c>
      <c r="N1" s="358"/>
      <c r="O1" s="358"/>
      <c r="P1" s="358"/>
      <c r="S1" s="358"/>
      <c r="T1" s="358"/>
      <c r="W1" s="358"/>
      <c r="X1" s="358"/>
      <c r="Y1" s="9"/>
      <c r="Z1" s="584"/>
      <c r="AA1" s="585"/>
      <c r="AB1" s="358"/>
      <c r="AC1" s="9"/>
      <c r="AD1" s="584"/>
      <c r="AE1" s="585"/>
      <c r="AF1" s="585"/>
      <c r="AG1" s="723"/>
      <c r="AH1" s="584"/>
      <c r="AI1" s="358"/>
      <c r="AJ1" s="358"/>
      <c r="AK1" s="358"/>
      <c r="AL1" s="358"/>
    </row>
    <row r="2" spans="1:41" s="10" customFormat="1" ht="15.75" thickTop="1" thickBot="1" x14ac:dyDescent="0.25">
      <c r="B2" s="915"/>
      <c r="C2" s="915"/>
      <c r="D2" s="915"/>
      <c r="E2" s="329"/>
      <c r="F2" s="329"/>
      <c r="G2" s="329"/>
      <c r="H2" s="360"/>
      <c r="I2" s="361" t="s">
        <v>208</v>
      </c>
      <c r="J2" s="9"/>
      <c r="K2" s="9"/>
      <c r="L2" s="430"/>
      <c r="M2" s="424" t="s">
        <v>284</v>
      </c>
      <c r="N2" s="9"/>
      <c r="O2" s="9"/>
      <c r="P2" s="9"/>
      <c r="S2" s="9"/>
      <c r="T2" s="9"/>
      <c r="W2" s="9"/>
      <c r="X2" s="9"/>
      <c r="Y2" s="9"/>
      <c r="Z2" s="584"/>
      <c r="AA2" s="586"/>
      <c r="AB2" s="9"/>
      <c r="AC2" s="9"/>
      <c r="AD2" s="584"/>
      <c r="AE2" s="586"/>
      <c r="AF2" s="586"/>
      <c r="AG2" s="723"/>
      <c r="AH2" s="584"/>
      <c r="AI2" s="9"/>
      <c r="AJ2" s="9"/>
      <c r="AK2" s="9"/>
      <c r="AL2" s="9"/>
    </row>
    <row r="3" spans="1:41" s="10" customFormat="1" ht="15.75" thickTop="1" thickBot="1" x14ac:dyDescent="0.25">
      <c r="B3" s="915"/>
      <c r="C3" s="915"/>
      <c r="D3" s="915"/>
      <c r="E3" s="329"/>
      <c r="F3" s="329"/>
      <c r="G3" s="329"/>
      <c r="H3" s="9"/>
      <c r="I3" s="9"/>
      <c r="J3" s="9"/>
      <c r="K3" s="9"/>
      <c r="L3" s="434"/>
      <c r="M3" s="424" t="s">
        <v>210</v>
      </c>
      <c r="N3" s="9"/>
      <c r="O3" s="9"/>
      <c r="P3" s="9"/>
      <c r="Q3" s="9"/>
      <c r="R3" s="9"/>
      <c r="S3" s="9"/>
      <c r="T3" s="9"/>
      <c r="W3" s="9"/>
      <c r="X3" s="9"/>
      <c r="Y3" s="587"/>
      <c r="Z3" s="584"/>
      <c r="AA3" s="586"/>
      <c r="AB3" s="9"/>
      <c r="AC3" s="587"/>
      <c r="AD3" s="584"/>
      <c r="AE3" s="586"/>
      <c r="AF3" s="586"/>
      <c r="AG3" s="722"/>
      <c r="AH3" s="584"/>
      <c r="AI3" s="9"/>
      <c r="AJ3" s="9"/>
      <c r="AK3" s="9"/>
      <c r="AL3" s="9"/>
    </row>
    <row r="4" spans="1:41" s="725" customFormat="1" ht="6" customHeight="1" x14ac:dyDescent="0.2">
      <c r="B4" s="726"/>
      <c r="C4" s="726"/>
      <c r="D4" s="726"/>
      <c r="E4" s="727"/>
      <c r="F4" s="727"/>
      <c r="G4" s="727"/>
      <c r="H4" s="586"/>
      <c r="I4" s="586"/>
      <c r="J4" s="586"/>
      <c r="K4" s="586"/>
      <c r="L4" s="724"/>
      <c r="M4" s="721"/>
      <c r="N4" s="586"/>
      <c r="O4" s="586"/>
      <c r="P4" s="586"/>
      <c r="Q4" s="586"/>
      <c r="R4" s="586"/>
      <c r="S4" s="586"/>
      <c r="T4" s="586"/>
      <c r="W4" s="586"/>
      <c r="X4" s="586"/>
      <c r="Y4" s="724"/>
      <c r="Z4" s="721"/>
      <c r="AA4" s="586"/>
      <c r="AB4" s="586"/>
      <c r="AC4" s="724"/>
      <c r="AD4" s="721"/>
      <c r="AE4" s="586"/>
      <c r="AF4" s="586"/>
      <c r="AG4" s="724"/>
      <c r="AH4" s="721"/>
      <c r="AI4" s="586"/>
      <c r="AJ4" s="586"/>
      <c r="AK4" s="586"/>
      <c r="AL4" s="586"/>
    </row>
    <row r="5" spans="1:41" ht="12" thickBot="1" x14ac:dyDescent="0.25">
      <c r="B5" s="8"/>
      <c r="C5" s="8"/>
      <c r="D5" s="15"/>
      <c r="F5" s="13"/>
      <c r="G5" s="7"/>
      <c r="H5" s="916">
        <v>2015</v>
      </c>
      <c r="I5" s="917"/>
      <c r="J5" s="917"/>
      <c r="K5" s="918"/>
      <c r="L5" s="916">
        <v>2016</v>
      </c>
      <c r="M5" s="917"/>
      <c r="N5" s="917"/>
      <c r="O5" s="918"/>
      <c r="P5" s="916">
        <v>2017</v>
      </c>
      <c r="Q5" s="917"/>
      <c r="R5" s="917"/>
      <c r="S5" s="918"/>
      <c r="T5" s="916">
        <v>2018</v>
      </c>
      <c r="U5" s="917"/>
      <c r="V5" s="917"/>
      <c r="W5" s="918"/>
      <c r="X5" s="916">
        <v>2019</v>
      </c>
      <c r="Y5" s="917"/>
      <c r="Z5" s="917"/>
      <c r="AA5" s="918"/>
      <c r="AB5" s="916">
        <v>2020</v>
      </c>
      <c r="AC5" s="917"/>
      <c r="AD5" s="917"/>
      <c r="AE5" s="918"/>
      <c r="AF5" s="917"/>
      <c r="AG5" s="917"/>
      <c r="AH5" s="918"/>
      <c r="AI5" s="496"/>
      <c r="AJ5" s="916"/>
      <c r="AK5" s="917"/>
      <c r="AL5" s="917"/>
      <c r="AM5" s="14"/>
      <c r="AN5" s="14"/>
      <c r="AO5" s="14"/>
    </row>
    <row r="6" spans="1:41" s="6" customFormat="1" ht="43.5" x14ac:dyDescent="0.2">
      <c r="B6" s="155"/>
      <c r="C6" s="155"/>
      <c r="D6" s="303" t="s">
        <v>344</v>
      </c>
      <c r="G6" s="314" t="s">
        <v>130</v>
      </c>
      <c r="H6" s="5" t="s">
        <v>2</v>
      </c>
      <c r="I6" s="5" t="s">
        <v>3</v>
      </c>
      <c r="J6" s="5" t="s">
        <v>4</v>
      </c>
      <c r="K6" s="5" t="s">
        <v>5</v>
      </c>
      <c r="L6" s="5" t="s">
        <v>6</v>
      </c>
      <c r="M6" s="5" t="s">
        <v>7</v>
      </c>
      <c r="N6" s="5" t="s">
        <v>8</v>
      </c>
      <c r="O6" s="5" t="s">
        <v>9</v>
      </c>
      <c r="P6" s="5" t="s">
        <v>10</v>
      </c>
      <c r="Q6" s="5" t="s">
        <v>11</v>
      </c>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499" t="s">
        <v>425</v>
      </c>
      <c r="AG6" s="500" t="s">
        <v>416</v>
      </c>
      <c r="AH6" s="499" t="s">
        <v>417</v>
      </c>
      <c r="AI6" s="499" t="s">
        <v>418</v>
      </c>
      <c r="AJ6" s="499" t="s">
        <v>419</v>
      </c>
      <c r="AK6" s="499" t="s">
        <v>420</v>
      </c>
      <c r="AL6" s="499" t="s">
        <v>421</v>
      </c>
      <c r="AM6" s="14"/>
      <c r="AN6" s="14"/>
      <c r="AO6" s="14"/>
    </row>
    <row r="7" spans="1:41" s="14" customFormat="1" ht="23.25" thickBot="1" x14ac:dyDescent="0.25">
      <c r="A7" s="41"/>
      <c r="B7" s="230" t="s">
        <v>26</v>
      </c>
      <c r="C7" s="94"/>
      <c r="D7" s="231" t="s">
        <v>121</v>
      </c>
      <c r="E7" s="4" t="s">
        <v>1</v>
      </c>
      <c r="F7" s="4" t="s">
        <v>0</v>
      </c>
      <c r="G7" s="244" t="s">
        <v>130</v>
      </c>
      <c r="H7" s="922" t="s">
        <v>61</v>
      </c>
      <c r="I7" s="923"/>
      <c r="J7" s="923"/>
      <c r="K7" s="923"/>
      <c r="L7" s="923" t="s">
        <v>62</v>
      </c>
      <c r="M7" s="923"/>
      <c r="N7" s="923"/>
      <c r="O7" s="923"/>
      <c r="P7" s="923" t="s">
        <v>63</v>
      </c>
      <c r="Q7" s="923"/>
      <c r="R7" s="923"/>
      <c r="S7" s="923"/>
      <c r="T7" s="923" t="s">
        <v>64</v>
      </c>
      <c r="U7" s="923"/>
      <c r="V7" s="923"/>
      <c r="W7" s="923"/>
      <c r="X7" s="923" t="s">
        <v>65</v>
      </c>
      <c r="Y7" s="923"/>
      <c r="Z7" s="923"/>
      <c r="AA7" s="923"/>
      <c r="AB7" s="923" t="s">
        <v>428</v>
      </c>
      <c r="AC7" s="923"/>
      <c r="AD7" s="923"/>
      <c r="AE7" s="923"/>
      <c r="AF7" s="244" t="s">
        <v>422</v>
      </c>
      <c r="AG7" s="524"/>
      <c r="AH7" s="524"/>
      <c r="AI7" s="503"/>
      <c r="AJ7" s="503"/>
      <c r="AK7" s="503"/>
      <c r="AL7" s="504"/>
    </row>
    <row r="8" spans="1:41" s="14" customFormat="1" ht="12" thickBot="1" x14ac:dyDescent="0.25">
      <c r="A8" s="245"/>
      <c r="B8" s="256"/>
      <c r="C8" s="257"/>
      <c r="D8" s="261"/>
      <c r="E8" s="233"/>
      <c r="F8" s="232"/>
      <c r="G8" s="287"/>
      <c r="H8" s="287"/>
      <c r="I8" s="287"/>
      <c r="J8" s="287"/>
      <c r="K8" s="289"/>
      <c r="L8" s="429"/>
      <c r="M8" s="287"/>
      <c r="N8" s="287"/>
      <c r="O8" s="291"/>
      <c r="P8" s="430"/>
      <c r="Q8" s="287"/>
      <c r="R8" s="287"/>
      <c r="S8" s="291"/>
      <c r="T8" s="287"/>
      <c r="U8" s="287"/>
      <c r="V8" s="287"/>
      <c r="W8" s="291"/>
      <c r="X8" s="287"/>
      <c r="Y8" s="287"/>
      <c r="Z8" s="287"/>
      <c r="AA8" s="291"/>
      <c r="AB8" s="287"/>
      <c r="AC8" s="287"/>
      <c r="AD8" s="287"/>
      <c r="AE8" s="291"/>
      <c r="AF8" s="291"/>
      <c r="AG8" s="291"/>
      <c r="AH8" s="291"/>
      <c r="AI8" s="291"/>
      <c r="AJ8" s="291"/>
      <c r="AK8" s="291"/>
      <c r="AL8" s="291"/>
    </row>
    <row r="9" spans="1:41" s="247" customFormat="1" ht="12" thickBot="1" x14ac:dyDescent="0.25">
      <c r="A9" s="246"/>
      <c r="B9" s="256"/>
      <c r="C9" s="257" t="s">
        <v>128</v>
      </c>
      <c r="D9" s="261" t="s">
        <v>131</v>
      </c>
      <c r="E9" s="233"/>
      <c r="F9" s="232"/>
      <c r="G9" s="389">
        <f t="shared" ref="G9:W9" si="0">SUMPRODUCT(G10:G16,LCN_Weights)</f>
        <v>0</v>
      </c>
      <c r="H9" s="389">
        <f t="shared" si="0"/>
        <v>0.17857142857142855</v>
      </c>
      <c r="I9" s="389">
        <f t="shared" si="0"/>
        <v>0.17857142857142855</v>
      </c>
      <c r="J9" s="389">
        <f t="shared" si="0"/>
        <v>0.3571428571428571</v>
      </c>
      <c r="K9" s="390">
        <f t="shared" si="0"/>
        <v>0.3571428571428571</v>
      </c>
      <c r="L9" s="391">
        <f t="shared" si="0"/>
        <v>0.39285714285714279</v>
      </c>
      <c r="M9" s="389">
        <f t="shared" si="0"/>
        <v>0.46428571428571419</v>
      </c>
      <c r="N9" s="389">
        <f t="shared" si="0"/>
        <v>0.53571428571428559</v>
      </c>
      <c r="O9" s="392">
        <f t="shared" si="0"/>
        <v>0.92857142857142838</v>
      </c>
      <c r="P9" s="391">
        <f t="shared" si="0"/>
        <v>0.99999999999999978</v>
      </c>
      <c r="Q9" s="389">
        <f t="shared" si="0"/>
        <v>0.99999999999999978</v>
      </c>
      <c r="R9" s="389">
        <f t="shared" si="0"/>
        <v>0.99999999999999978</v>
      </c>
      <c r="S9" s="392">
        <f t="shared" si="0"/>
        <v>0.99999999999999978</v>
      </c>
      <c r="T9" s="389">
        <f t="shared" si="0"/>
        <v>0.99999999999999978</v>
      </c>
      <c r="U9" s="389">
        <f t="shared" si="0"/>
        <v>0.99999999999999978</v>
      </c>
      <c r="V9" s="389">
        <f t="shared" si="0"/>
        <v>0.99999999999999978</v>
      </c>
      <c r="W9" s="392">
        <f t="shared" si="0"/>
        <v>0.99999999999999978</v>
      </c>
      <c r="X9" s="389">
        <f t="shared" ref="X9:AE9" si="1">SUMPRODUCT(X10:X16,LCN_Weights)</f>
        <v>0.99999999999999978</v>
      </c>
      <c r="Y9" s="389">
        <f t="shared" si="1"/>
        <v>0.99999999999999978</v>
      </c>
      <c r="Z9" s="389">
        <f t="shared" si="1"/>
        <v>0.99999999999999978</v>
      </c>
      <c r="AA9" s="392">
        <f t="shared" si="1"/>
        <v>0.99999999999999978</v>
      </c>
      <c r="AB9" s="389">
        <f t="shared" si="1"/>
        <v>0.99999999999999978</v>
      </c>
      <c r="AC9" s="389">
        <f t="shared" si="1"/>
        <v>0.99999999999999978</v>
      </c>
      <c r="AD9" s="389">
        <f t="shared" si="1"/>
        <v>0.99999999999999978</v>
      </c>
      <c r="AE9" s="392">
        <f t="shared" si="1"/>
        <v>0.99999999999999978</v>
      </c>
      <c r="AF9" s="291"/>
      <c r="AG9" s="291"/>
      <c r="AH9" s="291"/>
      <c r="AI9" s="291"/>
      <c r="AJ9" s="291"/>
      <c r="AK9" s="291"/>
      <c r="AL9" s="291"/>
    </row>
    <row r="10" spans="1:41" s="247" customFormat="1" ht="12.75" thickBot="1" x14ac:dyDescent="0.25">
      <c r="A10" s="246"/>
      <c r="B10" s="259"/>
      <c r="C10" s="228"/>
      <c r="D10" s="298" t="s">
        <v>138</v>
      </c>
      <c r="E10" s="23"/>
      <c r="F10" s="23"/>
      <c r="G10" s="378">
        <v>0</v>
      </c>
      <c r="H10" s="288">
        <v>0.25</v>
      </c>
      <c r="I10" s="288">
        <f t="shared" ref="I10:W16" si="2">H10</f>
        <v>0.25</v>
      </c>
      <c r="J10" s="288">
        <v>0.5</v>
      </c>
      <c r="K10" s="293">
        <v>0.5</v>
      </c>
      <c r="L10" s="292">
        <v>0.75</v>
      </c>
      <c r="M10" s="288">
        <f>L10</f>
        <v>0.75</v>
      </c>
      <c r="N10" s="288">
        <f t="shared" si="2"/>
        <v>0.75</v>
      </c>
      <c r="O10" s="295">
        <v>1</v>
      </c>
      <c r="P10" s="292">
        <f t="shared" si="2"/>
        <v>1</v>
      </c>
      <c r="Q10" s="288">
        <f t="shared" si="2"/>
        <v>1</v>
      </c>
      <c r="R10" s="288">
        <f t="shared" si="2"/>
        <v>1</v>
      </c>
      <c r="S10" s="295">
        <f t="shared" si="2"/>
        <v>1</v>
      </c>
      <c r="T10" s="288">
        <f t="shared" si="2"/>
        <v>1</v>
      </c>
      <c r="U10" s="288">
        <f t="shared" si="2"/>
        <v>1</v>
      </c>
      <c r="V10" s="288">
        <f t="shared" si="2"/>
        <v>1</v>
      </c>
      <c r="W10" s="295">
        <f t="shared" si="2"/>
        <v>1</v>
      </c>
      <c r="X10" s="288">
        <f t="shared" ref="X10:X16" si="3">W10</f>
        <v>1</v>
      </c>
      <c r="Y10" s="288">
        <f t="shared" ref="Y10:Y16" si="4">X10</f>
        <v>1</v>
      </c>
      <c r="Z10" s="288">
        <f t="shared" ref="Z10:Z16" si="5">Y10</f>
        <v>1</v>
      </c>
      <c r="AA10" s="295">
        <f t="shared" ref="AA10:AA16" si="6">Z10</f>
        <v>1</v>
      </c>
      <c r="AB10" s="288">
        <f t="shared" ref="AB10:AB16" si="7">AA10</f>
        <v>1</v>
      </c>
      <c r="AC10" s="288">
        <f t="shared" ref="AC10:AC16" si="8">AB10</f>
        <v>1</v>
      </c>
      <c r="AD10" s="288">
        <f t="shared" ref="AD10:AD16" si="9">AC10</f>
        <v>1</v>
      </c>
      <c r="AE10" s="295">
        <f t="shared" ref="AE10:AE16" si="10">AD10</f>
        <v>1</v>
      </c>
      <c r="AF10" s="676" t="s">
        <v>780</v>
      </c>
      <c r="AG10" s="506" t="s">
        <v>431</v>
      </c>
      <c r="AH10" s="505"/>
      <c r="AI10" s="505"/>
      <c r="AJ10" s="505"/>
      <c r="AK10" s="505"/>
      <c r="AL10" s="505"/>
    </row>
    <row r="11" spans="1:41" s="247" customFormat="1" ht="23.25" thickBot="1" x14ac:dyDescent="0.25">
      <c r="A11" s="246"/>
      <c r="B11" s="258"/>
      <c r="C11" s="228"/>
      <c r="D11" s="298" t="s">
        <v>135</v>
      </c>
      <c r="E11" s="23"/>
      <c r="F11" s="23"/>
      <c r="G11" s="378">
        <v>0</v>
      </c>
      <c r="H11" s="288">
        <v>0.5</v>
      </c>
      <c r="I11" s="288">
        <f>H11</f>
        <v>0.5</v>
      </c>
      <c r="J11" s="288">
        <f>I11</f>
        <v>0.5</v>
      </c>
      <c r="K11" s="293">
        <f>J11</f>
        <v>0.5</v>
      </c>
      <c r="L11" s="292">
        <f>K11</f>
        <v>0.5</v>
      </c>
      <c r="M11" s="288">
        <f>L11</f>
        <v>0.5</v>
      </c>
      <c r="N11" s="288">
        <f>M11</f>
        <v>0.5</v>
      </c>
      <c r="O11" s="295">
        <v>1</v>
      </c>
      <c r="P11" s="292">
        <f t="shared" ref="P11:W11" si="11">O11</f>
        <v>1</v>
      </c>
      <c r="Q11" s="288">
        <f t="shared" si="11"/>
        <v>1</v>
      </c>
      <c r="R11" s="288">
        <f t="shared" si="11"/>
        <v>1</v>
      </c>
      <c r="S11" s="295">
        <f t="shared" si="11"/>
        <v>1</v>
      </c>
      <c r="T11" s="288">
        <f t="shared" si="11"/>
        <v>1</v>
      </c>
      <c r="U11" s="288">
        <f t="shared" si="11"/>
        <v>1</v>
      </c>
      <c r="V11" s="288">
        <f t="shared" si="11"/>
        <v>1</v>
      </c>
      <c r="W11" s="295">
        <f t="shared" si="11"/>
        <v>1</v>
      </c>
      <c r="X11" s="288">
        <f t="shared" si="3"/>
        <v>1</v>
      </c>
      <c r="Y11" s="288">
        <f t="shared" si="4"/>
        <v>1</v>
      </c>
      <c r="Z11" s="288">
        <f t="shared" si="5"/>
        <v>1</v>
      </c>
      <c r="AA11" s="295">
        <f t="shared" si="6"/>
        <v>1</v>
      </c>
      <c r="AB11" s="288">
        <f t="shared" si="7"/>
        <v>1</v>
      </c>
      <c r="AC11" s="288">
        <f t="shared" si="8"/>
        <v>1</v>
      </c>
      <c r="AD11" s="288">
        <f t="shared" si="9"/>
        <v>1</v>
      </c>
      <c r="AE11" s="295">
        <f t="shared" si="10"/>
        <v>1</v>
      </c>
      <c r="AF11" s="676" t="s">
        <v>780</v>
      </c>
      <c r="AG11" s="506" t="s">
        <v>431</v>
      </c>
      <c r="AH11" s="505"/>
      <c r="AI11" s="505"/>
      <c r="AJ11" s="505"/>
      <c r="AK11" s="505"/>
      <c r="AL11" s="505"/>
    </row>
    <row r="12" spans="1:41" s="247" customFormat="1" ht="23.25" thickBot="1" x14ac:dyDescent="0.25">
      <c r="A12" s="246"/>
      <c r="B12" s="258"/>
      <c r="C12" s="228"/>
      <c r="D12" s="298" t="s">
        <v>132</v>
      </c>
      <c r="E12" s="23"/>
      <c r="F12" s="23"/>
      <c r="G12" s="378">
        <v>0</v>
      </c>
      <c r="H12" s="288">
        <f>G12</f>
        <v>0</v>
      </c>
      <c r="I12" s="288">
        <f t="shared" si="2"/>
        <v>0</v>
      </c>
      <c r="J12" s="288">
        <v>0.5</v>
      </c>
      <c r="K12" s="293">
        <f t="shared" si="2"/>
        <v>0.5</v>
      </c>
      <c r="L12" s="292">
        <f t="shared" si="2"/>
        <v>0.5</v>
      </c>
      <c r="M12" s="288">
        <f t="shared" si="2"/>
        <v>0.5</v>
      </c>
      <c r="N12" s="288">
        <f t="shared" si="2"/>
        <v>0.5</v>
      </c>
      <c r="O12" s="295">
        <v>1</v>
      </c>
      <c r="P12" s="292">
        <f t="shared" si="2"/>
        <v>1</v>
      </c>
      <c r="Q12" s="288">
        <f t="shared" si="2"/>
        <v>1</v>
      </c>
      <c r="R12" s="288">
        <f t="shared" si="2"/>
        <v>1</v>
      </c>
      <c r="S12" s="295">
        <v>1</v>
      </c>
      <c r="T12" s="288">
        <f t="shared" si="2"/>
        <v>1</v>
      </c>
      <c r="U12" s="288">
        <f t="shared" si="2"/>
        <v>1</v>
      </c>
      <c r="V12" s="288">
        <f t="shared" si="2"/>
        <v>1</v>
      </c>
      <c r="W12" s="295">
        <f t="shared" si="2"/>
        <v>1</v>
      </c>
      <c r="X12" s="288">
        <f t="shared" si="3"/>
        <v>1</v>
      </c>
      <c r="Y12" s="288">
        <f t="shared" si="4"/>
        <v>1</v>
      </c>
      <c r="Z12" s="288">
        <f t="shared" si="5"/>
        <v>1</v>
      </c>
      <c r="AA12" s="295">
        <f t="shared" si="6"/>
        <v>1</v>
      </c>
      <c r="AB12" s="288">
        <f t="shared" si="7"/>
        <v>1</v>
      </c>
      <c r="AC12" s="288">
        <f t="shared" si="8"/>
        <v>1</v>
      </c>
      <c r="AD12" s="288">
        <f t="shared" si="9"/>
        <v>1</v>
      </c>
      <c r="AE12" s="295">
        <f t="shared" si="10"/>
        <v>1</v>
      </c>
      <c r="AF12" s="676" t="s">
        <v>780</v>
      </c>
      <c r="AG12" s="506" t="s">
        <v>431</v>
      </c>
      <c r="AH12" s="505"/>
      <c r="AI12" s="505"/>
      <c r="AJ12" s="505"/>
      <c r="AK12" s="505"/>
      <c r="AL12" s="505" t="s">
        <v>781</v>
      </c>
    </row>
    <row r="13" spans="1:41" s="247" customFormat="1" ht="12.75" thickBot="1" x14ac:dyDescent="0.25">
      <c r="A13" s="246"/>
      <c r="B13" s="258"/>
      <c r="C13" s="228"/>
      <c r="D13" s="298" t="s">
        <v>133</v>
      </c>
      <c r="E13" s="23"/>
      <c r="F13" s="23"/>
      <c r="G13" s="378">
        <v>0</v>
      </c>
      <c r="H13" s="288">
        <f>G13</f>
        <v>0</v>
      </c>
      <c r="I13" s="288">
        <f t="shared" si="2"/>
        <v>0</v>
      </c>
      <c r="J13" s="288">
        <v>0.5</v>
      </c>
      <c r="K13" s="293">
        <f t="shared" si="2"/>
        <v>0.5</v>
      </c>
      <c r="L13" s="292">
        <f t="shared" si="2"/>
        <v>0.5</v>
      </c>
      <c r="M13" s="288">
        <f t="shared" si="2"/>
        <v>0.5</v>
      </c>
      <c r="N13" s="288">
        <f t="shared" si="2"/>
        <v>0.5</v>
      </c>
      <c r="O13" s="295">
        <v>1</v>
      </c>
      <c r="P13" s="292">
        <f t="shared" si="2"/>
        <v>1</v>
      </c>
      <c r="Q13" s="288">
        <f t="shared" si="2"/>
        <v>1</v>
      </c>
      <c r="R13" s="288">
        <f t="shared" si="2"/>
        <v>1</v>
      </c>
      <c r="S13" s="295">
        <f t="shared" si="2"/>
        <v>1</v>
      </c>
      <c r="T13" s="288">
        <f t="shared" si="2"/>
        <v>1</v>
      </c>
      <c r="U13" s="288">
        <f t="shared" si="2"/>
        <v>1</v>
      </c>
      <c r="V13" s="288">
        <f t="shared" si="2"/>
        <v>1</v>
      </c>
      <c r="W13" s="295">
        <f t="shared" si="2"/>
        <v>1</v>
      </c>
      <c r="X13" s="288">
        <f t="shared" si="3"/>
        <v>1</v>
      </c>
      <c r="Y13" s="288">
        <f t="shared" si="4"/>
        <v>1</v>
      </c>
      <c r="Z13" s="288">
        <f t="shared" si="5"/>
        <v>1</v>
      </c>
      <c r="AA13" s="295">
        <f t="shared" si="6"/>
        <v>1</v>
      </c>
      <c r="AB13" s="288">
        <f t="shared" si="7"/>
        <v>1</v>
      </c>
      <c r="AC13" s="288">
        <f t="shared" si="8"/>
        <v>1</v>
      </c>
      <c r="AD13" s="288">
        <f t="shared" si="9"/>
        <v>1</v>
      </c>
      <c r="AE13" s="295">
        <f t="shared" si="10"/>
        <v>1</v>
      </c>
      <c r="AF13" s="676" t="s">
        <v>780</v>
      </c>
      <c r="AG13" s="506" t="s">
        <v>431</v>
      </c>
      <c r="AH13" s="505"/>
      <c r="AI13" s="505"/>
      <c r="AJ13" s="505"/>
      <c r="AK13" s="505"/>
      <c r="AL13" s="505" t="s">
        <v>781</v>
      </c>
    </row>
    <row r="14" spans="1:41" s="247" customFormat="1" ht="12.75" thickBot="1" x14ac:dyDescent="0.25">
      <c r="A14" s="246"/>
      <c r="B14" s="258"/>
      <c r="C14" s="228"/>
      <c r="D14" s="298" t="s">
        <v>134</v>
      </c>
      <c r="E14" s="23"/>
      <c r="F14" s="23"/>
      <c r="G14" s="378">
        <v>0</v>
      </c>
      <c r="H14" s="288">
        <v>0.5</v>
      </c>
      <c r="I14" s="288">
        <f t="shared" si="2"/>
        <v>0.5</v>
      </c>
      <c r="J14" s="288">
        <f t="shared" si="2"/>
        <v>0.5</v>
      </c>
      <c r="K14" s="293">
        <f t="shared" si="2"/>
        <v>0.5</v>
      </c>
      <c r="L14" s="292">
        <f t="shared" si="2"/>
        <v>0.5</v>
      </c>
      <c r="M14" s="288">
        <f t="shared" si="2"/>
        <v>0.5</v>
      </c>
      <c r="N14" s="288">
        <f t="shared" si="2"/>
        <v>0.5</v>
      </c>
      <c r="O14" s="295">
        <v>1</v>
      </c>
      <c r="P14" s="292">
        <f t="shared" si="2"/>
        <v>1</v>
      </c>
      <c r="Q14" s="288">
        <f t="shared" si="2"/>
        <v>1</v>
      </c>
      <c r="R14" s="288">
        <f t="shared" si="2"/>
        <v>1</v>
      </c>
      <c r="S14" s="295">
        <f t="shared" si="2"/>
        <v>1</v>
      </c>
      <c r="T14" s="288">
        <f t="shared" si="2"/>
        <v>1</v>
      </c>
      <c r="U14" s="288">
        <f t="shared" si="2"/>
        <v>1</v>
      </c>
      <c r="V14" s="288">
        <f t="shared" si="2"/>
        <v>1</v>
      </c>
      <c r="W14" s="295">
        <f t="shared" si="2"/>
        <v>1</v>
      </c>
      <c r="X14" s="288">
        <f t="shared" si="3"/>
        <v>1</v>
      </c>
      <c r="Y14" s="288">
        <f t="shared" si="4"/>
        <v>1</v>
      </c>
      <c r="Z14" s="288">
        <f t="shared" si="5"/>
        <v>1</v>
      </c>
      <c r="AA14" s="295">
        <f t="shared" si="6"/>
        <v>1</v>
      </c>
      <c r="AB14" s="288">
        <f t="shared" si="7"/>
        <v>1</v>
      </c>
      <c r="AC14" s="288">
        <f t="shared" si="8"/>
        <v>1</v>
      </c>
      <c r="AD14" s="288">
        <f t="shared" si="9"/>
        <v>1</v>
      </c>
      <c r="AE14" s="295">
        <f t="shared" si="10"/>
        <v>1</v>
      </c>
      <c r="AF14" s="676" t="s">
        <v>780</v>
      </c>
      <c r="AG14" s="506" t="s">
        <v>431</v>
      </c>
      <c r="AH14" s="505"/>
      <c r="AI14" s="505"/>
      <c r="AJ14" s="505"/>
      <c r="AK14" s="505"/>
      <c r="AL14" s="505"/>
    </row>
    <row r="15" spans="1:41" s="247" customFormat="1" ht="23.25" thickBot="1" x14ac:dyDescent="0.25">
      <c r="A15" s="246"/>
      <c r="B15" s="258"/>
      <c r="C15" s="228"/>
      <c r="D15" s="298" t="s">
        <v>136</v>
      </c>
      <c r="E15" s="23"/>
      <c r="F15" s="23"/>
      <c r="G15" s="378">
        <v>0</v>
      </c>
      <c r="H15" s="288">
        <f>G15</f>
        <v>0</v>
      </c>
      <c r="I15" s="288">
        <f t="shared" si="2"/>
        <v>0</v>
      </c>
      <c r="J15" s="288">
        <v>0</v>
      </c>
      <c r="K15" s="293">
        <v>0</v>
      </c>
      <c r="L15" s="292">
        <v>0</v>
      </c>
      <c r="M15" s="288">
        <v>0.25</v>
      </c>
      <c r="N15" s="288">
        <v>0.5</v>
      </c>
      <c r="O15" s="295">
        <v>0.75</v>
      </c>
      <c r="P15" s="292">
        <v>1</v>
      </c>
      <c r="Q15" s="288">
        <f t="shared" si="2"/>
        <v>1</v>
      </c>
      <c r="R15" s="288">
        <f t="shared" si="2"/>
        <v>1</v>
      </c>
      <c r="S15" s="295">
        <f t="shared" si="2"/>
        <v>1</v>
      </c>
      <c r="T15" s="288">
        <f t="shared" si="2"/>
        <v>1</v>
      </c>
      <c r="U15" s="288">
        <f t="shared" si="2"/>
        <v>1</v>
      </c>
      <c r="V15" s="288">
        <f t="shared" si="2"/>
        <v>1</v>
      </c>
      <c r="W15" s="295">
        <f t="shared" si="2"/>
        <v>1</v>
      </c>
      <c r="X15" s="288">
        <f t="shared" si="3"/>
        <v>1</v>
      </c>
      <c r="Y15" s="288">
        <f t="shared" si="4"/>
        <v>1</v>
      </c>
      <c r="Z15" s="288">
        <f t="shared" si="5"/>
        <v>1</v>
      </c>
      <c r="AA15" s="295">
        <f t="shared" si="6"/>
        <v>1</v>
      </c>
      <c r="AB15" s="288">
        <f t="shared" si="7"/>
        <v>1</v>
      </c>
      <c r="AC15" s="288">
        <f t="shared" si="8"/>
        <v>1</v>
      </c>
      <c r="AD15" s="288">
        <f t="shared" si="9"/>
        <v>1</v>
      </c>
      <c r="AE15" s="295">
        <f t="shared" si="10"/>
        <v>1</v>
      </c>
      <c r="AF15" s="676" t="s">
        <v>780</v>
      </c>
      <c r="AG15" s="506" t="s">
        <v>451</v>
      </c>
      <c r="AH15" s="505"/>
      <c r="AI15" s="505"/>
      <c r="AJ15" s="505"/>
      <c r="AK15" s="505"/>
      <c r="AL15" s="505"/>
    </row>
    <row r="16" spans="1:41" s="247" customFormat="1" ht="23.25" thickBot="1" x14ac:dyDescent="0.25">
      <c r="A16" s="246"/>
      <c r="B16" s="258"/>
      <c r="C16" s="228"/>
      <c r="D16" s="298" t="s">
        <v>137</v>
      </c>
      <c r="E16" s="23"/>
      <c r="F16" s="23"/>
      <c r="G16" s="378">
        <v>0</v>
      </c>
      <c r="H16" s="288">
        <f>G16</f>
        <v>0</v>
      </c>
      <c r="I16" s="288">
        <v>0</v>
      </c>
      <c r="J16" s="288">
        <v>0</v>
      </c>
      <c r="K16" s="293">
        <v>0</v>
      </c>
      <c r="L16" s="292">
        <v>0</v>
      </c>
      <c r="M16" s="288">
        <v>0.25</v>
      </c>
      <c r="N16" s="288">
        <v>0.5</v>
      </c>
      <c r="O16" s="295">
        <v>0.75</v>
      </c>
      <c r="P16" s="292">
        <v>1</v>
      </c>
      <c r="Q16" s="288">
        <f t="shared" si="2"/>
        <v>1</v>
      </c>
      <c r="R16" s="288">
        <f t="shared" si="2"/>
        <v>1</v>
      </c>
      <c r="S16" s="295">
        <f t="shared" si="2"/>
        <v>1</v>
      </c>
      <c r="T16" s="288">
        <f t="shared" si="2"/>
        <v>1</v>
      </c>
      <c r="U16" s="288">
        <f t="shared" si="2"/>
        <v>1</v>
      </c>
      <c r="V16" s="288">
        <f t="shared" si="2"/>
        <v>1</v>
      </c>
      <c r="W16" s="295">
        <f t="shared" si="2"/>
        <v>1</v>
      </c>
      <c r="X16" s="288">
        <f t="shared" si="3"/>
        <v>1</v>
      </c>
      <c r="Y16" s="288">
        <f t="shared" si="4"/>
        <v>1</v>
      </c>
      <c r="Z16" s="288">
        <f t="shared" si="5"/>
        <v>1</v>
      </c>
      <c r="AA16" s="295">
        <f t="shared" si="6"/>
        <v>1</v>
      </c>
      <c r="AB16" s="288">
        <f t="shared" si="7"/>
        <v>1</v>
      </c>
      <c r="AC16" s="288">
        <f t="shared" si="8"/>
        <v>1</v>
      </c>
      <c r="AD16" s="288">
        <f t="shared" si="9"/>
        <v>1</v>
      </c>
      <c r="AE16" s="295">
        <f t="shared" si="10"/>
        <v>1</v>
      </c>
      <c r="AF16" s="676" t="s">
        <v>780</v>
      </c>
      <c r="AG16" s="506" t="s">
        <v>451</v>
      </c>
      <c r="AH16" s="505"/>
      <c r="AI16" s="505"/>
      <c r="AJ16" s="505"/>
      <c r="AK16" s="505"/>
      <c r="AL16" s="505"/>
    </row>
    <row r="17" spans="1:38" s="247" customFormat="1" ht="34.5" thickBot="1" x14ac:dyDescent="0.25">
      <c r="A17" s="246"/>
      <c r="B17" s="258"/>
      <c r="C17" s="228"/>
      <c r="D17" s="529" t="s">
        <v>401</v>
      </c>
      <c r="E17" s="23"/>
      <c r="F17" s="23"/>
      <c r="G17" s="154"/>
      <c r="H17" s="52"/>
      <c r="I17" s="154"/>
      <c r="J17" s="154"/>
      <c r="K17" s="235"/>
      <c r="L17" s="236"/>
      <c r="M17" s="154"/>
      <c r="N17" s="154"/>
      <c r="O17" s="237"/>
      <c r="P17" s="52"/>
      <c r="Q17" s="154"/>
      <c r="R17" s="154"/>
      <c r="S17" s="237"/>
      <c r="T17" s="154"/>
      <c r="U17" s="154"/>
      <c r="V17" s="154"/>
      <c r="W17" s="237"/>
      <c r="X17" s="154"/>
      <c r="Y17" s="154"/>
      <c r="Z17" s="154"/>
      <c r="AA17" s="237"/>
      <c r="AB17" s="154"/>
      <c r="AC17" s="154"/>
      <c r="AD17" s="154"/>
      <c r="AE17" s="237"/>
      <c r="AF17" s="677"/>
      <c r="AG17" s="237"/>
      <c r="AH17" s="237"/>
      <c r="AI17" s="237"/>
      <c r="AJ17" s="237"/>
      <c r="AK17" s="237"/>
      <c r="AL17" s="237"/>
    </row>
    <row r="18" spans="1:38" s="247" customFormat="1" ht="12" thickBot="1" x14ac:dyDescent="0.25">
      <c r="A18" s="246"/>
      <c r="B18" s="416"/>
      <c r="C18" s="228"/>
      <c r="D18" s="417"/>
      <c r="E18" s="437"/>
      <c r="F18" s="437"/>
      <c r="G18" s="438"/>
      <c r="H18" s="429"/>
      <c r="I18" s="438"/>
      <c r="J18" s="438"/>
      <c r="K18" s="439"/>
      <c r="L18" s="430"/>
      <c r="M18" s="438"/>
      <c r="N18" s="438"/>
      <c r="O18" s="440"/>
      <c r="P18" s="441"/>
      <c r="Q18" s="438"/>
      <c r="R18" s="438"/>
      <c r="S18" s="440"/>
      <c r="T18" s="438"/>
      <c r="U18" s="438"/>
      <c r="V18" s="438"/>
      <c r="W18" s="440"/>
      <c r="X18" s="438"/>
      <c r="Y18" s="438"/>
      <c r="Z18" s="438"/>
      <c r="AA18" s="440"/>
      <c r="AB18" s="438"/>
      <c r="AC18" s="438"/>
      <c r="AD18" s="438"/>
      <c r="AE18" s="440"/>
      <c r="AF18" s="678"/>
      <c r="AG18" s="417"/>
      <c r="AH18" s="417"/>
      <c r="AI18" s="417"/>
      <c r="AJ18" s="417"/>
      <c r="AK18" s="417"/>
      <c r="AL18" s="417"/>
    </row>
    <row r="19" spans="1:38" s="232" customFormat="1" ht="12" thickBot="1" x14ac:dyDescent="0.25">
      <c r="A19" s="239"/>
      <c r="B19" s="416"/>
      <c r="C19" s="228"/>
      <c r="D19" s="417" t="s">
        <v>128</v>
      </c>
      <c r="E19" s="437"/>
      <c r="F19" s="437"/>
      <c r="G19" s="419">
        <f>SUMPRODUCT(G20:G28,Inputs!$C$14:$C$22)</f>
        <v>0</v>
      </c>
      <c r="H19" s="419">
        <f>SUMPRODUCT(H20:H28,Inputs!$C$14:$C$22)</f>
        <v>0</v>
      </c>
      <c r="I19" s="419">
        <f>SUMPRODUCT(I20:I28,Inputs!$C$14:$C$22)</f>
        <v>0.38888888888888895</v>
      </c>
      <c r="J19" s="419">
        <f>SUMPRODUCT(J20:J28,Inputs!$C$14:$C$22)</f>
        <v>0.49999999999999994</v>
      </c>
      <c r="K19" s="420">
        <f>SUMPRODUCT(K20:K28,Inputs!$C$14:$C$22)</f>
        <v>0.72222222222222232</v>
      </c>
      <c r="L19" s="421">
        <f>SUMPRODUCT(L20:L28,Inputs!$C$14:$C$22)</f>
        <v>0.86111111111111116</v>
      </c>
      <c r="M19" s="419">
        <f>SUMPRODUCT(M20:M28,Inputs!$C$14:$C$22)</f>
        <v>0.94444444444444453</v>
      </c>
      <c r="N19" s="419">
        <f>SUMPRODUCT(N20:N28,Inputs!$C$14:$C$22)</f>
        <v>1.0000000000000002</v>
      </c>
      <c r="O19" s="422">
        <f>SUMPRODUCT(O20:O28,Inputs!$C$14:$C$22)</f>
        <v>1.0000000000000002</v>
      </c>
      <c r="P19" s="421">
        <f>SUMPRODUCT(P20:P28,Inputs!$C$14:$C$22)</f>
        <v>1.0000000000000002</v>
      </c>
      <c r="Q19" s="419">
        <f>SUMPRODUCT(Q20:Q28,Inputs!$C$14:$C$22)</f>
        <v>1.0000000000000002</v>
      </c>
      <c r="R19" s="419">
        <f>SUMPRODUCT(R20:R28,Inputs!$C$14:$C$22)</f>
        <v>1.0000000000000002</v>
      </c>
      <c r="S19" s="422">
        <f>SUMPRODUCT(S20:S28,Inputs!$C$14:$C$22)</f>
        <v>1.0000000000000002</v>
      </c>
      <c r="T19" s="419">
        <f>SUMPRODUCT(T20:T28,Inputs!$C$14:$C$22)</f>
        <v>1.0000000000000002</v>
      </c>
      <c r="U19" s="419">
        <f>SUMPRODUCT(U20:U28,Inputs!$C$14:$C$22)</f>
        <v>1.0000000000000002</v>
      </c>
      <c r="V19" s="419">
        <f>SUMPRODUCT(V20:V28,Inputs!$C$14:$C$22)</f>
        <v>1.0000000000000002</v>
      </c>
      <c r="W19" s="422">
        <f>SUMPRODUCT(W20:W28,Inputs!$C$14:$C$22)</f>
        <v>1.0000000000000002</v>
      </c>
      <c r="X19" s="419">
        <f>SUMPRODUCT(X20:X28,Inputs!$C$14:$C$22)</f>
        <v>1.0000000000000002</v>
      </c>
      <c r="Y19" s="419">
        <f>SUMPRODUCT(Y20:Y28,Inputs!$C$14:$C$22)</f>
        <v>1.0000000000000002</v>
      </c>
      <c r="Z19" s="419">
        <f>SUMPRODUCT(Z20:Z28,Inputs!$C$14:$C$22)</f>
        <v>1.0000000000000002</v>
      </c>
      <c r="AA19" s="422">
        <f>SUMPRODUCT(AA20:AA28,Inputs!$C$14:$C$22)</f>
        <v>1.0000000000000002</v>
      </c>
      <c r="AB19" s="419">
        <f>SUMPRODUCT(AB20:AB28,Inputs!$C$14:$C$22)</f>
        <v>1.0000000000000002</v>
      </c>
      <c r="AC19" s="419">
        <f>SUMPRODUCT(AC20:AC28,Inputs!$C$14:$C$22)</f>
        <v>1.0000000000000002</v>
      </c>
      <c r="AD19" s="419">
        <f>SUMPRODUCT(AD20:AD28,Inputs!$C$14:$C$22)</f>
        <v>1.0000000000000002</v>
      </c>
      <c r="AE19" s="422">
        <f>SUMPRODUCT(AE20:AE28,Inputs!$C$14:$C$22)</f>
        <v>1.0000000000000002</v>
      </c>
      <c r="AF19" s="678"/>
      <c r="AG19" s="417"/>
      <c r="AH19" s="417"/>
      <c r="AI19" s="417"/>
      <c r="AJ19" s="417"/>
      <c r="AK19" s="417"/>
      <c r="AL19" s="417"/>
    </row>
    <row r="20" spans="1:38" s="229" customFormat="1" ht="12.75" thickBot="1" x14ac:dyDescent="0.25">
      <c r="A20" s="240"/>
      <c r="B20" s="416"/>
      <c r="C20" s="228"/>
      <c r="D20" s="297" t="str">
        <f>[3]LCN!B13</f>
        <v>All local GP practices have agreed to an Alliance</v>
      </c>
      <c r="E20" s="23"/>
      <c r="F20" s="23"/>
      <c r="G20" s="378">
        <v>0</v>
      </c>
      <c r="H20" s="288">
        <f>G20</f>
        <v>0</v>
      </c>
      <c r="I20" s="288">
        <v>1</v>
      </c>
      <c r="J20" s="288">
        <f t="shared" ref="J20:W20" si="12">I20</f>
        <v>1</v>
      </c>
      <c r="K20" s="293">
        <f t="shared" si="12"/>
        <v>1</v>
      </c>
      <c r="L20" s="292">
        <f t="shared" si="12"/>
        <v>1</v>
      </c>
      <c r="M20" s="288">
        <f t="shared" si="12"/>
        <v>1</v>
      </c>
      <c r="N20" s="288">
        <f t="shared" si="12"/>
        <v>1</v>
      </c>
      <c r="O20" s="295">
        <f t="shared" si="12"/>
        <v>1</v>
      </c>
      <c r="P20" s="292">
        <f t="shared" si="12"/>
        <v>1</v>
      </c>
      <c r="Q20" s="288">
        <f t="shared" si="12"/>
        <v>1</v>
      </c>
      <c r="R20" s="288">
        <f t="shared" si="12"/>
        <v>1</v>
      </c>
      <c r="S20" s="295">
        <f t="shared" si="12"/>
        <v>1</v>
      </c>
      <c r="T20" s="288">
        <f t="shared" si="12"/>
        <v>1</v>
      </c>
      <c r="U20" s="288">
        <f t="shared" si="12"/>
        <v>1</v>
      </c>
      <c r="V20" s="288">
        <f t="shared" si="12"/>
        <v>1</v>
      </c>
      <c r="W20" s="295">
        <f t="shared" si="12"/>
        <v>1</v>
      </c>
      <c r="X20" s="288">
        <f t="shared" ref="X20:X28" si="13">W20</f>
        <v>1</v>
      </c>
      <c r="Y20" s="288">
        <f t="shared" ref="Y20:Y28" si="14">X20</f>
        <v>1</v>
      </c>
      <c r="Z20" s="288">
        <f t="shared" ref="Z20:Z28" si="15">Y20</f>
        <v>1</v>
      </c>
      <c r="AA20" s="295">
        <f t="shared" ref="AA20:AA28" si="16">Z20</f>
        <v>1</v>
      </c>
      <c r="AB20" s="288">
        <f t="shared" ref="AB20:AB28" si="17">AA20</f>
        <v>1</v>
      </c>
      <c r="AC20" s="288">
        <f t="shared" ref="AC20:AC28" si="18">AB20</f>
        <v>1</v>
      </c>
      <c r="AD20" s="288">
        <f t="shared" ref="AD20:AD28" si="19">AC20</f>
        <v>1</v>
      </c>
      <c r="AE20" s="295">
        <f t="shared" ref="AE20:AE28" si="20">AD20</f>
        <v>1</v>
      </c>
      <c r="AF20" s="505"/>
      <c r="AG20" s="506"/>
      <c r="AH20" s="505"/>
      <c r="AI20" s="505"/>
      <c r="AJ20" s="505"/>
      <c r="AK20" s="505"/>
      <c r="AL20" s="505"/>
    </row>
    <row r="21" spans="1:38" s="229" customFormat="1" ht="12.75" thickBot="1" x14ac:dyDescent="0.25">
      <c r="A21" s="240"/>
      <c r="B21" s="416"/>
      <c r="C21" s="228"/>
      <c r="D21" s="297" t="str">
        <f>[3]LCN!B14</f>
        <v>The practices are geographically aligned</v>
      </c>
      <c r="E21" s="23"/>
      <c r="F21" s="23"/>
      <c r="G21" s="378">
        <v>0</v>
      </c>
      <c r="H21" s="288">
        <f>G21</f>
        <v>0</v>
      </c>
      <c r="I21" s="288">
        <v>1</v>
      </c>
      <c r="J21" s="288">
        <f t="shared" ref="I21:W28" si="21">I21</f>
        <v>1</v>
      </c>
      <c r="K21" s="293">
        <f>J21</f>
        <v>1</v>
      </c>
      <c r="L21" s="292">
        <f t="shared" si="21"/>
        <v>1</v>
      </c>
      <c r="M21" s="288">
        <f t="shared" si="21"/>
        <v>1</v>
      </c>
      <c r="N21" s="288">
        <f t="shared" si="21"/>
        <v>1</v>
      </c>
      <c r="O21" s="295">
        <f t="shared" si="21"/>
        <v>1</v>
      </c>
      <c r="P21" s="292">
        <f t="shared" si="21"/>
        <v>1</v>
      </c>
      <c r="Q21" s="288">
        <f t="shared" si="21"/>
        <v>1</v>
      </c>
      <c r="R21" s="288">
        <f t="shared" si="21"/>
        <v>1</v>
      </c>
      <c r="S21" s="295">
        <f t="shared" si="21"/>
        <v>1</v>
      </c>
      <c r="T21" s="288">
        <f t="shared" si="21"/>
        <v>1</v>
      </c>
      <c r="U21" s="288">
        <f t="shared" si="21"/>
        <v>1</v>
      </c>
      <c r="V21" s="288">
        <f t="shared" si="21"/>
        <v>1</v>
      </c>
      <c r="W21" s="295">
        <f t="shared" si="21"/>
        <v>1</v>
      </c>
      <c r="X21" s="288">
        <f t="shared" si="13"/>
        <v>1</v>
      </c>
      <c r="Y21" s="288">
        <f t="shared" si="14"/>
        <v>1</v>
      </c>
      <c r="Z21" s="288">
        <f t="shared" si="15"/>
        <v>1</v>
      </c>
      <c r="AA21" s="295">
        <f t="shared" si="16"/>
        <v>1</v>
      </c>
      <c r="AB21" s="288">
        <f t="shared" si="17"/>
        <v>1</v>
      </c>
      <c r="AC21" s="288">
        <f t="shared" si="18"/>
        <v>1</v>
      </c>
      <c r="AD21" s="288">
        <f t="shared" si="19"/>
        <v>1</v>
      </c>
      <c r="AE21" s="295">
        <f t="shared" si="20"/>
        <v>1</v>
      </c>
      <c r="AF21" s="505"/>
      <c r="AG21" s="506"/>
      <c r="AH21" s="505"/>
      <c r="AI21" s="505"/>
      <c r="AJ21" s="505"/>
      <c r="AK21" s="505"/>
      <c r="AL21" s="505"/>
    </row>
    <row r="22" spans="1:38" s="229" customFormat="1" ht="12.75" thickBot="1" x14ac:dyDescent="0.25">
      <c r="A22" s="240"/>
      <c r="B22" s="416"/>
      <c r="C22" s="228"/>
      <c r="D22" s="297" t="str">
        <f>[3]LCN!B15</f>
        <v>The Alliance has a recognised legal identity</v>
      </c>
      <c r="E22" s="23"/>
      <c r="F22" s="23"/>
      <c r="G22" s="378">
        <v>0</v>
      </c>
      <c r="H22" s="288">
        <f>G22</f>
        <v>0</v>
      </c>
      <c r="I22" s="288">
        <v>0.5</v>
      </c>
      <c r="J22" s="288">
        <v>1</v>
      </c>
      <c r="K22" s="293">
        <f>J22</f>
        <v>1</v>
      </c>
      <c r="L22" s="292">
        <f t="shared" si="21"/>
        <v>1</v>
      </c>
      <c r="M22" s="288">
        <f t="shared" si="21"/>
        <v>1</v>
      </c>
      <c r="N22" s="288">
        <f t="shared" si="21"/>
        <v>1</v>
      </c>
      <c r="O22" s="295">
        <f t="shared" si="21"/>
        <v>1</v>
      </c>
      <c r="P22" s="292">
        <f t="shared" si="21"/>
        <v>1</v>
      </c>
      <c r="Q22" s="288">
        <f t="shared" si="21"/>
        <v>1</v>
      </c>
      <c r="R22" s="288">
        <f t="shared" si="21"/>
        <v>1</v>
      </c>
      <c r="S22" s="295">
        <f t="shared" si="21"/>
        <v>1</v>
      </c>
      <c r="T22" s="288">
        <f t="shared" si="21"/>
        <v>1</v>
      </c>
      <c r="U22" s="288">
        <f t="shared" si="21"/>
        <v>1</v>
      </c>
      <c r="V22" s="288">
        <f t="shared" si="21"/>
        <v>1</v>
      </c>
      <c r="W22" s="295">
        <f t="shared" si="21"/>
        <v>1</v>
      </c>
      <c r="X22" s="288">
        <f t="shared" si="13"/>
        <v>1</v>
      </c>
      <c r="Y22" s="288">
        <f t="shared" si="14"/>
        <v>1</v>
      </c>
      <c r="Z22" s="288">
        <f t="shared" si="15"/>
        <v>1</v>
      </c>
      <c r="AA22" s="295">
        <f t="shared" si="16"/>
        <v>1</v>
      </c>
      <c r="AB22" s="288">
        <f t="shared" si="17"/>
        <v>1</v>
      </c>
      <c r="AC22" s="288">
        <f t="shared" si="18"/>
        <v>1</v>
      </c>
      <c r="AD22" s="288">
        <f t="shared" si="19"/>
        <v>1</v>
      </c>
      <c r="AE22" s="295">
        <f t="shared" si="20"/>
        <v>1</v>
      </c>
      <c r="AF22" s="505"/>
      <c r="AG22" s="506"/>
      <c r="AH22" s="505"/>
      <c r="AI22" s="505"/>
      <c r="AJ22" s="505"/>
      <c r="AK22" s="505"/>
      <c r="AL22" s="505"/>
    </row>
    <row r="23" spans="1:38" s="229" customFormat="1" ht="45.75" thickBot="1" x14ac:dyDescent="0.25">
      <c r="A23" s="240"/>
      <c r="B23" s="416"/>
      <c r="C23" s="228"/>
      <c r="D23" s="297" t="str">
        <f>[3]LCN!B16</f>
        <v>The Alliance is registered with the CQC</v>
      </c>
      <c r="E23" s="23"/>
      <c r="F23" s="23"/>
      <c r="G23" s="378">
        <v>0</v>
      </c>
      <c r="H23" s="288">
        <f>G23</f>
        <v>0</v>
      </c>
      <c r="I23" s="288">
        <f t="shared" si="21"/>
        <v>0</v>
      </c>
      <c r="J23" s="288">
        <f t="shared" si="21"/>
        <v>0</v>
      </c>
      <c r="K23" s="293">
        <v>0</v>
      </c>
      <c r="L23" s="292">
        <v>0.25</v>
      </c>
      <c r="M23" s="288">
        <v>0.75</v>
      </c>
      <c r="N23" s="288">
        <v>1</v>
      </c>
      <c r="O23" s="295">
        <f t="shared" si="21"/>
        <v>1</v>
      </c>
      <c r="P23" s="292">
        <f t="shared" si="21"/>
        <v>1</v>
      </c>
      <c r="Q23" s="288">
        <f t="shared" si="21"/>
        <v>1</v>
      </c>
      <c r="R23" s="288">
        <f t="shared" si="21"/>
        <v>1</v>
      </c>
      <c r="S23" s="295">
        <f t="shared" si="21"/>
        <v>1</v>
      </c>
      <c r="T23" s="288">
        <f t="shared" si="21"/>
        <v>1</v>
      </c>
      <c r="U23" s="288">
        <f t="shared" si="21"/>
        <v>1</v>
      </c>
      <c r="V23" s="288">
        <f t="shared" si="21"/>
        <v>1</v>
      </c>
      <c r="W23" s="295">
        <f t="shared" si="21"/>
        <v>1</v>
      </c>
      <c r="X23" s="288">
        <f t="shared" si="13"/>
        <v>1</v>
      </c>
      <c r="Y23" s="288">
        <f t="shared" si="14"/>
        <v>1</v>
      </c>
      <c r="Z23" s="288">
        <f t="shared" si="15"/>
        <v>1</v>
      </c>
      <c r="AA23" s="295">
        <f t="shared" si="16"/>
        <v>1</v>
      </c>
      <c r="AB23" s="288">
        <f t="shared" si="17"/>
        <v>1</v>
      </c>
      <c r="AC23" s="288">
        <f t="shared" si="18"/>
        <v>1</v>
      </c>
      <c r="AD23" s="288">
        <f t="shared" si="19"/>
        <v>1</v>
      </c>
      <c r="AE23" s="295">
        <f t="shared" si="20"/>
        <v>1</v>
      </c>
      <c r="AF23" s="676" t="s">
        <v>855</v>
      </c>
      <c r="AG23" s="506" t="s">
        <v>451</v>
      </c>
      <c r="AH23" s="505" t="s">
        <v>781</v>
      </c>
      <c r="AI23" s="505" t="s">
        <v>781</v>
      </c>
      <c r="AJ23" s="505"/>
      <c r="AK23" s="505" t="s">
        <v>782</v>
      </c>
      <c r="AL23" s="505" t="s">
        <v>783</v>
      </c>
    </row>
    <row r="24" spans="1:38" s="229" customFormat="1" ht="12.75" thickBot="1" x14ac:dyDescent="0.25">
      <c r="A24" s="240"/>
      <c r="B24" s="416"/>
      <c r="C24" s="228"/>
      <c r="D24" s="297" t="str">
        <f>[3]LCN!B17</f>
        <v>Specification for an enhanced primary care service created and agreed</v>
      </c>
      <c r="E24" s="23"/>
      <c r="F24" s="23"/>
      <c r="G24" s="378">
        <v>0</v>
      </c>
      <c r="H24" s="288">
        <v>0</v>
      </c>
      <c r="I24" s="288">
        <f t="shared" si="21"/>
        <v>0</v>
      </c>
      <c r="J24" s="288">
        <f t="shared" si="21"/>
        <v>0</v>
      </c>
      <c r="K24" s="293">
        <v>1</v>
      </c>
      <c r="L24" s="292">
        <f t="shared" si="21"/>
        <v>1</v>
      </c>
      <c r="M24" s="288">
        <f t="shared" si="21"/>
        <v>1</v>
      </c>
      <c r="N24" s="288">
        <f t="shared" si="21"/>
        <v>1</v>
      </c>
      <c r="O24" s="295">
        <f t="shared" si="21"/>
        <v>1</v>
      </c>
      <c r="P24" s="292">
        <f t="shared" si="21"/>
        <v>1</v>
      </c>
      <c r="Q24" s="288">
        <f t="shared" si="21"/>
        <v>1</v>
      </c>
      <c r="R24" s="288">
        <f t="shared" si="21"/>
        <v>1</v>
      </c>
      <c r="S24" s="295">
        <f t="shared" si="21"/>
        <v>1</v>
      </c>
      <c r="T24" s="288">
        <f t="shared" si="21"/>
        <v>1</v>
      </c>
      <c r="U24" s="288">
        <f t="shared" si="21"/>
        <v>1</v>
      </c>
      <c r="V24" s="288">
        <f t="shared" si="21"/>
        <v>1</v>
      </c>
      <c r="W24" s="295">
        <f t="shared" si="21"/>
        <v>1</v>
      </c>
      <c r="X24" s="288">
        <f t="shared" si="13"/>
        <v>1</v>
      </c>
      <c r="Y24" s="288">
        <f t="shared" si="14"/>
        <v>1</v>
      </c>
      <c r="Z24" s="288">
        <f t="shared" si="15"/>
        <v>1</v>
      </c>
      <c r="AA24" s="295">
        <f t="shared" si="16"/>
        <v>1</v>
      </c>
      <c r="AB24" s="288">
        <f t="shared" si="17"/>
        <v>1</v>
      </c>
      <c r="AC24" s="288">
        <f t="shared" si="18"/>
        <v>1</v>
      </c>
      <c r="AD24" s="288">
        <f t="shared" si="19"/>
        <v>1</v>
      </c>
      <c r="AE24" s="295">
        <f t="shared" si="20"/>
        <v>1</v>
      </c>
      <c r="AF24" s="505"/>
      <c r="AG24" s="506" t="s">
        <v>431</v>
      </c>
      <c r="AH24" s="505"/>
      <c r="AI24" s="505"/>
      <c r="AJ24" s="505"/>
      <c r="AK24" s="505"/>
      <c r="AL24" s="505"/>
    </row>
    <row r="25" spans="1:38" s="229" customFormat="1" ht="12.75" thickBot="1" x14ac:dyDescent="0.25">
      <c r="A25" s="240"/>
      <c r="B25" s="416"/>
      <c r="C25" s="228"/>
      <c r="D25" s="297" t="str">
        <f>[3]LCN!B18</f>
        <v>Commissioner offer made to Alliance and contract in place following due diligence</v>
      </c>
      <c r="E25" s="23"/>
      <c r="F25" s="23"/>
      <c r="G25" s="378">
        <v>0</v>
      </c>
      <c r="H25" s="288">
        <f>G25</f>
        <v>0</v>
      </c>
      <c r="I25" s="288">
        <f t="shared" si="21"/>
        <v>0</v>
      </c>
      <c r="J25" s="288">
        <f t="shared" si="21"/>
        <v>0</v>
      </c>
      <c r="K25" s="293">
        <v>0.5</v>
      </c>
      <c r="L25" s="292">
        <v>1</v>
      </c>
      <c r="M25" s="288">
        <f t="shared" si="21"/>
        <v>1</v>
      </c>
      <c r="N25" s="288">
        <f t="shared" si="21"/>
        <v>1</v>
      </c>
      <c r="O25" s="295">
        <f t="shared" si="21"/>
        <v>1</v>
      </c>
      <c r="P25" s="292">
        <f>O25</f>
        <v>1</v>
      </c>
      <c r="Q25" s="288">
        <f t="shared" si="21"/>
        <v>1</v>
      </c>
      <c r="R25" s="288">
        <f t="shared" si="21"/>
        <v>1</v>
      </c>
      <c r="S25" s="295">
        <f t="shared" si="21"/>
        <v>1</v>
      </c>
      <c r="T25" s="288">
        <f t="shared" si="21"/>
        <v>1</v>
      </c>
      <c r="U25" s="288">
        <f t="shared" si="21"/>
        <v>1</v>
      </c>
      <c r="V25" s="288">
        <f t="shared" si="21"/>
        <v>1</v>
      </c>
      <c r="W25" s="295">
        <f t="shared" si="21"/>
        <v>1</v>
      </c>
      <c r="X25" s="288">
        <f t="shared" si="13"/>
        <v>1</v>
      </c>
      <c r="Y25" s="288">
        <f t="shared" si="14"/>
        <v>1</v>
      </c>
      <c r="Z25" s="288">
        <f t="shared" si="15"/>
        <v>1</v>
      </c>
      <c r="AA25" s="295">
        <f t="shared" si="16"/>
        <v>1</v>
      </c>
      <c r="AB25" s="288">
        <f t="shared" si="17"/>
        <v>1</v>
      </c>
      <c r="AC25" s="288">
        <f t="shared" si="18"/>
        <v>1</v>
      </c>
      <c r="AD25" s="288">
        <f t="shared" si="19"/>
        <v>1</v>
      </c>
      <c r="AE25" s="295">
        <f t="shared" si="20"/>
        <v>1</v>
      </c>
      <c r="AF25" s="505"/>
      <c r="AG25" s="506" t="s">
        <v>431</v>
      </c>
      <c r="AH25" s="505"/>
      <c r="AI25" s="505"/>
      <c r="AJ25" s="505"/>
      <c r="AK25" s="505"/>
      <c r="AL25" s="505"/>
    </row>
    <row r="26" spans="1:38" s="260" customFormat="1" ht="12.75" thickBot="1" x14ac:dyDescent="0.25">
      <c r="A26" s="240"/>
      <c r="B26" s="416"/>
      <c r="C26" s="228"/>
      <c r="D26" s="297" t="str">
        <f>[3]LCN!B19</f>
        <v>Alliance leadership, governance &amp; decision-making arrangements in place</v>
      </c>
      <c r="E26" s="23"/>
      <c r="F26" s="23"/>
      <c r="G26" s="378">
        <v>0</v>
      </c>
      <c r="H26" s="288">
        <f>G26</f>
        <v>0</v>
      </c>
      <c r="I26" s="288">
        <v>0.5</v>
      </c>
      <c r="J26" s="288">
        <v>0.75</v>
      </c>
      <c r="K26" s="293">
        <v>1</v>
      </c>
      <c r="L26" s="292">
        <f t="shared" si="21"/>
        <v>1</v>
      </c>
      <c r="M26" s="288">
        <f t="shared" si="21"/>
        <v>1</v>
      </c>
      <c r="N26" s="288">
        <f t="shared" si="21"/>
        <v>1</v>
      </c>
      <c r="O26" s="295">
        <f t="shared" si="21"/>
        <v>1</v>
      </c>
      <c r="P26" s="292">
        <f t="shared" si="21"/>
        <v>1</v>
      </c>
      <c r="Q26" s="288">
        <f t="shared" si="21"/>
        <v>1</v>
      </c>
      <c r="R26" s="288">
        <f t="shared" si="21"/>
        <v>1</v>
      </c>
      <c r="S26" s="295">
        <f t="shared" si="21"/>
        <v>1</v>
      </c>
      <c r="T26" s="288">
        <f t="shared" si="21"/>
        <v>1</v>
      </c>
      <c r="U26" s="288">
        <f t="shared" si="21"/>
        <v>1</v>
      </c>
      <c r="V26" s="288">
        <f t="shared" si="21"/>
        <v>1</v>
      </c>
      <c r="W26" s="295">
        <f t="shared" si="21"/>
        <v>1</v>
      </c>
      <c r="X26" s="288">
        <f t="shared" si="13"/>
        <v>1</v>
      </c>
      <c r="Y26" s="288">
        <f t="shared" si="14"/>
        <v>1</v>
      </c>
      <c r="Z26" s="288">
        <f t="shared" si="15"/>
        <v>1</v>
      </c>
      <c r="AA26" s="295">
        <f t="shared" si="16"/>
        <v>1</v>
      </c>
      <c r="AB26" s="288">
        <f t="shared" si="17"/>
        <v>1</v>
      </c>
      <c r="AC26" s="288">
        <f t="shared" si="18"/>
        <v>1</v>
      </c>
      <c r="AD26" s="288">
        <f t="shared" si="19"/>
        <v>1</v>
      </c>
      <c r="AE26" s="295">
        <f t="shared" si="20"/>
        <v>1</v>
      </c>
      <c r="AF26" s="505"/>
      <c r="AG26" s="506" t="s">
        <v>431</v>
      </c>
      <c r="AH26" s="505"/>
      <c r="AI26" s="505"/>
      <c r="AJ26" s="505"/>
      <c r="AK26" s="505"/>
      <c r="AL26" s="505"/>
    </row>
    <row r="27" spans="1:38" s="260" customFormat="1" ht="12.75" thickBot="1" x14ac:dyDescent="0.25">
      <c r="A27" s="240"/>
      <c r="B27" s="416"/>
      <c r="C27" s="228"/>
      <c r="D27" s="297" t="str">
        <f>[3]LCN!B20</f>
        <v>Alliance management structure in place</v>
      </c>
      <c r="E27" s="23"/>
      <c r="F27" s="23"/>
      <c r="G27" s="378">
        <v>0</v>
      </c>
      <c r="H27" s="288">
        <f>G27</f>
        <v>0</v>
      </c>
      <c r="I27" s="288">
        <v>0.5</v>
      </c>
      <c r="J27" s="288">
        <v>0.75</v>
      </c>
      <c r="K27" s="293">
        <v>1</v>
      </c>
      <c r="L27" s="292">
        <f t="shared" si="21"/>
        <v>1</v>
      </c>
      <c r="M27" s="288">
        <f t="shared" si="21"/>
        <v>1</v>
      </c>
      <c r="N27" s="288">
        <f t="shared" si="21"/>
        <v>1</v>
      </c>
      <c r="O27" s="295">
        <f t="shared" si="21"/>
        <v>1</v>
      </c>
      <c r="P27" s="292">
        <f t="shared" si="21"/>
        <v>1</v>
      </c>
      <c r="Q27" s="288">
        <f t="shared" si="21"/>
        <v>1</v>
      </c>
      <c r="R27" s="288">
        <f t="shared" si="21"/>
        <v>1</v>
      </c>
      <c r="S27" s="295">
        <f t="shared" si="21"/>
        <v>1</v>
      </c>
      <c r="T27" s="288">
        <f t="shared" si="21"/>
        <v>1</v>
      </c>
      <c r="U27" s="288">
        <f t="shared" si="21"/>
        <v>1</v>
      </c>
      <c r="V27" s="288">
        <f t="shared" si="21"/>
        <v>1</v>
      </c>
      <c r="W27" s="295">
        <f t="shared" si="21"/>
        <v>1</v>
      </c>
      <c r="X27" s="288">
        <f t="shared" si="13"/>
        <v>1</v>
      </c>
      <c r="Y27" s="288">
        <f t="shared" si="14"/>
        <v>1</v>
      </c>
      <c r="Z27" s="288">
        <f t="shared" si="15"/>
        <v>1</v>
      </c>
      <c r="AA27" s="295">
        <f t="shared" si="16"/>
        <v>1</v>
      </c>
      <c r="AB27" s="288">
        <f t="shared" si="17"/>
        <v>1</v>
      </c>
      <c r="AC27" s="288">
        <f t="shared" si="18"/>
        <v>1</v>
      </c>
      <c r="AD27" s="288">
        <f t="shared" si="19"/>
        <v>1</v>
      </c>
      <c r="AE27" s="295">
        <f t="shared" si="20"/>
        <v>1</v>
      </c>
      <c r="AF27" s="505"/>
      <c r="AG27" s="506" t="s">
        <v>431</v>
      </c>
      <c r="AH27" s="505"/>
      <c r="AI27" s="505"/>
      <c r="AJ27" s="505"/>
      <c r="AK27" s="505"/>
      <c r="AL27" s="505"/>
    </row>
    <row r="28" spans="1:38" s="260" customFormat="1" ht="30" customHeight="1" thickBot="1" x14ac:dyDescent="0.25">
      <c r="A28" s="240"/>
      <c r="B28" s="416"/>
      <c r="C28" s="228"/>
      <c r="D28" s="297" t="s">
        <v>147</v>
      </c>
      <c r="E28" s="23"/>
      <c r="F28" s="23"/>
      <c r="G28" s="378">
        <v>0</v>
      </c>
      <c r="H28" s="288">
        <f>G28</f>
        <v>0</v>
      </c>
      <c r="I28" s="288">
        <v>0</v>
      </c>
      <c r="J28" s="288">
        <v>0</v>
      </c>
      <c r="K28" s="293">
        <v>0</v>
      </c>
      <c r="L28" s="292">
        <v>0.5</v>
      </c>
      <c r="M28" s="288">
        <v>0.75</v>
      </c>
      <c r="N28" s="288">
        <v>1</v>
      </c>
      <c r="O28" s="295">
        <f t="shared" si="21"/>
        <v>1</v>
      </c>
      <c r="P28" s="292">
        <f t="shared" si="21"/>
        <v>1</v>
      </c>
      <c r="Q28" s="288">
        <f t="shared" si="21"/>
        <v>1</v>
      </c>
      <c r="R28" s="288">
        <f t="shared" si="21"/>
        <v>1</v>
      </c>
      <c r="S28" s="295">
        <f t="shared" si="21"/>
        <v>1</v>
      </c>
      <c r="T28" s="288">
        <f t="shared" si="21"/>
        <v>1</v>
      </c>
      <c r="U28" s="288">
        <f t="shared" si="21"/>
        <v>1</v>
      </c>
      <c r="V28" s="288">
        <f t="shared" si="21"/>
        <v>1</v>
      </c>
      <c r="W28" s="295">
        <f t="shared" si="21"/>
        <v>1</v>
      </c>
      <c r="X28" s="288">
        <f t="shared" si="13"/>
        <v>1</v>
      </c>
      <c r="Y28" s="288">
        <f t="shared" si="14"/>
        <v>1</v>
      </c>
      <c r="Z28" s="288">
        <f t="shared" si="15"/>
        <v>1</v>
      </c>
      <c r="AA28" s="295">
        <f t="shared" si="16"/>
        <v>1</v>
      </c>
      <c r="AB28" s="288">
        <f t="shared" si="17"/>
        <v>1</v>
      </c>
      <c r="AC28" s="288">
        <f t="shared" si="18"/>
        <v>1</v>
      </c>
      <c r="AD28" s="288">
        <f t="shared" si="19"/>
        <v>1</v>
      </c>
      <c r="AE28" s="295">
        <f t="shared" si="20"/>
        <v>1</v>
      </c>
      <c r="AF28" s="676" t="s">
        <v>784</v>
      </c>
      <c r="AG28" s="506" t="s">
        <v>451</v>
      </c>
      <c r="AH28" s="505"/>
      <c r="AI28" s="505"/>
      <c r="AJ28" s="505"/>
      <c r="AK28" s="505"/>
      <c r="AL28" s="505"/>
    </row>
    <row r="29" spans="1:38" s="229" customFormat="1" ht="41.25" customHeight="1" thickBot="1" x14ac:dyDescent="0.25">
      <c r="A29" s="240"/>
      <c r="B29" s="416"/>
      <c r="C29" s="228"/>
      <c r="D29" s="514" t="s">
        <v>415</v>
      </c>
      <c r="E29" s="23"/>
      <c r="F29" s="23"/>
      <c r="G29" s="154"/>
      <c r="H29" s="52"/>
      <c r="I29" s="154"/>
      <c r="J29" s="154"/>
      <c r="K29" s="235"/>
      <c r="L29" s="236"/>
      <c r="M29" s="154"/>
      <c r="N29" s="154"/>
      <c r="O29" s="237"/>
      <c r="P29" s="52"/>
      <c r="Q29" s="154"/>
      <c r="R29" s="154"/>
      <c r="S29" s="237"/>
      <c r="T29" s="154"/>
      <c r="U29" s="154"/>
      <c r="V29" s="154"/>
      <c r="W29" s="237"/>
      <c r="X29" s="154"/>
      <c r="Y29" s="154"/>
      <c r="Z29" s="154"/>
      <c r="AA29" s="237"/>
      <c r="AB29" s="154"/>
      <c r="AC29" s="154"/>
      <c r="AD29" s="154"/>
      <c r="AE29" s="237"/>
      <c r="AF29" s="677"/>
      <c r="AG29" s="237"/>
      <c r="AH29" s="237"/>
      <c r="AI29" s="237"/>
      <c r="AJ29" s="237"/>
      <c r="AK29" s="237"/>
      <c r="AL29" s="237"/>
    </row>
    <row r="30" spans="1:38" s="14" customFormat="1" ht="12" thickBot="1" x14ac:dyDescent="0.25">
      <c r="A30" s="41"/>
      <c r="B30" s="919" t="s">
        <v>66</v>
      </c>
      <c r="C30" s="920"/>
      <c r="D30" s="921"/>
      <c r="E30" s="49"/>
      <c r="F30" s="49"/>
      <c r="G30" s="54"/>
      <c r="H30" s="55"/>
      <c r="I30" s="55"/>
      <c r="J30" s="55"/>
      <c r="K30" s="55"/>
      <c r="L30" s="55"/>
      <c r="M30" s="55"/>
      <c r="N30" s="55"/>
      <c r="O30" s="55"/>
      <c r="P30" s="55"/>
      <c r="Q30" s="55"/>
      <c r="R30" s="55"/>
      <c r="S30" s="55"/>
      <c r="T30" s="55"/>
      <c r="U30" s="55"/>
      <c r="V30" s="55"/>
      <c r="W30" s="55"/>
      <c r="X30" s="55"/>
      <c r="Y30" s="55"/>
      <c r="Z30" s="55"/>
      <c r="AA30" s="55"/>
      <c r="AB30" s="55"/>
      <c r="AC30" s="55"/>
      <c r="AD30" s="55"/>
      <c r="AE30" s="55"/>
      <c r="AF30" s="679"/>
      <c r="AG30" s="55"/>
      <c r="AH30" s="55"/>
      <c r="AI30" s="55"/>
      <c r="AJ30" s="55"/>
      <c r="AK30" s="55"/>
      <c r="AL30" s="55"/>
    </row>
    <row r="31" spans="1:38" s="21" customFormat="1" ht="12" thickBot="1" x14ac:dyDescent="0.25">
      <c r="A31" s="53"/>
      <c r="B31" s="185" t="s">
        <v>27</v>
      </c>
      <c r="C31" s="190" t="s">
        <v>26</v>
      </c>
      <c r="D31" s="216" t="s">
        <v>29</v>
      </c>
      <c r="E31" s="76"/>
      <c r="F31" s="77"/>
      <c r="G31" s="77"/>
      <c r="H31" s="429"/>
      <c r="I31" s="79"/>
      <c r="J31" s="79"/>
      <c r="K31" s="79"/>
      <c r="L31" s="79"/>
      <c r="M31" s="79"/>
      <c r="N31" s="79"/>
      <c r="O31" s="81"/>
      <c r="P31" s="430"/>
      <c r="Q31" s="434"/>
      <c r="R31" s="79"/>
      <c r="S31" s="81"/>
      <c r="T31" s="79"/>
      <c r="U31" s="79"/>
      <c r="V31" s="79"/>
      <c r="W31" s="81"/>
      <c r="X31" s="79"/>
      <c r="Y31" s="79"/>
      <c r="Z31" s="79"/>
      <c r="AA31" s="81"/>
      <c r="AB31" s="79"/>
      <c r="AC31" s="79"/>
      <c r="AD31" s="79"/>
      <c r="AE31" s="81"/>
      <c r="AF31" s="680"/>
      <c r="AG31" s="81"/>
      <c r="AH31" s="81"/>
      <c r="AI31" s="81"/>
      <c r="AJ31" s="81"/>
      <c r="AK31" s="81"/>
      <c r="AL31" s="81"/>
    </row>
    <row r="32" spans="1:38" s="21" customFormat="1" x14ac:dyDescent="0.2">
      <c r="A32" s="53"/>
      <c r="B32" s="186"/>
      <c r="C32" s="191"/>
      <c r="D32" s="217" t="s">
        <v>122</v>
      </c>
      <c r="E32" s="47"/>
      <c r="F32" s="48"/>
      <c r="G32" s="401">
        <f t="shared" ref="G32:W32" si="22">IFERROR(SUM(G33:G39)/COUNT(G33:G39),0)</f>
        <v>0.2857142857142857</v>
      </c>
      <c r="H32" s="402">
        <f t="shared" si="22"/>
        <v>0.4642857142857143</v>
      </c>
      <c r="I32" s="402">
        <f t="shared" si="22"/>
        <v>0.4642857142857143</v>
      </c>
      <c r="J32" s="402">
        <f t="shared" si="22"/>
        <v>0.4642857142857143</v>
      </c>
      <c r="K32" s="402">
        <f t="shared" si="22"/>
        <v>0.6428571428571429</v>
      </c>
      <c r="L32" s="403">
        <f t="shared" si="22"/>
        <v>0.6428571428571429</v>
      </c>
      <c r="M32" s="402">
        <f t="shared" si="22"/>
        <v>0.6428571428571429</v>
      </c>
      <c r="N32" s="402">
        <f t="shared" si="22"/>
        <v>0.8214285714285714</v>
      </c>
      <c r="O32" s="404">
        <f t="shared" si="22"/>
        <v>0.8214285714285714</v>
      </c>
      <c r="P32" s="402">
        <f t="shared" si="22"/>
        <v>1</v>
      </c>
      <c r="Q32" s="402">
        <f t="shared" si="22"/>
        <v>1</v>
      </c>
      <c r="R32" s="402">
        <f t="shared" si="22"/>
        <v>1</v>
      </c>
      <c r="S32" s="404">
        <f t="shared" si="22"/>
        <v>1</v>
      </c>
      <c r="T32" s="402">
        <f t="shared" si="22"/>
        <v>1</v>
      </c>
      <c r="U32" s="402">
        <f t="shared" si="22"/>
        <v>1</v>
      </c>
      <c r="V32" s="402">
        <f t="shared" si="22"/>
        <v>1</v>
      </c>
      <c r="W32" s="404">
        <f t="shared" si="22"/>
        <v>1</v>
      </c>
      <c r="X32" s="402">
        <f t="shared" ref="X32:AE32" si="23">IFERROR(SUM(X33:X39)/COUNT(X33:X39),0)</f>
        <v>1</v>
      </c>
      <c r="Y32" s="402">
        <f t="shared" si="23"/>
        <v>1</v>
      </c>
      <c r="Z32" s="402">
        <f t="shared" si="23"/>
        <v>1</v>
      </c>
      <c r="AA32" s="404">
        <f t="shared" si="23"/>
        <v>1</v>
      </c>
      <c r="AB32" s="402">
        <f t="shared" si="23"/>
        <v>1</v>
      </c>
      <c r="AC32" s="402">
        <f t="shared" si="23"/>
        <v>1</v>
      </c>
      <c r="AD32" s="402">
        <f t="shared" si="23"/>
        <v>1</v>
      </c>
      <c r="AE32" s="404">
        <f t="shared" si="23"/>
        <v>1</v>
      </c>
      <c r="AF32" s="217"/>
      <c r="AG32" s="217"/>
      <c r="AH32" s="217"/>
      <c r="AI32" s="217"/>
      <c r="AJ32" s="217"/>
      <c r="AK32" s="217"/>
      <c r="AL32" s="217"/>
    </row>
    <row r="33" spans="1:38" s="21" customFormat="1" ht="12" x14ac:dyDescent="0.2">
      <c r="A33" s="53"/>
      <c r="B33" s="187"/>
      <c r="C33" s="192"/>
      <c r="D33" s="435" t="s">
        <v>181</v>
      </c>
      <c r="E33" s="17"/>
      <c r="F33" s="20"/>
      <c r="G33" s="378">
        <v>0</v>
      </c>
      <c r="H33" s="288">
        <v>0.25</v>
      </c>
      <c r="I33" s="288">
        <f t="shared" ref="H33:W39" si="24">H33</f>
        <v>0.25</v>
      </c>
      <c r="J33" s="288">
        <f t="shared" si="24"/>
        <v>0.25</v>
      </c>
      <c r="K33" s="293">
        <v>0.5</v>
      </c>
      <c r="L33" s="292">
        <v>0.5</v>
      </c>
      <c r="M33" s="288">
        <v>0.5</v>
      </c>
      <c r="N33" s="288">
        <v>0.75</v>
      </c>
      <c r="O33" s="295">
        <v>0.75</v>
      </c>
      <c r="P33" s="292">
        <v>1</v>
      </c>
      <c r="Q33" s="288">
        <f t="shared" si="24"/>
        <v>1</v>
      </c>
      <c r="R33" s="288">
        <f t="shared" si="24"/>
        <v>1</v>
      </c>
      <c r="S33" s="295">
        <f t="shared" si="24"/>
        <v>1</v>
      </c>
      <c r="T33" s="288">
        <f t="shared" si="24"/>
        <v>1</v>
      </c>
      <c r="U33" s="288">
        <f t="shared" si="24"/>
        <v>1</v>
      </c>
      <c r="V33" s="288">
        <f t="shared" si="24"/>
        <v>1</v>
      </c>
      <c r="W33" s="295">
        <f t="shared" si="24"/>
        <v>1</v>
      </c>
      <c r="X33" s="288">
        <f t="shared" ref="X33:AE39" si="25">W33</f>
        <v>1</v>
      </c>
      <c r="Y33" s="288">
        <f t="shared" si="25"/>
        <v>1</v>
      </c>
      <c r="Z33" s="288">
        <f t="shared" si="25"/>
        <v>1</v>
      </c>
      <c r="AA33" s="295">
        <f t="shared" si="25"/>
        <v>1</v>
      </c>
      <c r="AB33" s="288">
        <f t="shared" si="25"/>
        <v>1</v>
      </c>
      <c r="AC33" s="288">
        <f t="shared" si="25"/>
        <v>1</v>
      </c>
      <c r="AD33" s="288">
        <f t="shared" si="25"/>
        <v>1</v>
      </c>
      <c r="AE33" s="295">
        <f t="shared" si="25"/>
        <v>1</v>
      </c>
      <c r="AF33" s="505"/>
      <c r="AG33" s="506" t="s">
        <v>431</v>
      </c>
      <c r="AH33" s="505"/>
      <c r="AI33" s="505"/>
      <c r="AJ33" s="505"/>
      <c r="AK33" s="505"/>
      <c r="AL33" s="505"/>
    </row>
    <row r="34" spans="1:38" s="21" customFormat="1" ht="12" x14ac:dyDescent="0.2">
      <c r="A34" s="53"/>
      <c r="B34" s="187"/>
      <c r="C34" s="192"/>
      <c r="D34" s="435" t="s">
        <v>182</v>
      </c>
      <c r="E34" s="17"/>
      <c r="F34" s="20"/>
      <c r="G34" s="378">
        <v>0</v>
      </c>
      <c r="H34" s="288">
        <v>0.25</v>
      </c>
      <c r="I34" s="288">
        <f>H34</f>
        <v>0.25</v>
      </c>
      <c r="J34" s="288">
        <f>I34</f>
        <v>0.25</v>
      </c>
      <c r="K34" s="293">
        <v>0.5</v>
      </c>
      <c r="L34" s="292">
        <v>0.5</v>
      </c>
      <c r="M34" s="288">
        <v>0.5</v>
      </c>
      <c r="N34" s="288">
        <v>0.75</v>
      </c>
      <c r="O34" s="295">
        <v>0.75</v>
      </c>
      <c r="P34" s="292">
        <v>1</v>
      </c>
      <c r="Q34" s="288">
        <f t="shared" si="24"/>
        <v>1</v>
      </c>
      <c r="R34" s="288">
        <f t="shared" si="24"/>
        <v>1</v>
      </c>
      <c r="S34" s="295">
        <f t="shared" si="24"/>
        <v>1</v>
      </c>
      <c r="T34" s="288">
        <f t="shared" si="24"/>
        <v>1</v>
      </c>
      <c r="U34" s="288">
        <f t="shared" si="24"/>
        <v>1</v>
      </c>
      <c r="V34" s="288">
        <f>U34</f>
        <v>1</v>
      </c>
      <c r="W34" s="295">
        <f>V34</f>
        <v>1</v>
      </c>
      <c r="X34" s="288">
        <f t="shared" si="25"/>
        <v>1</v>
      </c>
      <c r="Y34" s="288">
        <f t="shared" si="25"/>
        <v>1</v>
      </c>
      <c r="Z34" s="288">
        <f t="shared" si="25"/>
        <v>1</v>
      </c>
      <c r="AA34" s="295">
        <f t="shared" si="25"/>
        <v>1</v>
      </c>
      <c r="AB34" s="288">
        <f t="shared" si="25"/>
        <v>1</v>
      </c>
      <c r="AC34" s="288">
        <f t="shared" si="25"/>
        <v>1</v>
      </c>
      <c r="AD34" s="288">
        <f t="shared" si="25"/>
        <v>1</v>
      </c>
      <c r="AE34" s="295">
        <f t="shared" si="25"/>
        <v>1</v>
      </c>
      <c r="AF34" s="505"/>
      <c r="AG34" s="506" t="s">
        <v>431</v>
      </c>
      <c r="AH34" s="505"/>
      <c r="AI34" s="505"/>
      <c r="AJ34" s="505"/>
      <c r="AK34" s="505"/>
      <c r="AL34" s="505"/>
    </row>
    <row r="35" spans="1:38" s="21" customFormat="1" ht="12" x14ac:dyDescent="0.2">
      <c r="A35" s="53"/>
      <c r="B35" s="187"/>
      <c r="C35" s="192"/>
      <c r="D35" s="435" t="s">
        <v>183</v>
      </c>
      <c r="E35" s="17"/>
      <c r="F35" s="20"/>
      <c r="G35" s="378">
        <v>1</v>
      </c>
      <c r="H35" s="288">
        <f t="shared" si="24"/>
        <v>1</v>
      </c>
      <c r="I35" s="288">
        <f>H35</f>
        <v>1</v>
      </c>
      <c r="J35" s="288">
        <f>I35</f>
        <v>1</v>
      </c>
      <c r="K35" s="293">
        <f>J35</f>
        <v>1</v>
      </c>
      <c r="L35" s="292">
        <f>K35</f>
        <v>1</v>
      </c>
      <c r="M35" s="288">
        <f t="shared" si="24"/>
        <v>1</v>
      </c>
      <c r="N35" s="288">
        <f t="shared" si="24"/>
        <v>1</v>
      </c>
      <c r="O35" s="295">
        <f t="shared" si="24"/>
        <v>1</v>
      </c>
      <c r="P35" s="292">
        <f t="shared" si="24"/>
        <v>1</v>
      </c>
      <c r="Q35" s="288">
        <f t="shared" si="24"/>
        <v>1</v>
      </c>
      <c r="R35" s="288">
        <f t="shared" si="24"/>
        <v>1</v>
      </c>
      <c r="S35" s="295">
        <f t="shared" si="24"/>
        <v>1</v>
      </c>
      <c r="T35" s="288">
        <f t="shared" si="24"/>
        <v>1</v>
      </c>
      <c r="U35" s="288">
        <f t="shared" si="24"/>
        <v>1</v>
      </c>
      <c r="V35" s="288">
        <f t="shared" si="24"/>
        <v>1</v>
      </c>
      <c r="W35" s="295">
        <f>V35</f>
        <v>1</v>
      </c>
      <c r="X35" s="288">
        <f t="shared" si="25"/>
        <v>1</v>
      </c>
      <c r="Y35" s="288">
        <f t="shared" si="25"/>
        <v>1</v>
      </c>
      <c r="Z35" s="288">
        <f t="shared" si="25"/>
        <v>1</v>
      </c>
      <c r="AA35" s="295">
        <f t="shared" si="25"/>
        <v>1</v>
      </c>
      <c r="AB35" s="288">
        <f t="shared" si="25"/>
        <v>1</v>
      </c>
      <c r="AC35" s="288">
        <f t="shared" si="25"/>
        <v>1</v>
      </c>
      <c r="AD35" s="288">
        <f t="shared" si="25"/>
        <v>1</v>
      </c>
      <c r="AE35" s="295">
        <f t="shared" si="25"/>
        <v>1</v>
      </c>
      <c r="AF35" s="505"/>
      <c r="AG35" s="506" t="s">
        <v>431</v>
      </c>
      <c r="AH35" s="505"/>
      <c r="AI35" s="505"/>
      <c r="AJ35" s="505"/>
      <c r="AK35" s="505"/>
      <c r="AL35" s="505"/>
    </row>
    <row r="36" spans="1:38" s="21" customFormat="1" ht="12" x14ac:dyDescent="0.2">
      <c r="A36" s="53"/>
      <c r="B36" s="187"/>
      <c r="C36" s="192"/>
      <c r="D36" s="435" t="s">
        <v>184</v>
      </c>
      <c r="E36" s="17"/>
      <c r="F36" s="20"/>
      <c r="G36" s="378">
        <v>0</v>
      </c>
      <c r="H36" s="288">
        <v>0.25</v>
      </c>
      <c r="I36" s="288">
        <f t="shared" si="24"/>
        <v>0.25</v>
      </c>
      <c r="J36" s="288">
        <f t="shared" si="24"/>
        <v>0.25</v>
      </c>
      <c r="K36" s="293">
        <v>0.5</v>
      </c>
      <c r="L36" s="292">
        <v>0.5</v>
      </c>
      <c r="M36" s="288">
        <v>0.5</v>
      </c>
      <c r="N36" s="288">
        <v>0.75</v>
      </c>
      <c r="O36" s="295">
        <v>0.75</v>
      </c>
      <c r="P36" s="292">
        <v>1</v>
      </c>
      <c r="Q36" s="288">
        <f t="shared" si="24"/>
        <v>1</v>
      </c>
      <c r="R36" s="288">
        <f t="shared" si="24"/>
        <v>1</v>
      </c>
      <c r="S36" s="295">
        <f t="shared" si="24"/>
        <v>1</v>
      </c>
      <c r="T36" s="288">
        <f t="shared" si="24"/>
        <v>1</v>
      </c>
      <c r="U36" s="288">
        <f t="shared" si="24"/>
        <v>1</v>
      </c>
      <c r="V36" s="288">
        <f t="shared" si="24"/>
        <v>1</v>
      </c>
      <c r="W36" s="295">
        <f t="shared" si="24"/>
        <v>1</v>
      </c>
      <c r="X36" s="288">
        <f t="shared" si="25"/>
        <v>1</v>
      </c>
      <c r="Y36" s="288">
        <f t="shared" si="25"/>
        <v>1</v>
      </c>
      <c r="Z36" s="288">
        <f t="shared" si="25"/>
        <v>1</v>
      </c>
      <c r="AA36" s="295">
        <f t="shared" si="25"/>
        <v>1</v>
      </c>
      <c r="AB36" s="288">
        <f t="shared" si="25"/>
        <v>1</v>
      </c>
      <c r="AC36" s="288">
        <f t="shared" si="25"/>
        <v>1</v>
      </c>
      <c r="AD36" s="288">
        <f t="shared" si="25"/>
        <v>1</v>
      </c>
      <c r="AE36" s="295">
        <f t="shared" si="25"/>
        <v>1</v>
      </c>
      <c r="AF36" s="505"/>
      <c r="AG36" s="506" t="s">
        <v>431</v>
      </c>
      <c r="AH36" s="505"/>
      <c r="AI36" s="505"/>
      <c r="AJ36" s="505"/>
      <c r="AK36" s="505"/>
      <c r="AL36" s="505"/>
    </row>
    <row r="37" spans="1:38" s="21" customFormat="1" ht="12" x14ac:dyDescent="0.2">
      <c r="A37" s="53"/>
      <c r="B37" s="187"/>
      <c r="C37" s="192"/>
      <c r="D37" s="435" t="s">
        <v>185</v>
      </c>
      <c r="E37" s="17"/>
      <c r="F37" s="20"/>
      <c r="G37" s="378">
        <v>0</v>
      </c>
      <c r="H37" s="288">
        <v>0.25</v>
      </c>
      <c r="I37" s="288">
        <f>H37</f>
        <v>0.25</v>
      </c>
      <c r="J37" s="288">
        <f>I37</f>
        <v>0.25</v>
      </c>
      <c r="K37" s="293">
        <v>0.5</v>
      </c>
      <c r="L37" s="292">
        <v>0.5</v>
      </c>
      <c r="M37" s="288">
        <v>0.5</v>
      </c>
      <c r="N37" s="288">
        <v>0.75</v>
      </c>
      <c r="O37" s="295">
        <v>0.75</v>
      </c>
      <c r="P37" s="292">
        <v>1</v>
      </c>
      <c r="Q37" s="288">
        <f t="shared" si="24"/>
        <v>1</v>
      </c>
      <c r="R37" s="288">
        <f t="shared" si="24"/>
        <v>1</v>
      </c>
      <c r="S37" s="295">
        <f t="shared" si="24"/>
        <v>1</v>
      </c>
      <c r="T37" s="288">
        <f t="shared" si="24"/>
        <v>1</v>
      </c>
      <c r="U37" s="288">
        <f t="shared" si="24"/>
        <v>1</v>
      </c>
      <c r="V37" s="288">
        <f t="shared" si="24"/>
        <v>1</v>
      </c>
      <c r="W37" s="295">
        <f t="shared" si="24"/>
        <v>1</v>
      </c>
      <c r="X37" s="288">
        <f t="shared" si="25"/>
        <v>1</v>
      </c>
      <c r="Y37" s="288">
        <f t="shared" si="25"/>
        <v>1</v>
      </c>
      <c r="Z37" s="288">
        <f t="shared" si="25"/>
        <v>1</v>
      </c>
      <c r="AA37" s="295">
        <f t="shared" si="25"/>
        <v>1</v>
      </c>
      <c r="AB37" s="288">
        <f t="shared" si="25"/>
        <v>1</v>
      </c>
      <c r="AC37" s="288">
        <f t="shared" si="25"/>
        <v>1</v>
      </c>
      <c r="AD37" s="288">
        <f t="shared" si="25"/>
        <v>1</v>
      </c>
      <c r="AE37" s="295">
        <f t="shared" si="25"/>
        <v>1</v>
      </c>
      <c r="AF37" s="505"/>
      <c r="AG37" s="506" t="s">
        <v>431</v>
      </c>
      <c r="AH37" s="505"/>
      <c r="AI37" s="505"/>
      <c r="AJ37" s="505"/>
      <c r="AK37" s="505"/>
      <c r="AL37" s="505"/>
    </row>
    <row r="38" spans="1:38" s="21" customFormat="1" ht="12" x14ac:dyDescent="0.2">
      <c r="A38" s="53"/>
      <c r="B38" s="187"/>
      <c r="C38" s="192"/>
      <c r="D38" s="328" t="s">
        <v>186</v>
      </c>
      <c r="E38" s="17"/>
      <c r="F38" s="20"/>
      <c r="G38" s="378">
        <v>0</v>
      </c>
      <c r="H38" s="288">
        <v>0.25</v>
      </c>
      <c r="I38" s="288">
        <f>H38</f>
        <v>0.25</v>
      </c>
      <c r="J38" s="288">
        <f>I38</f>
        <v>0.25</v>
      </c>
      <c r="K38" s="293">
        <v>0.5</v>
      </c>
      <c r="L38" s="292">
        <v>0.5</v>
      </c>
      <c r="M38" s="288">
        <v>0.5</v>
      </c>
      <c r="N38" s="288">
        <v>0.75</v>
      </c>
      <c r="O38" s="295">
        <v>0.75</v>
      </c>
      <c r="P38" s="292">
        <v>1</v>
      </c>
      <c r="Q38" s="288">
        <f t="shared" si="24"/>
        <v>1</v>
      </c>
      <c r="R38" s="288">
        <f t="shared" si="24"/>
        <v>1</v>
      </c>
      <c r="S38" s="295">
        <f t="shared" si="24"/>
        <v>1</v>
      </c>
      <c r="T38" s="288">
        <f t="shared" si="24"/>
        <v>1</v>
      </c>
      <c r="U38" s="288">
        <f t="shared" si="24"/>
        <v>1</v>
      </c>
      <c r="V38" s="288">
        <f t="shared" si="24"/>
        <v>1</v>
      </c>
      <c r="W38" s="295">
        <f t="shared" si="24"/>
        <v>1</v>
      </c>
      <c r="X38" s="288">
        <f t="shared" si="25"/>
        <v>1</v>
      </c>
      <c r="Y38" s="288">
        <f t="shared" si="25"/>
        <v>1</v>
      </c>
      <c r="Z38" s="288">
        <f t="shared" si="25"/>
        <v>1</v>
      </c>
      <c r="AA38" s="295">
        <f t="shared" si="25"/>
        <v>1</v>
      </c>
      <c r="AB38" s="288">
        <f t="shared" si="25"/>
        <v>1</v>
      </c>
      <c r="AC38" s="288">
        <f t="shared" si="25"/>
        <v>1</v>
      </c>
      <c r="AD38" s="288">
        <f t="shared" si="25"/>
        <v>1</v>
      </c>
      <c r="AE38" s="295">
        <f t="shared" si="25"/>
        <v>1</v>
      </c>
      <c r="AF38" s="505"/>
      <c r="AG38" s="506" t="s">
        <v>431</v>
      </c>
      <c r="AH38" s="505"/>
      <c r="AI38" s="505"/>
      <c r="AJ38" s="505"/>
      <c r="AK38" s="505"/>
      <c r="AL38" s="505"/>
    </row>
    <row r="39" spans="1:38" s="21" customFormat="1" ht="12" x14ac:dyDescent="0.2">
      <c r="A39" s="53"/>
      <c r="B39" s="187"/>
      <c r="C39" s="192"/>
      <c r="D39" s="328" t="s">
        <v>187</v>
      </c>
      <c r="E39" s="17"/>
      <c r="F39" s="20"/>
      <c r="G39" s="378">
        <v>1</v>
      </c>
      <c r="H39" s="288">
        <f t="shared" si="24"/>
        <v>1</v>
      </c>
      <c r="I39" s="288">
        <f t="shared" si="24"/>
        <v>1</v>
      </c>
      <c r="J39" s="288">
        <f t="shared" si="24"/>
        <v>1</v>
      </c>
      <c r="K39" s="293">
        <f t="shared" si="24"/>
        <v>1</v>
      </c>
      <c r="L39" s="292">
        <f t="shared" si="24"/>
        <v>1</v>
      </c>
      <c r="M39" s="288">
        <f t="shared" si="24"/>
        <v>1</v>
      </c>
      <c r="N39" s="288">
        <f t="shared" si="24"/>
        <v>1</v>
      </c>
      <c r="O39" s="295">
        <f t="shared" si="24"/>
        <v>1</v>
      </c>
      <c r="P39" s="292">
        <f t="shared" si="24"/>
        <v>1</v>
      </c>
      <c r="Q39" s="288">
        <f t="shared" si="24"/>
        <v>1</v>
      </c>
      <c r="R39" s="288">
        <f t="shared" si="24"/>
        <v>1</v>
      </c>
      <c r="S39" s="295">
        <f t="shared" si="24"/>
        <v>1</v>
      </c>
      <c r="T39" s="288">
        <f t="shared" si="24"/>
        <v>1</v>
      </c>
      <c r="U39" s="288">
        <f t="shared" si="24"/>
        <v>1</v>
      </c>
      <c r="V39" s="288">
        <f t="shared" si="24"/>
        <v>1</v>
      </c>
      <c r="W39" s="295">
        <f t="shared" si="24"/>
        <v>1</v>
      </c>
      <c r="X39" s="288">
        <f t="shared" si="25"/>
        <v>1</v>
      </c>
      <c r="Y39" s="288">
        <f t="shared" si="25"/>
        <v>1</v>
      </c>
      <c r="Z39" s="288">
        <f t="shared" si="25"/>
        <v>1</v>
      </c>
      <c r="AA39" s="295">
        <f t="shared" si="25"/>
        <v>1</v>
      </c>
      <c r="AB39" s="288">
        <f t="shared" si="25"/>
        <v>1</v>
      </c>
      <c r="AC39" s="288">
        <f t="shared" si="25"/>
        <v>1</v>
      </c>
      <c r="AD39" s="288">
        <f t="shared" si="25"/>
        <v>1</v>
      </c>
      <c r="AE39" s="295">
        <f t="shared" si="25"/>
        <v>1</v>
      </c>
      <c r="AF39" s="505"/>
      <c r="AG39" s="506" t="s">
        <v>431</v>
      </c>
      <c r="AH39" s="505"/>
      <c r="AI39" s="505"/>
      <c r="AJ39" s="505"/>
      <c r="AK39" s="505"/>
      <c r="AL39" s="505"/>
    </row>
    <row r="40" spans="1:38" ht="12" thickBot="1" x14ac:dyDescent="0.25">
      <c r="A40" s="10"/>
      <c r="B40" s="84"/>
      <c r="C40" s="211"/>
      <c r="D40" s="150" t="s">
        <v>286</v>
      </c>
      <c r="E40" s="157"/>
      <c r="F40" s="158"/>
      <c r="G40" s="159"/>
      <c r="H40" s="159"/>
      <c r="I40" s="160"/>
      <c r="J40" s="160"/>
      <c r="K40" s="161"/>
      <c r="L40" s="142"/>
      <c r="M40" s="143"/>
      <c r="N40" s="143"/>
      <c r="O40" s="144"/>
      <c r="P40" s="143"/>
      <c r="Q40" s="145"/>
      <c r="R40" s="145"/>
      <c r="S40" s="146"/>
      <c r="T40" s="151"/>
      <c r="U40" s="145"/>
      <c r="V40" s="145"/>
      <c r="W40" s="146"/>
      <c r="X40" s="151"/>
      <c r="Y40" s="145"/>
      <c r="Z40" s="145"/>
      <c r="AA40" s="146"/>
      <c r="AB40" s="151"/>
      <c r="AC40" s="145"/>
      <c r="AD40" s="145"/>
      <c r="AE40" s="146"/>
      <c r="AF40" s="681"/>
      <c r="AG40" s="146"/>
      <c r="AH40" s="146"/>
      <c r="AI40" s="146"/>
      <c r="AJ40" s="146"/>
      <c r="AK40" s="146"/>
      <c r="AL40" s="146"/>
    </row>
    <row r="41" spans="1:38" s="21" customFormat="1" ht="12" thickBot="1" x14ac:dyDescent="0.25">
      <c r="A41" s="53"/>
      <c r="B41" s="185" t="s">
        <v>28</v>
      </c>
      <c r="C41" s="190"/>
      <c r="D41" s="216" t="s">
        <v>30</v>
      </c>
      <c r="E41" s="69"/>
      <c r="F41" s="70"/>
      <c r="G41" s="70"/>
      <c r="H41" s="71"/>
      <c r="I41" s="72"/>
      <c r="J41" s="72"/>
      <c r="K41" s="73"/>
      <c r="L41" s="74"/>
      <c r="M41" s="72"/>
      <c r="N41" s="72"/>
      <c r="O41" s="75"/>
      <c r="P41" s="72"/>
      <c r="Q41" s="428"/>
      <c r="R41" s="72"/>
      <c r="S41" s="75"/>
      <c r="T41" s="72"/>
      <c r="U41" s="72"/>
      <c r="V41" s="72"/>
      <c r="W41" s="75"/>
      <c r="X41" s="72"/>
      <c r="Y41" s="72"/>
      <c r="Z41" s="72"/>
      <c r="AA41" s="75"/>
      <c r="AB41" s="72"/>
      <c r="AC41" s="72"/>
      <c r="AD41" s="72"/>
      <c r="AE41" s="75"/>
      <c r="AF41" s="682"/>
      <c r="AG41" s="75"/>
      <c r="AH41" s="75"/>
      <c r="AI41" s="75"/>
      <c r="AJ41" s="75"/>
      <c r="AK41" s="75"/>
      <c r="AL41" s="75"/>
    </row>
    <row r="42" spans="1:38" s="21" customFormat="1" x14ac:dyDescent="0.2">
      <c r="A42" s="53"/>
      <c r="B42" s="84"/>
      <c r="C42" s="192"/>
      <c r="D42" s="218" t="s">
        <v>122</v>
      </c>
      <c r="E42" s="47"/>
      <c r="F42" s="48"/>
      <c r="G42" s="401">
        <f t="shared" ref="G42:W42" si="26">IFERROR(SUM(G43:G54)/COUNT(G43:G54),0)</f>
        <v>0</v>
      </c>
      <c r="H42" s="402">
        <f t="shared" si="26"/>
        <v>0.4</v>
      </c>
      <c r="I42" s="402">
        <f t="shared" si="26"/>
        <v>0.4</v>
      </c>
      <c r="J42" s="402">
        <f t="shared" si="26"/>
        <v>0.4</v>
      </c>
      <c r="K42" s="402">
        <f t="shared" si="26"/>
        <v>0.4</v>
      </c>
      <c r="L42" s="403">
        <f t="shared" si="26"/>
        <v>0.45</v>
      </c>
      <c r="M42" s="402">
        <f t="shared" si="26"/>
        <v>0.45</v>
      </c>
      <c r="N42" s="402">
        <f t="shared" si="26"/>
        <v>0.7</v>
      </c>
      <c r="O42" s="404">
        <f t="shared" si="26"/>
        <v>0.8</v>
      </c>
      <c r="P42" s="402">
        <f t="shared" si="26"/>
        <v>0.95</v>
      </c>
      <c r="Q42" s="402">
        <f t="shared" si="26"/>
        <v>1</v>
      </c>
      <c r="R42" s="402">
        <f t="shared" si="26"/>
        <v>1</v>
      </c>
      <c r="S42" s="404">
        <f t="shared" si="26"/>
        <v>1</v>
      </c>
      <c r="T42" s="402">
        <f t="shared" si="26"/>
        <v>1</v>
      </c>
      <c r="U42" s="402">
        <f t="shared" si="26"/>
        <v>1</v>
      </c>
      <c r="V42" s="402">
        <f t="shared" si="26"/>
        <v>1</v>
      </c>
      <c r="W42" s="404">
        <f t="shared" si="26"/>
        <v>1</v>
      </c>
      <c r="X42" s="402">
        <f t="shared" ref="X42:AE42" si="27">IFERROR(SUM(X43:X54)/COUNT(X43:X54),0)</f>
        <v>1</v>
      </c>
      <c r="Y42" s="402">
        <f t="shared" si="27"/>
        <v>1</v>
      </c>
      <c r="Z42" s="402">
        <f t="shared" si="27"/>
        <v>1</v>
      </c>
      <c r="AA42" s="404">
        <f t="shared" si="27"/>
        <v>1</v>
      </c>
      <c r="AB42" s="402">
        <f t="shared" si="27"/>
        <v>1</v>
      </c>
      <c r="AC42" s="402">
        <f t="shared" si="27"/>
        <v>1</v>
      </c>
      <c r="AD42" s="402">
        <f t="shared" si="27"/>
        <v>1</v>
      </c>
      <c r="AE42" s="404">
        <f t="shared" si="27"/>
        <v>1</v>
      </c>
      <c r="AF42" s="217"/>
      <c r="AG42" s="217"/>
      <c r="AH42" s="217"/>
      <c r="AI42" s="217"/>
      <c r="AJ42" s="217"/>
      <c r="AK42" s="217"/>
      <c r="AL42" s="217"/>
    </row>
    <row r="43" spans="1:38" s="21" customFormat="1" x14ac:dyDescent="0.2">
      <c r="A43" s="53"/>
      <c r="B43" s="84"/>
      <c r="C43" s="192"/>
      <c r="D43" s="325" t="s">
        <v>188</v>
      </c>
      <c r="E43" s="19"/>
      <c r="F43" s="18"/>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row>
    <row r="44" spans="1:38" s="21" customFormat="1" ht="12" x14ac:dyDescent="0.2">
      <c r="A44" s="53"/>
      <c r="B44" s="84"/>
      <c r="C44" s="192"/>
      <c r="D44" s="323" t="s">
        <v>274</v>
      </c>
      <c r="E44" s="19"/>
      <c r="F44" s="18"/>
      <c r="G44" s="378">
        <v>0</v>
      </c>
      <c r="H44" s="288">
        <v>1</v>
      </c>
      <c r="I44" s="288">
        <f t="shared" ref="I44:W44" si="28">H44</f>
        <v>1</v>
      </c>
      <c r="J44" s="288">
        <f t="shared" si="28"/>
        <v>1</v>
      </c>
      <c r="K44" s="293">
        <f t="shared" si="28"/>
        <v>1</v>
      </c>
      <c r="L44" s="292">
        <f t="shared" si="28"/>
        <v>1</v>
      </c>
      <c r="M44" s="288">
        <f t="shared" si="28"/>
        <v>1</v>
      </c>
      <c r="N44" s="288">
        <f t="shared" si="28"/>
        <v>1</v>
      </c>
      <c r="O44" s="295">
        <f t="shared" si="28"/>
        <v>1</v>
      </c>
      <c r="P44" s="292">
        <f t="shared" si="28"/>
        <v>1</v>
      </c>
      <c r="Q44" s="288">
        <f t="shared" si="28"/>
        <v>1</v>
      </c>
      <c r="R44" s="288">
        <f t="shared" si="28"/>
        <v>1</v>
      </c>
      <c r="S44" s="295">
        <f t="shared" si="28"/>
        <v>1</v>
      </c>
      <c r="T44" s="288">
        <f t="shared" si="28"/>
        <v>1</v>
      </c>
      <c r="U44" s="288">
        <f t="shared" si="28"/>
        <v>1</v>
      </c>
      <c r="V44" s="288">
        <f t="shared" si="28"/>
        <v>1</v>
      </c>
      <c r="W44" s="295">
        <f t="shared" si="28"/>
        <v>1</v>
      </c>
      <c r="X44" s="288">
        <f t="shared" ref="X44:X49" si="29">W44</f>
        <v>1</v>
      </c>
      <c r="Y44" s="288">
        <f t="shared" ref="Y44:Y49" si="30">X44</f>
        <v>1</v>
      </c>
      <c r="Z44" s="288">
        <f t="shared" ref="Z44:Z49" si="31">Y44</f>
        <v>1</v>
      </c>
      <c r="AA44" s="295">
        <f t="shared" ref="AA44:AA49" si="32">Z44</f>
        <v>1</v>
      </c>
      <c r="AB44" s="288">
        <f t="shared" ref="AB44:AB49" si="33">AA44</f>
        <v>1</v>
      </c>
      <c r="AC44" s="288">
        <f t="shared" ref="AC44:AC49" si="34">AB44</f>
        <v>1</v>
      </c>
      <c r="AD44" s="288">
        <f t="shared" ref="AD44:AD49" si="35">AC44</f>
        <v>1</v>
      </c>
      <c r="AE44" s="295">
        <f t="shared" ref="AE44:AE49" si="36">AD44</f>
        <v>1</v>
      </c>
      <c r="AF44" s="505"/>
      <c r="AG44" s="506" t="s">
        <v>431</v>
      </c>
      <c r="AH44" s="505"/>
      <c r="AI44" s="505"/>
      <c r="AJ44" s="505"/>
      <c r="AK44" s="505"/>
      <c r="AL44" s="505"/>
    </row>
    <row r="45" spans="1:38" s="21" customFormat="1" ht="12" x14ac:dyDescent="0.2">
      <c r="A45" s="53"/>
      <c r="B45" s="84"/>
      <c r="C45" s="192"/>
      <c r="D45" s="323" t="s">
        <v>189</v>
      </c>
      <c r="E45" s="19"/>
      <c r="F45" s="18"/>
      <c r="G45" s="378">
        <v>0</v>
      </c>
      <c r="H45" s="288">
        <v>1</v>
      </c>
      <c r="I45" s="288">
        <f t="shared" ref="I45:W45" si="37">H45</f>
        <v>1</v>
      </c>
      <c r="J45" s="288">
        <f t="shared" si="37"/>
        <v>1</v>
      </c>
      <c r="K45" s="293">
        <f t="shared" si="37"/>
        <v>1</v>
      </c>
      <c r="L45" s="292">
        <f t="shared" si="37"/>
        <v>1</v>
      </c>
      <c r="M45" s="288">
        <f t="shared" si="37"/>
        <v>1</v>
      </c>
      <c r="N45" s="288">
        <f t="shared" si="37"/>
        <v>1</v>
      </c>
      <c r="O45" s="295">
        <f t="shared" si="37"/>
        <v>1</v>
      </c>
      <c r="P45" s="292">
        <f t="shared" si="37"/>
        <v>1</v>
      </c>
      <c r="Q45" s="288">
        <f t="shared" si="37"/>
        <v>1</v>
      </c>
      <c r="R45" s="288">
        <f t="shared" si="37"/>
        <v>1</v>
      </c>
      <c r="S45" s="295">
        <f t="shared" si="37"/>
        <v>1</v>
      </c>
      <c r="T45" s="288">
        <f t="shared" si="37"/>
        <v>1</v>
      </c>
      <c r="U45" s="288">
        <f t="shared" si="37"/>
        <v>1</v>
      </c>
      <c r="V45" s="288">
        <f t="shared" si="37"/>
        <v>1</v>
      </c>
      <c r="W45" s="295">
        <f t="shared" si="37"/>
        <v>1</v>
      </c>
      <c r="X45" s="288">
        <f t="shared" si="29"/>
        <v>1</v>
      </c>
      <c r="Y45" s="288">
        <f t="shared" si="30"/>
        <v>1</v>
      </c>
      <c r="Z45" s="288">
        <f t="shared" si="31"/>
        <v>1</v>
      </c>
      <c r="AA45" s="295">
        <f t="shared" si="32"/>
        <v>1</v>
      </c>
      <c r="AB45" s="288">
        <f t="shared" si="33"/>
        <v>1</v>
      </c>
      <c r="AC45" s="288">
        <f t="shared" si="34"/>
        <v>1</v>
      </c>
      <c r="AD45" s="288">
        <f t="shared" si="35"/>
        <v>1</v>
      </c>
      <c r="AE45" s="295">
        <f t="shared" si="36"/>
        <v>1</v>
      </c>
      <c r="AF45" s="505"/>
      <c r="AG45" s="506" t="s">
        <v>431</v>
      </c>
      <c r="AH45" s="505"/>
      <c r="AI45" s="505"/>
      <c r="AJ45" s="505"/>
      <c r="AK45" s="505"/>
      <c r="AL45" s="505"/>
    </row>
    <row r="46" spans="1:38" s="21" customFormat="1" ht="12" x14ac:dyDescent="0.2">
      <c r="A46" s="53"/>
      <c r="B46" s="84"/>
      <c r="C46" s="192"/>
      <c r="D46" s="323" t="s">
        <v>190</v>
      </c>
      <c r="E46" s="19"/>
      <c r="F46" s="18"/>
      <c r="G46" s="378">
        <v>0</v>
      </c>
      <c r="H46" s="288">
        <v>1</v>
      </c>
      <c r="I46" s="288">
        <f t="shared" ref="I46:W46" si="38">H46</f>
        <v>1</v>
      </c>
      <c r="J46" s="288">
        <f t="shared" si="38"/>
        <v>1</v>
      </c>
      <c r="K46" s="293">
        <f t="shared" si="38"/>
        <v>1</v>
      </c>
      <c r="L46" s="292">
        <f t="shared" si="38"/>
        <v>1</v>
      </c>
      <c r="M46" s="288">
        <f t="shared" si="38"/>
        <v>1</v>
      </c>
      <c r="N46" s="288">
        <f t="shared" si="38"/>
        <v>1</v>
      </c>
      <c r="O46" s="295">
        <f t="shared" si="38"/>
        <v>1</v>
      </c>
      <c r="P46" s="292">
        <f t="shared" si="38"/>
        <v>1</v>
      </c>
      <c r="Q46" s="288">
        <f t="shared" si="38"/>
        <v>1</v>
      </c>
      <c r="R46" s="288">
        <f t="shared" si="38"/>
        <v>1</v>
      </c>
      <c r="S46" s="295">
        <f t="shared" si="38"/>
        <v>1</v>
      </c>
      <c r="T46" s="288">
        <f t="shared" si="38"/>
        <v>1</v>
      </c>
      <c r="U46" s="288">
        <f t="shared" si="38"/>
        <v>1</v>
      </c>
      <c r="V46" s="288">
        <f t="shared" si="38"/>
        <v>1</v>
      </c>
      <c r="W46" s="295">
        <f t="shared" si="38"/>
        <v>1</v>
      </c>
      <c r="X46" s="288">
        <f t="shared" si="29"/>
        <v>1</v>
      </c>
      <c r="Y46" s="288">
        <f t="shared" si="30"/>
        <v>1</v>
      </c>
      <c r="Z46" s="288">
        <f t="shared" si="31"/>
        <v>1</v>
      </c>
      <c r="AA46" s="295">
        <f t="shared" si="32"/>
        <v>1</v>
      </c>
      <c r="AB46" s="288">
        <f t="shared" si="33"/>
        <v>1</v>
      </c>
      <c r="AC46" s="288">
        <f t="shared" si="34"/>
        <v>1</v>
      </c>
      <c r="AD46" s="288">
        <f t="shared" si="35"/>
        <v>1</v>
      </c>
      <c r="AE46" s="295">
        <f t="shared" si="36"/>
        <v>1</v>
      </c>
      <c r="AF46" s="505"/>
      <c r="AG46" s="506" t="s">
        <v>431</v>
      </c>
      <c r="AH46" s="505"/>
      <c r="AI46" s="505"/>
      <c r="AJ46" s="505"/>
      <c r="AK46" s="505"/>
      <c r="AL46" s="505"/>
    </row>
    <row r="47" spans="1:38" s="21" customFormat="1" ht="12" x14ac:dyDescent="0.2">
      <c r="A47" s="53"/>
      <c r="B47" s="84"/>
      <c r="C47" s="192"/>
      <c r="D47" s="323" t="s">
        <v>191</v>
      </c>
      <c r="E47" s="19"/>
      <c r="F47" s="18"/>
      <c r="G47" s="378">
        <v>0</v>
      </c>
      <c r="H47" s="288">
        <v>1</v>
      </c>
      <c r="I47" s="288">
        <f t="shared" ref="I47:W47" si="39">H47</f>
        <v>1</v>
      </c>
      <c r="J47" s="288">
        <f t="shared" si="39"/>
        <v>1</v>
      </c>
      <c r="K47" s="293">
        <f t="shared" si="39"/>
        <v>1</v>
      </c>
      <c r="L47" s="292">
        <f t="shared" si="39"/>
        <v>1</v>
      </c>
      <c r="M47" s="288">
        <f t="shared" si="39"/>
        <v>1</v>
      </c>
      <c r="N47" s="288">
        <f t="shared" si="39"/>
        <v>1</v>
      </c>
      <c r="O47" s="295">
        <f t="shared" si="39"/>
        <v>1</v>
      </c>
      <c r="P47" s="292">
        <f t="shared" si="39"/>
        <v>1</v>
      </c>
      <c r="Q47" s="288">
        <f t="shared" si="39"/>
        <v>1</v>
      </c>
      <c r="R47" s="288">
        <f t="shared" si="39"/>
        <v>1</v>
      </c>
      <c r="S47" s="295">
        <f t="shared" si="39"/>
        <v>1</v>
      </c>
      <c r="T47" s="288">
        <f t="shared" si="39"/>
        <v>1</v>
      </c>
      <c r="U47" s="288">
        <f t="shared" si="39"/>
        <v>1</v>
      </c>
      <c r="V47" s="288">
        <f t="shared" si="39"/>
        <v>1</v>
      </c>
      <c r="W47" s="295">
        <f t="shared" si="39"/>
        <v>1</v>
      </c>
      <c r="X47" s="288">
        <f t="shared" si="29"/>
        <v>1</v>
      </c>
      <c r="Y47" s="288">
        <f t="shared" si="30"/>
        <v>1</v>
      </c>
      <c r="Z47" s="288">
        <f t="shared" si="31"/>
        <v>1</v>
      </c>
      <c r="AA47" s="295">
        <f t="shared" si="32"/>
        <v>1</v>
      </c>
      <c r="AB47" s="288">
        <f t="shared" si="33"/>
        <v>1</v>
      </c>
      <c r="AC47" s="288">
        <f t="shared" si="34"/>
        <v>1</v>
      </c>
      <c r="AD47" s="288">
        <f t="shared" si="35"/>
        <v>1</v>
      </c>
      <c r="AE47" s="295">
        <f t="shared" si="36"/>
        <v>1</v>
      </c>
      <c r="AF47" s="505"/>
      <c r="AG47" s="506" t="s">
        <v>431</v>
      </c>
      <c r="AH47" s="505"/>
      <c r="AI47" s="505"/>
      <c r="AJ47" s="505"/>
      <c r="AK47" s="505"/>
      <c r="AL47" s="505"/>
    </row>
    <row r="48" spans="1:38" s="21" customFormat="1" ht="33.75" x14ac:dyDescent="0.2">
      <c r="A48" s="53"/>
      <c r="B48" s="84"/>
      <c r="C48" s="192"/>
      <c r="D48" s="323" t="s">
        <v>192</v>
      </c>
      <c r="E48" s="19"/>
      <c r="F48" s="18"/>
      <c r="G48" s="378">
        <v>0</v>
      </c>
      <c r="H48" s="288">
        <v>0</v>
      </c>
      <c r="I48" s="288">
        <f t="shared" ref="H48:O49" si="40">H48</f>
        <v>0</v>
      </c>
      <c r="J48" s="288">
        <f t="shared" si="40"/>
        <v>0</v>
      </c>
      <c r="K48" s="293">
        <f t="shared" si="40"/>
        <v>0</v>
      </c>
      <c r="L48" s="292">
        <v>0.25</v>
      </c>
      <c r="M48" s="288">
        <v>0.25</v>
      </c>
      <c r="N48" s="288">
        <v>0.5</v>
      </c>
      <c r="O48" s="295">
        <f t="shared" si="40"/>
        <v>0.5</v>
      </c>
      <c r="P48" s="292">
        <v>0.75</v>
      </c>
      <c r="Q48" s="288">
        <v>1</v>
      </c>
      <c r="R48" s="288">
        <f t="shared" ref="R48:W49" si="41">Q48</f>
        <v>1</v>
      </c>
      <c r="S48" s="295">
        <f t="shared" si="41"/>
        <v>1</v>
      </c>
      <c r="T48" s="288">
        <f t="shared" si="41"/>
        <v>1</v>
      </c>
      <c r="U48" s="288">
        <f t="shared" si="41"/>
        <v>1</v>
      </c>
      <c r="V48" s="288">
        <f t="shared" si="41"/>
        <v>1</v>
      </c>
      <c r="W48" s="295">
        <f t="shared" si="41"/>
        <v>1</v>
      </c>
      <c r="X48" s="288">
        <f t="shared" si="29"/>
        <v>1</v>
      </c>
      <c r="Y48" s="288">
        <f t="shared" si="30"/>
        <v>1</v>
      </c>
      <c r="Z48" s="288">
        <f t="shared" si="31"/>
        <v>1</v>
      </c>
      <c r="AA48" s="295">
        <f t="shared" si="32"/>
        <v>1</v>
      </c>
      <c r="AB48" s="288">
        <f t="shared" si="33"/>
        <v>1</v>
      </c>
      <c r="AC48" s="288">
        <f t="shared" si="34"/>
        <v>1</v>
      </c>
      <c r="AD48" s="288">
        <f t="shared" si="35"/>
        <v>1</v>
      </c>
      <c r="AE48" s="295">
        <f t="shared" si="36"/>
        <v>1</v>
      </c>
      <c r="AF48" s="676" t="s">
        <v>785</v>
      </c>
      <c r="AG48" s="506" t="s">
        <v>431</v>
      </c>
      <c r="AH48" s="505" t="s">
        <v>434</v>
      </c>
      <c r="AI48" s="505" t="s">
        <v>786</v>
      </c>
      <c r="AJ48" s="505" t="s">
        <v>465</v>
      </c>
      <c r="AK48" s="676" t="s">
        <v>787</v>
      </c>
      <c r="AL48" s="505"/>
    </row>
    <row r="49" spans="1:38" s="21" customFormat="1" ht="22.5" x14ac:dyDescent="0.2">
      <c r="A49" s="53"/>
      <c r="B49" s="84"/>
      <c r="C49" s="192"/>
      <c r="D49" s="323" t="s">
        <v>193</v>
      </c>
      <c r="E49" s="19"/>
      <c r="F49" s="18"/>
      <c r="G49" s="378">
        <v>0</v>
      </c>
      <c r="H49" s="288">
        <f t="shared" si="40"/>
        <v>0</v>
      </c>
      <c r="I49" s="288">
        <f t="shared" si="40"/>
        <v>0</v>
      </c>
      <c r="J49" s="288">
        <f t="shared" si="40"/>
        <v>0</v>
      </c>
      <c r="K49" s="293">
        <f t="shared" si="40"/>
        <v>0</v>
      </c>
      <c r="L49" s="292">
        <v>0.25</v>
      </c>
      <c r="M49" s="288">
        <v>0.25</v>
      </c>
      <c r="N49" s="288">
        <v>0.5</v>
      </c>
      <c r="O49" s="295">
        <f>N49</f>
        <v>0.5</v>
      </c>
      <c r="P49" s="292">
        <v>0.75</v>
      </c>
      <c r="Q49" s="288">
        <v>1</v>
      </c>
      <c r="R49" s="288">
        <f t="shared" si="41"/>
        <v>1</v>
      </c>
      <c r="S49" s="295">
        <f t="shared" si="41"/>
        <v>1</v>
      </c>
      <c r="T49" s="288">
        <f t="shared" si="41"/>
        <v>1</v>
      </c>
      <c r="U49" s="288">
        <f t="shared" si="41"/>
        <v>1</v>
      </c>
      <c r="V49" s="288">
        <f t="shared" si="41"/>
        <v>1</v>
      </c>
      <c r="W49" s="295">
        <f t="shared" si="41"/>
        <v>1</v>
      </c>
      <c r="X49" s="288">
        <f t="shared" si="29"/>
        <v>1</v>
      </c>
      <c r="Y49" s="288">
        <f t="shared" si="30"/>
        <v>1</v>
      </c>
      <c r="Z49" s="288">
        <f t="shared" si="31"/>
        <v>1</v>
      </c>
      <c r="AA49" s="295">
        <f t="shared" si="32"/>
        <v>1</v>
      </c>
      <c r="AB49" s="288">
        <f t="shared" si="33"/>
        <v>1</v>
      </c>
      <c r="AC49" s="288">
        <f t="shared" si="34"/>
        <v>1</v>
      </c>
      <c r="AD49" s="288">
        <f t="shared" si="35"/>
        <v>1</v>
      </c>
      <c r="AE49" s="295">
        <f t="shared" si="36"/>
        <v>1</v>
      </c>
      <c r="AF49" s="676" t="s">
        <v>788</v>
      </c>
      <c r="AG49" s="506" t="s">
        <v>431</v>
      </c>
      <c r="AH49" s="505" t="s">
        <v>465</v>
      </c>
      <c r="AI49" s="505" t="s">
        <v>781</v>
      </c>
      <c r="AJ49" s="505" t="s">
        <v>781</v>
      </c>
      <c r="AK49" s="676" t="s">
        <v>789</v>
      </c>
      <c r="AL49" s="505"/>
    </row>
    <row r="50" spans="1:38" s="21" customFormat="1" x14ac:dyDescent="0.2">
      <c r="A50" s="53"/>
      <c r="B50" s="84"/>
      <c r="C50" s="192"/>
      <c r="D50" s="324" t="s">
        <v>194</v>
      </c>
      <c r="E50" s="19"/>
      <c r="F50" s="18"/>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row>
    <row r="51" spans="1:38" s="21" customFormat="1" ht="12" x14ac:dyDescent="0.2">
      <c r="A51" s="53"/>
      <c r="B51" s="84"/>
      <c r="C51" s="192"/>
      <c r="D51" s="323" t="s">
        <v>195</v>
      </c>
      <c r="E51" s="19"/>
      <c r="F51" s="18"/>
      <c r="G51" s="378">
        <v>0</v>
      </c>
      <c r="H51" s="288">
        <v>0</v>
      </c>
      <c r="I51" s="288">
        <v>0</v>
      </c>
      <c r="J51" s="288">
        <v>0</v>
      </c>
      <c r="K51" s="293">
        <v>0</v>
      </c>
      <c r="L51" s="292">
        <f>K51</f>
        <v>0</v>
      </c>
      <c r="M51" s="288">
        <f>L51</f>
        <v>0</v>
      </c>
      <c r="N51" s="288">
        <v>0.5</v>
      </c>
      <c r="O51" s="295">
        <v>0.75</v>
      </c>
      <c r="P51" s="292">
        <v>1</v>
      </c>
      <c r="Q51" s="288">
        <f t="shared" ref="Q51:AE51" si="42">P51</f>
        <v>1</v>
      </c>
      <c r="R51" s="288">
        <f t="shared" si="42"/>
        <v>1</v>
      </c>
      <c r="S51" s="295">
        <f t="shared" si="42"/>
        <v>1</v>
      </c>
      <c r="T51" s="288">
        <f t="shared" si="42"/>
        <v>1</v>
      </c>
      <c r="U51" s="288">
        <f t="shared" si="42"/>
        <v>1</v>
      </c>
      <c r="V51" s="288">
        <f t="shared" si="42"/>
        <v>1</v>
      </c>
      <c r="W51" s="295">
        <f t="shared" si="42"/>
        <v>1</v>
      </c>
      <c r="X51" s="288">
        <f t="shared" si="42"/>
        <v>1</v>
      </c>
      <c r="Y51" s="288">
        <f t="shared" si="42"/>
        <v>1</v>
      </c>
      <c r="Z51" s="288">
        <f t="shared" si="42"/>
        <v>1</v>
      </c>
      <c r="AA51" s="295">
        <f t="shared" si="42"/>
        <v>1</v>
      </c>
      <c r="AB51" s="288">
        <f t="shared" si="42"/>
        <v>1</v>
      </c>
      <c r="AC51" s="288">
        <f t="shared" si="42"/>
        <v>1</v>
      </c>
      <c r="AD51" s="288">
        <f t="shared" si="42"/>
        <v>1</v>
      </c>
      <c r="AE51" s="295">
        <f t="shared" si="42"/>
        <v>1</v>
      </c>
      <c r="AF51" s="676" t="s">
        <v>790</v>
      </c>
      <c r="AG51" s="506" t="s">
        <v>451</v>
      </c>
      <c r="AH51" s="505" t="s">
        <v>434</v>
      </c>
      <c r="AI51" s="505" t="s">
        <v>497</v>
      </c>
      <c r="AJ51" s="505" t="s">
        <v>442</v>
      </c>
      <c r="AK51" s="676" t="s">
        <v>791</v>
      </c>
      <c r="AL51" s="505"/>
    </row>
    <row r="52" spans="1:38" s="21" customFormat="1" ht="12" x14ac:dyDescent="0.2">
      <c r="A52" s="53"/>
      <c r="B52" s="84"/>
      <c r="C52" s="192"/>
      <c r="D52" s="323" t="s">
        <v>196</v>
      </c>
      <c r="E52" s="19"/>
      <c r="F52" s="18"/>
      <c r="G52" s="378">
        <v>0</v>
      </c>
      <c r="H52" s="288">
        <f t="shared" ref="H52:I54" si="43">G52</f>
        <v>0</v>
      </c>
      <c r="I52" s="288">
        <f t="shared" si="43"/>
        <v>0</v>
      </c>
      <c r="J52" s="288">
        <v>0</v>
      </c>
      <c r="K52" s="293">
        <v>0</v>
      </c>
      <c r="L52" s="292">
        <v>0</v>
      </c>
      <c r="M52" s="288">
        <v>0</v>
      </c>
      <c r="N52" s="288">
        <v>0.5</v>
      </c>
      <c r="O52" s="295">
        <v>0.75</v>
      </c>
      <c r="P52" s="292">
        <v>1</v>
      </c>
      <c r="Q52" s="288">
        <f t="shared" ref="Q52:AE52" si="44">P52</f>
        <v>1</v>
      </c>
      <c r="R52" s="288">
        <f t="shared" si="44"/>
        <v>1</v>
      </c>
      <c r="S52" s="295">
        <f t="shared" si="44"/>
        <v>1</v>
      </c>
      <c r="T52" s="288">
        <f t="shared" si="44"/>
        <v>1</v>
      </c>
      <c r="U52" s="288">
        <f t="shared" si="44"/>
        <v>1</v>
      </c>
      <c r="V52" s="288">
        <f t="shared" si="44"/>
        <v>1</v>
      </c>
      <c r="W52" s="295">
        <f t="shared" si="44"/>
        <v>1</v>
      </c>
      <c r="X52" s="288">
        <f t="shared" si="44"/>
        <v>1</v>
      </c>
      <c r="Y52" s="288">
        <f t="shared" si="44"/>
        <v>1</v>
      </c>
      <c r="Z52" s="288">
        <f t="shared" si="44"/>
        <v>1</v>
      </c>
      <c r="AA52" s="295">
        <f t="shared" si="44"/>
        <v>1</v>
      </c>
      <c r="AB52" s="288">
        <f t="shared" si="44"/>
        <v>1</v>
      </c>
      <c r="AC52" s="288">
        <f t="shared" si="44"/>
        <v>1</v>
      </c>
      <c r="AD52" s="288">
        <f t="shared" si="44"/>
        <v>1</v>
      </c>
      <c r="AE52" s="295">
        <f t="shared" si="44"/>
        <v>1</v>
      </c>
      <c r="AF52" s="676" t="s">
        <v>792</v>
      </c>
      <c r="AG52" s="506" t="s">
        <v>451</v>
      </c>
      <c r="AH52" s="505" t="s">
        <v>434</v>
      </c>
      <c r="AI52" s="505" t="s">
        <v>786</v>
      </c>
      <c r="AJ52" s="505" t="s">
        <v>786</v>
      </c>
      <c r="AK52" s="676" t="s">
        <v>791</v>
      </c>
      <c r="AL52" s="505"/>
    </row>
    <row r="53" spans="1:38" s="21" customFormat="1" ht="12.75" thickBot="1" x14ac:dyDescent="0.25">
      <c r="A53" s="53"/>
      <c r="B53" s="84"/>
      <c r="C53" s="194"/>
      <c r="D53" s="323" t="s">
        <v>197</v>
      </c>
      <c r="E53" s="60"/>
      <c r="F53" s="61"/>
      <c r="G53" s="378">
        <v>0</v>
      </c>
      <c r="H53" s="288">
        <f t="shared" si="43"/>
        <v>0</v>
      </c>
      <c r="I53" s="288">
        <f t="shared" si="43"/>
        <v>0</v>
      </c>
      <c r="J53" s="288">
        <v>0</v>
      </c>
      <c r="K53" s="293">
        <v>0</v>
      </c>
      <c r="L53" s="292">
        <v>0</v>
      </c>
      <c r="M53" s="288">
        <v>0</v>
      </c>
      <c r="N53" s="288">
        <v>0.5</v>
      </c>
      <c r="O53" s="295">
        <v>0.75</v>
      </c>
      <c r="P53" s="292">
        <v>1</v>
      </c>
      <c r="Q53" s="288">
        <f t="shared" ref="Q53:AE53" si="45">P53</f>
        <v>1</v>
      </c>
      <c r="R53" s="288">
        <f t="shared" si="45"/>
        <v>1</v>
      </c>
      <c r="S53" s="295">
        <f t="shared" si="45"/>
        <v>1</v>
      </c>
      <c r="T53" s="288">
        <f t="shared" si="45"/>
        <v>1</v>
      </c>
      <c r="U53" s="288">
        <f t="shared" si="45"/>
        <v>1</v>
      </c>
      <c r="V53" s="288">
        <f t="shared" si="45"/>
        <v>1</v>
      </c>
      <c r="W53" s="295">
        <f t="shared" si="45"/>
        <v>1</v>
      </c>
      <c r="X53" s="288">
        <f t="shared" si="45"/>
        <v>1</v>
      </c>
      <c r="Y53" s="288">
        <f t="shared" si="45"/>
        <v>1</v>
      </c>
      <c r="Z53" s="288">
        <f t="shared" si="45"/>
        <v>1</v>
      </c>
      <c r="AA53" s="295">
        <f t="shared" si="45"/>
        <v>1</v>
      </c>
      <c r="AB53" s="288">
        <f t="shared" si="45"/>
        <v>1</v>
      </c>
      <c r="AC53" s="288">
        <f t="shared" si="45"/>
        <v>1</v>
      </c>
      <c r="AD53" s="288">
        <f t="shared" si="45"/>
        <v>1</v>
      </c>
      <c r="AE53" s="295">
        <f t="shared" si="45"/>
        <v>1</v>
      </c>
      <c r="AF53" s="676" t="s">
        <v>792</v>
      </c>
      <c r="AG53" s="506" t="s">
        <v>451</v>
      </c>
      <c r="AH53" s="505" t="s">
        <v>434</v>
      </c>
      <c r="AI53" s="505" t="s">
        <v>786</v>
      </c>
      <c r="AJ53" s="505" t="s">
        <v>786</v>
      </c>
      <c r="AK53" s="676" t="s">
        <v>791</v>
      </c>
      <c r="AL53" s="505"/>
    </row>
    <row r="54" spans="1:38" s="21" customFormat="1" ht="12" x14ac:dyDescent="0.2">
      <c r="A54" s="53"/>
      <c r="B54" s="84"/>
      <c r="C54" s="192"/>
      <c r="D54" s="323" t="s">
        <v>198</v>
      </c>
      <c r="E54" s="19"/>
      <c r="F54" s="18"/>
      <c r="G54" s="378">
        <v>0</v>
      </c>
      <c r="H54" s="288">
        <f t="shared" si="43"/>
        <v>0</v>
      </c>
      <c r="I54" s="288">
        <f t="shared" si="43"/>
        <v>0</v>
      </c>
      <c r="J54" s="288">
        <v>0</v>
      </c>
      <c r="K54" s="293">
        <v>0</v>
      </c>
      <c r="L54" s="292">
        <v>0</v>
      </c>
      <c r="M54" s="288">
        <v>0</v>
      </c>
      <c r="N54" s="288">
        <v>0.5</v>
      </c>
      <c r="O54" s="295">
        <v>0.75</v>
      </c>
      <c r="P54" s="292">
        <v>1</v>
      </c>
      <c r="Q54" s="288">
        <f t="shared" ref="Q54:AE54" si="46">P54</f>
        <v>1</v>
      </c>
      <c r="R54" s="288">
        <f t="shared" si="46"/>
        <v>1</v>
      </c>
      <c r="S54" s="295">
        <f t="shared" si="46"/>
        <v>1</v>
      </c>
      <c r="T54" s="288">
        <f t="shared" si="46"/>
        <v>1</v>
      </c>
      <c r="U54" s="288">
        <f t="shared" si="46"/>
        <v>1</v>
      </c>
      <c r="V54" s="288">
        <f t="shared" si="46"/>
        <v>1</v>
      </c>
      <c r="W54" s="295">
        <f t="shared" si="46"/>
        <v>1</v>
      </c>
      <c r="X54" s="288">
        <f t="shared" si="46"/>
        <v>1</v>
      </c>
      <c r="Y54" s="288">
        <f t="shared" si="46"/>
        <v>1</v>
      </c>
      <c r="Z54" s="288">
        <f t="shared" si="46"/>
        <v>1</v>
      </c>
      <c r="AA54" s="295">
        <f t="shared" si="46"/>
        <v>1</v>
      </c>
      <c r="AB54" s="288">
        <f t="shared" si="46"/>
        <v>1</v>
      </c>
      <c r="AC54" s="288">
        <f t="shared" si="46"/>
        <v>1</v>
      </c>
      <c r="AD54" s="288">
        <f t="shared" si="46"/>
        <v>1</v>
      </c>
      <c r="AE54" s="295">
        <f t="shared" si="46"/>
        <v>1</v>
      </c>
      <c r="AF54" s="676" t="s">
        <v>792</v>
      </c>
      <c r="AG54" s="506" t="s">
        <v>451</v>
      </c>
      <c r="AH54" s="505" t="s">
        <v>434</v>
      </c>
      <c r="AI54" s="505" t="s">
        <v>786</v>
      </c>
      <c r="AJ54" s="505" t="s">
        <v>786</v>
      </c>
      <c r="AK54" s="676" t="s">
        <v>791</v>
      </c>
      <c r="AL54" s="505"/>
    </row>
    <row r="55" spans="1:38" ht="34.5" thickBot="1" x14ac:dyDescent="0.25">
      <c r="A55" s="10"/>
      <c r="B55" s="84"/>
      <c r="C55" s="211"/>
      <c r="D55" s="386" t="s">
        <v>287</v>
      </c>
      <c r="E55" s="157"/>
      <c r="F55" s="158"/>
      <c r="G55" s="159"/>
      <c r="H55" s="159"/>
      <c r="I55" s="160"/>
      <c r="J55" s="160"/>
      <c r="K55" s="161"/>
      <c r="L55" s="142"/>
      <c r="M55" s="143"/>
      <c r="N55" s="143"/>
      <c r="O55" s="144"/>
      <c r="P55" s="143"/>
      <c r="Q55" s="145"/>
      <c r="R55" s="145"/>
      <c r="S55" s="146"/>
      <c r="T55" s="151"/>
      <c r="U55" s="145"/>
      <c r="V55" s="145"/>
      <c r="W55" s="146"/>
      <c r="X55" s="151"/>
      <c r="Y55" s="145"/>
      <c r="Z55" s="145"/>
      <c r="AA55" s="146"/>
      <c r="AB55" s="151"/>
      <c r="AC55" s="145"/>
      <c r="AD55" s="145"/>
      <c r="AE55" s="146"/>
      <c r="AF55" s="510"/>
      <c r="AG55" s="510"/>
      <c r="AH55" s="510"/>
      <c r="AI55" s="510"/>
      <c r="AJ55" s="510"/>
      <c r="AK55" s="510"/>
      <c r="AL55" s="510"/>
    </row>
    <row r="56" spans="1:38" s="21" customFormat="1" ht="12" thickBot="1" x14ac:dyDescent="0.25">
      <c r="A56" s="53"/>
      <c r="B56" s="188" t="s">
        <v>32</v>
      </c>
      <c r="C56" s="195"/>
      <c r="D56" s="219" t="s">
        <v>34</v>
      </c>
      <c r="E56" s="62"/>
      <c r="F56" s="63"/>
      <c r="G56" s="63"/>
      <c r="H56" s="122"/>
      <c r="I56" s="123"/>
      <c r="J56" s="123"/>
      <c r="K56" s="124"/>
      <c r="L56" s="125"/>
      <c r="M56" s="123"/>
      <c r="N56" s="123"/>
      <c r="O56" s="126"/>
      <c r="P56" s="428"/>
      <c r="Q56" s="79"/>
      <c r="R56" s="123"/>
      <c r="S56" s="126"/>
      <c r="T56" s="123"/>
      <c r="U56" s="123"/>
      <c r="V56" s="123"/>
      <c r="W56" s="126"/>
      <c r="X56" s="123"/>
      <c r="Y56" s="123"/>
      <c r="Z56" s="123"/>
      <c r="AA56" s="126"/>
      <c r="AB56" s="123"/>
      <c r="AC56" s="123"/>
      <c r="AD56" s="123"/>
      <c r="AE56" s="126"/>
      <c r="AF56" s="682"/>
      <c r="AG56" s="75"/>
      <c r="AH56" s="75"/>
      <c r="AI56" s="75"/>
      <c r="AJ56" s="75"/>
      <c r="AK56" s="75"/>
      <c r="AL56" s="75"/>
    </row>
    <row r="57" spans="1:38" s="21" customFormat="1" ht="12" thickBot="1" x14ac:dyDescent="0.25">
      <c r="A57" s="53"/>
      <c r="B57" s="84"/>
      <c r="C57" s="192"/>
      <c r="D57" s="218" t="s">
        <v>122</v>
      </c>
      <c r="E57" s="47"/>
      <c r="F57" s="48"/>
      <c r="G57" s="401">
        <f t="shared" ref="G57:W57" si="47">IFERROR(SUM(G58:G61)/COUNT(G58:G61),0)</f>
        <v>0</v>
      </c>
      <c r="H57" s="429"/>
      <c r="I57" s="402">
        <f t="shared" si="47"/>
        <v>0.75</v>
      </c>
      <c r="J57" s="402">
        <f t="shared" si="47"/>
        <v>0.75</v>
      </c>
      <c r="K57" s="402">
        <f t="shared" si="47"/>
        <v>0.75</v>
      </c>
      <c r="L57" s="403">
        <f t="shared" si="47"/>
        <v>1</v>
      </c>
      <c r="M57" s="402">
        <f t="shared" si="47"/>
        <v>1</v>
      </c>
      <c r="N57" s="402">
        <f t="shared" si="47"/>
        <v>1</v>
      </c>
      <c r="O57" s="404">
        <f t="shared" si="47"/>
        <v>1</v>
      </c>
      <c r="P57" s="402">
        <f t="shared" si="47"/>
        <v>1</v>
      </c>
      <c r="Q57" s="402">
        <f t="shared" si="47"/>
        <v>1</v>
      </c>
      <c r="R57" s="402">
        <f t="shared" si="47"/>
        <v>1</v>
      </c>
      <c r="S57" s="404">
        <f t="shared" si="47"/>
        <v>1</v>
      </c>
      <c r="T57" s="402">
        <f t="shared" si="47"/>
        <v>1</v>
      </c>
      <c r="U57" s="402">
        <f t="shared" si="47"/>
        <v>1</v>
      </c>
      <c r="V57" s="402">
        <f t="shared" si="47"/>
        <v>1</v>
      </c>
      <c r="W57" s="404">
        <f t="shared" si="47"/>
        <v>1</v>
      </c>
      <c r="X57" s="402">
        <f t="shared" ref="X57:AE57" si="48">IFERROR(SUM(X58:X61)/COUNT(X58:X61),0)</f>
        <v>1</v>
      </c>
      <c r="Y57" s="402">
        <f t="shared" si="48"/>
        <v>1</v>
      </c>
      <c r="Z57" s="402">
        <f t="shared" si="48"/>
        <v>1</v>
      </c>
      <c r="AA57" s="404">
        <f t="shared" si="48"/>
        <v>1</v>
      </c>
      <c r="AB57" s="402">
        <f t="shared" si="48"/>
        <v>1</v>
      </c>
      <c r="AC57" s="402">
        <f t="shared" si="48"/>
        <v>1</v>
      </c>
      <c r="AD57" s="402">
        <f t="shared" si="48"/>
        <v>1</v>
      </c>
      <c r="AE57" s="404">
        <f t="shared" si="48"/>
        <v>1</v>
      </c>
      <c r="AF57" s="217"/>
      <c r="AG57" s="217"/>
      <c r="AH57" s="217"/>
      <c r="AI57" s="217"/>
      <c r="AJ57" s="217"/>
      <c r="AK57" s="217"/>
      <c r="AL57" s="217"/>
    </row>
    <row r="58" spans="1:38" s="21" customFormat="1" ht="12" x14ac:dyDescent="0.2">
      <c r="A58" s="53"/>
      <c r="B58" s="84"/>
      <c r="C58" s="192"/>
      <c r="D58" s="326" t="s">
        <v>278</v>
      </c>
      <c r="E58" s="17"/>
      <c r="F58" s="20"/>
      <c r="G58" s="378">
        <v>0</v>
      </c>
      <c r="H58" s="288">
        <v>0.75</v>
      </c>
      <c r="I58" s="288">
        <f t="shared" ref="I58:K61" si="49">H58</f>
        <v>0.75</v>
      </c>
      <c r="J58" s="288">
        <f t="shared" si="49"/>
        <v>0.75</v>
      </c>
      <c r="K58" s="293">
        <f t="shared" si="49"/>
        <v>0.75</v>
      </c>
      <c r="L58" s="292">
        <v>1</v>
      </c>
      <c r="M58" s="288">
        <f t="shared" ref="M58:AE58" si="50">L58</f>
        <v>1</v>
      </c>
      <c r="N58" s="288">
        <f t="shared" si="50"/>
        <v>1</v>
      </c>
      <c r="O58" s="295">
        <f t="shared" si="50"/>
        <v>1</v>
      </c>
      <c r="P58" s="292">
        <f t="shared" si="50"/>
        <v>1</v>
      </c>
      <c r="Q58" s="288">
        <f t="shared" si="50"/>
        <v>1</v>
      </c>
      <c r="R58" s="288">
        <f t="shared" si="50"/>
        <v>1</v>
      </c>
      <c r="S58" s="295">
        <f t="shared" si="50"/>
        <v>1</v>
      </c>
      <c r="T58" s="288">
        <f t="shared" si="50"/>
        <v>1</v>
      </c>
      <c r="U58" s="288">
        <f t="shared" si="50"/>
        <v>1</v>
      </c>
      <c r="V58" s="288">
        <f t="shared" si="50"/>
        <v>1</v>
      </c>
      <c r="W58" s="295">
        <f t="shared" si="50"/>
        <v>1</v>
      </c>
      <c r="X58" s="288">
        <f t="shared" si="50"/>
        <v>1</v>
      </c>
      <c r="Y58" s="288">
        <f t="shared" si="50"/>
        <v>1</v>
      </c>
      <c r="Z58" s="288">
        <f t="shared" si="50"/>
        <v>1</v>
      </c>
      <c r="AA58" s="295">
        <f t="shared" si="50"/>
        <v>1</v>
      </c>
      <c r="AB58" s="288">
        <f t="shared" si="50"/>
        <v>1</v>
      </c>
      <c r="AC58" s="288">
        <f t="shared" si="50"/>
        <v>1</v>
      </c>
      <c r="AD58" s="288">
        <f t="shared" si="50"/>
        <v>1</v>
      </c>
      <c r="AE58" s="295">
        <f t="shared" si="50"/>
        <v>1</v>
      </c>
      <c r="AF58" s="505"/>
      <c r="AG58" s="506" t="s">
        <v>431</v>
      </c>
      <c r="AH58" s="505"/>
      <c r="AI58" s="505"/>
      <c r="AJ58" s="505"/>
      <c r="AK58" s="505"/>
      <c r="AL58" s="505"/>
    </row>
    <row r="59" spans="1:38" s="21" customFormat="1" ht="12" x14ac:dyDescent="0.2">
      <c r="A59" s="53"/>
      <c r="B59" s="84"/>
      <c r="C59" s="192"/>
      <c r="D59" s="326" t="s">
        <v>279</v>
      </c>
      <c r="E59" s="17"/>
      <c r="F59" s="20"/>
      <c r="G59" s="378">
        <v>0</v>
      </c>
      <c r="H59" s="288">
        <v>0.75</v>
      </c>
      <c r="I59" s="288">
        <f t="shared" si="49"/>
        <v>0.75</v>
      </c>
      <c r="J59" s="288">
        <f t="shared" si="49"/>
        <v>0.75</v>
      </c>
      <c r="K59" s="293">
        <f t="shared" si="49"/>
        <v>0.75</v>
      </c>
      <c r="L59" s="292">
        <v>1</v>
      </c>
      <c r="M59" s="288">
        <f t="shared" ref="M59:AE59" si="51">L59</f>
        <v>1</v>
      </c>
      <c r="N59" s="288">
        <f t="shared" si="51"/>
        <v>1</v>
      </c>
      <c r="O59" s="295">
        <f t="shared" si="51"/>
        <v>1</v>
      </c>
      <c r="P59" s="292">
        <f t="shared" si="51"/>
        <v>1</v>
      </c>
      <c r="Q59" s="288">
        <f t="shared" si="51"/>
        <v>1</v>
      </c>
      <c r="R59" s="288">
        <f t="shared" si="51"/>
        <v>1</v>
      </c>
      <c r="S59" s="295">
        <f t="shared" si="51"/>
        <v>1</v>
      </c>
      <c r="T59" s="288">
        <f t="shared" si="51"/>
        <v>1</v>
      </c>
      <c r="U59" s="288">
        <f t="shared" si="51"/>
        <v>1</v>
      </c>
      <c r="V59" s="288">
        <f t="shared" si="51"/>
        <v>1</v>
      </c>
      <c r="W59" s="295">
        <f t="shared" si="51"/>
        <v>1</v>
      </c>
      <c r="X59" s="288">
        <f t="shared" si="51"/>
        <v>1</v>
      </c>
      <c r="Y59" s="288">
        <f t="shared" si="51"/>
        <v>1</v>
      </c>
      <c r="Z59" s="288">
        <f t="shared" si="51"/>
        <v>1</v>
      </c>
      <c r="AA59" s="295">
        <f t="shared" si="51"/>
        <v>1</v>
      </c>
      <c r="AB59" s="288">
        <f t="shared" si="51"/>
        <v>1</v>
      </c>
      <c r="AC59" s="288">
        <f t="shared" si="51"/>
        <v>1</v>
      </c>
      <c r="AD59" s="288">
        <f t="shared" si="51"/>
        <v>1</v>
      </c>
      <c r="AE59" s="295">
        <f t="shared" si="51"/>
        <v>1</v>
      </c>
      <c r="AF59" s="505"/>
      <c r="AG59" s="506" t="s">
        <v>431</v>
      </c>
      <c r="AH59" s="505"/>
      <c r="AI59" s="505"/>
      <c r="AJ59" s="505"/>
      <c r="AK59" s="505"/>
      <c r="AL59" s="505"/>
    </row>
    <row r="60" spans="1:38" s="21" customFormat="1" ht="12" x14ac:dyDescent="0.2">
      <c r="A60" s="53"/>
      <c r="B60" s="84"/>
      <c r="C60" s="192"/>
      <c r="D60" s="326" t="s">
        <v>280</v>
      </c>
      <c r="E60" s="24"/>
      <c r="F60" s="45"/>
      <c r="G60" s="378">
        <v>0</v>
      </c>
      <c r="H60" s="288">
        <v>0.75</v>
      </c>
      <c r="I60" s="288">
        <f t="shared" si="49"/>
        <v>0.75</v>
      </c>
      <c r="J60" s="288">
        <f t="shared" si="49"/>
        <v>0.75</v>
      </c>
      <c r="K60" s="293">
        <f t="shared" si="49"/>
        <v>0.75</v>
      </c>
      <c r="L60" s="292">
        <v>1</v>
      </c>
      <c r="M60" s="288">
        <f t="shared" ref="M60:AE60" si="52">L60</f>
        <v>1</v>
      </c>
      <c r="N60" s="288">
        <f t="shared" si="52"/>
        <v>1</v>
      </c>
      <c r="O60" s="295">
        <f t="shared" si="52"/>
        <v>1</v>
      </c>
      <c r="P60" s="292">
        <f t="shared" si="52"/>
        <v>1</v>
      </c>
      <c r="Q60" s="288">
        <f t="shared" si="52"/>
        <v>1</v>
      </c>
      <c r="R60" s="288">
        <f t="shared" si="52"/>
        <v>1</v>
      </c>
      <c r="S60" s="295">
        <f t="shared" si="52"/>
        <v>1</v>
      </c>
      <c r="T60" s="288">
        <f t="shared" si="52"/>
        <v>1</v>
      </c>
      <c r="U60" s="288">
        <f t="shared" si="52"/>
        <v>1</v>
      </c>
      <c r="V60" s="288">
        <f t="shared" si="52"/>
        <v>1</v>
      </c>
      <c r="W60" s="295">
        <f t="shared" si="52"/>
        <v>1</v>
      </c>
      <c r="X60" s="288">
        <f t="shared" si="52"/>
        <v>1</v>
      </c>
      <c r="Y60" s="288">
        <f t="shared" si="52"/>
        <v>1</v>
      </c>
      <c r="Z60" s="288">
        <f t="shared" si="52"/>
        <v>1</v>
      </c>
      <c r="AA60" s="295">
        <f t="shared" si="52"/>
        <v>1</v>
      </c>
      <c r="AB60" s="288">
        <f t="shared" si="52"/>
        <v>1</v>
      </c>
      <c r="AC60" s="288">
        <f t="shared" si="52"/>
        <v>1</v>
      </c>
      <c r="AD60" s="288">
        <f t="shared" si="52"/>
        <v>1</v>
      </c>
      <c r="AE60" s="295">
        <f t="shared" si="52"/>
        <v>1</v>
      </c>
      <c r="AF60" s="505"/>
      <c r="AG60" s="506" t="s">
        <v>431</v>
      </c>
      <c r="AH60" s="505"/>
      <c r="AI60" s="505"/>
      <c r="AJ60" s="505"/>
      <c r="AK60" s="505"/>
      <c r="AL60" s="505"/>
    </row>
    <row r="61" spans="1:38" s="21" customFormat="1" ht="12" x14ac:dyDescent="0.2">
      <c r="A61" s="53"/>
      <c r="B61" s="84"/>
      <c r="C61" s="192"/>
      <c r="D61" s="326" t="s">
        <v>281</v>
      </c>
      <c r="E61" s="127"/>
      <c r="F61" s="128"/>
      <c r="G61" s="378">
        <v>0</v>
      </c>
      <c r="H61" s="288">
        <v>0.75</v>
      </c>
      <c r="I61" s="288">
        <f t="shared" si="49"/>
        <v>0.75</v>
      </c>
      <c r="J61" s="288">
        <f t="shared" si="49"/>
        <v>0.75</v>
      </c>
      <c r="K61" s="293">
        <f t="shared" si="49"/>
        <v>0.75</v>
      </c>
      <c r="L61" s="292">
        <v>1</v>
      </c>
      <c r="M61" s="288">
        <f t="shared" ref="M61:AE61" si="53">L61</f>
        <v>1</v>
      </c>
      <c r="N61" s="288">
        <f t="shared" si="53"/>
        <v>1</v>
      </c>
      <c r="O61" s="295">
        <f t="shared" si="53"/>
        <v>1</v>
      </c>
      <c r="P61" s="292">
        <f t="shared" si="53"/>
        <v>1</v>
      </c>
      <c r="Q61" s="288">
        <f t="shared" si="53"/>
        <v>1</v>
      </c>
      <c r="R61" s="288">
        <f t="shared" si="53"/>
        <v>1</v>
      </c>
      <c r="S61" s="295">
        <f t="shared" si="53"/>
        <v>1</v>
      </c>
      <c r="T61" s="288">
        <f t="shared" si="53"/>
        <v>1</v>
      </c>
      <c r="U61" s="288">
        <f t="shared" si="53"/>
        <v>1</v>
      </c>
      <c r="V61" s="288">
        <f t="shared" si="53"/>
        <v>1</v>
      </c>
      <c r="W61" s="295">
        <f t="shared" si="53"/>
        <v>1</v>
      </c>
      <c r="X61" s="288">
        <f t="shared" si="53"/>
        <v>1</v>
      </c>
      <c r="Y61" s="288">
        <f t="shared" si="53"/>
        <v>1</v>
      </c>
      <c r="Z61" s="288">
        <f t="shared" si="53"/>
        <v>1</v>
      </c>
      <c r="AA61" s="295">
        <f t="shared" si="53"/>
        <v>1</v>
      </c>
      <c r="AB61" s="288">
        <f t="shared" si="53"/>
        <v>1</v>
      </c>
      <c r="AC61" s="288">
        <f t="shared" si="53"/>
        <v>1</v>
      </c>
      <c r="AD61" s="288">
        <f t="shared" si="53"/>
        <v>1</v>
      </c>
      <c r="AE61" s="295">
        <f t="shared" si="53"/>
        <v>1</v>
      </c>
      <c r="AF61" s="505"/>
      <c r="AG61" s="506" t="s">
        <v>431</v>
      </c>
      <c r="AH61" s="505"/>
      <c r="AI61" s="505"/>
      <c r="AJ61" s="505"/>
      <c r="AK61" s="505"/>
      <c r="AL61" s="505"/>
    </row>
    <row r="62" spans="1:38" ht="23.25" thickBot="1" x14ac:dyDescent="0.25">
      <c r="A62" s="10"/>
      <c r="B62" s="84"/>
      <c r="C62" s="211"/>
      <c r="D62" s="386" t="s">
        <v>288</v>
      </c>
      <c r="E62" s="157"/>
      <c r="F62" s="158"/>
      <c r="G62" s="159"/>
      <c r="H62" s="159"/>
      <c r="I62" s="160"/>
      <c r="J62" s="160"/>
      <c r="K62" s="161"/>
      <c r="L62" s="142"/>
      <c r="M62" s="143"/>
      <c r="N62" s="143"/>
      <c r="O62" s="144"/>
      <c r="P62" s="143"/>
      <c r="Q62" s="145"/>
      <c r="R62" s="145"/>
      <c r="S62" s="146"/>
      <c r="T62" s="151"/>
      <c r="U62" s="145"/>
      <c r="V62" s="145"/>
      <c r="W62" s="146"/>
      <c r="X62" s="151"/>
      <c r="Y62" s="145"/>
      <c r="Z62" s="145"/>
      <c r="AA62" s="146"/>
      <c r="AB62" s="151"/>
      <c r="AC62" s="145"/>
      <c r="AD62" s="145"/>
      <c r="AE62" s="146"/>
      <c r="AF62" s="681"/>
      <c r="AG62" s="146"/>
      <c r="AH62" s="146"/>
      <c r="AI62" s="146"/>
      <c r="AJ62" s="146"/>
      <c r="AK62" s="146"/>
      <c r="AL62" s="146"/>
    </row>
    <row r="63" spans="1:38" s="21" customFormat="1" ht="12" thickBot="1" x14ac:dyDescent="0.25">
      <c r="A63" s="53"/>
      <c r="B63" s="188" t="s">
        <v>33</v>
      </c>
      <c r="C63" s="196"/>
      <c r="D63" s="219" t="s">
        <v>39</v>
      </c>
      <c r="E63" s="129"/>
      <c r="F63" s="130"/>
      <c r="G63" s="429"/>
      <c r="H63" s="65"/>
      <c r="I63" s="65"/>
      <c r="J63" s="65"/>
      <c r="K63" s="65"/>
      <c r="L63" s="65"/>
      <c r="M63" s="65"/>
      <c r="N63" s="65"/>
      <c r="O63" s="68"/>
      <c r="P63" s="428"/>
      <c r="Q63" s="65"/>
      <c r="R63" s="65"/>
      <c r="S63" s="68"/>
      <c r="T63" s="65"/>
      <c r="U63" s="65"/>
      <c r="V63" s="65"/>
      <c r="W63" s="68"/>
      <c r="X63" s="65"/>
      <c r="Y63" s="65"/>
      <c r="Z63" s="65"/>
      <c r="AA63" s="68"/>
      <c r="AB63" s="65"/>
      <c r="AC63" s="65"/>
      <c r="AD63" s="65"/>
      <c r="AE63" s="68"/>
      <c r="AF63" s="682"/>
      <c r="AG63" s="75"/>
      <c r="AH63" s="75"/>
      <c r="AI63" s="75"/>
      <c r="AJ63" s="75"/>
      <c r="AK63" s="75"/>
      <c r="AL63" s="75"/>
    </row>
    <row r="64" spans="1:38" s="21" customFormat="1" x14ac:dyDescent="0.2">
      <c r="A64" s="53"/>
      <c r="B64" s="84"/>
      <c r="C64" s="193"/>
      <c r="D64" s="218" t="s">
        <v>122</v>
      </c>
      <c r="E64" s="50"/>
      <c r="F64" s="51"/>
      <c r="G64" s="401">
        <f>IFERROR(SUM(G65:G67)/COUNT(G65:G67),0)</f>
        <v>0</v>
      </c>
      <c r="H64" s="402">
        <f t="shared" ref="H64:W64" si="54">IFERROR(SUM(H65:H67)/COUNT(H65:H67),0)</f>
        <v>0.16666666666666666</v>
      </c>
      <c r="I64" s="402">
        <f t="shared" si="54"/>
        <v>0.25</v>
      </c>
      <c r="J64" s="402">
        <f t="shared" si="54"/>
        <v>0.25</v>
      </c>
      <c r="K64" s="402">
        <f t="shared" si="54"/>
        <v>0.41666666666666669</v>
      </c>
      <c r="L64" s="403">
        <f t="shared" si="54"/>
        <v>0.5</v>
      </c>
      <c r="M64" s="402">
        <f t="shared" si="54"/>
        <v>0.5</v>
      </c>
      <c r="N64" s="402">
        <f t="shared" si="54"/>
        <v>0.75</v>
      </c>
      <c r="O64" s="404">
        <f t="shared" si="54"/>
        <v>0.75</v>
      </c>
      <c r="P64" s="402">
        <f t="shared" si="54"/>
        <v>1</v>
      </c>
      <c r="Q64" s="402">
        <f t="shared" si="54"/>
        <v>1</v>
      </c>
      <c r="R64" s="402">
        <f t="shared" si="54"/>
        <v>1</v>
      </c>
      <c r="S64" s="404">
        <f t="shared" si="54"/>
        <v>1</v>
      </c>
      <c r="T64" s="402">
        <f t="shared" si="54"/>
        <v>1</v>
      </c>
      <c r="U64" s="402">
        <f t="shared" si="54"/>
        <v>1</v>
      </c>
      <c r="V64" s="402">
        <f t="shared" si="54"/>
        <v>1</v>
      </c>
      <c r="W64" s="404">
        <f t="shared" si="54"/>
        <v>1</v>
      </c>
      <c r="X64" s="402">
        <f t="shared" ref="X64:AE64" si="55">IFERROR(SUM(X65:X67)/COUNT(X65:X67),0)</f>
        <v>1</v>
      </c>
      <c r="Y64" s="402">
        <f t="shared" si="55"/>
        <v>1</v>
      </c>
      <c r="Z64" s="402">
        <f t="shared" si="55"/>
        <v>1</v>
      </c>
      <c r="AA64" s="404">
        <f t="shared" si="55"/>
        <v>1</v>
      </c>
      <c r="AB64" s="402">
        <f t="shared" si="55"/>
        <v>1</v>
      </c>
      <c r="AC64" s="402">
        <f t="shared" si="55"/>
        <v>1</v>
      </c>
      <c r="AD64" s="402">
        <f t="shared" si="55"/>
        <v>1</v>
      </c>
      <c r="AE64" s="404">
        <f t="shared" si="55"/>
        <v>1</v>
      </c>
      <c r="AF64" s="217"/>
      <c r="AG64" s="217"/>
      <c r="AH64" s="217"/>
      <c r="AI64" s="217"/>
      <c r="AJ64" s="217"/>
      <c r="AK64" s="217"/>
      <c r="AL64" s="217"/>
    </row>
    <row r="65" spans="1:38" s="21" customFormat="1" ht="12" x14ac:dyDescent="0.2">
      <c r="A65" s="53"/>
      <c r="B65" s="85"/>
      <c r="C65" s="193"/>
      <c r="D65" s="435" t="s">
        <v>199</v>
      </c>
      <c r="E65" s="50"/>
      <c r="F65" s="51"/>
      <c r="G65" s="378">
        <v>0</v>
      </c>
      <c r="H65" s="288">
        <v>0.25</v>
      </c>
      <c r="I65" s="288">
        <v>0.25</v>
      </c>
      <c r="J65" s="288">
        <f>I65</f>
        <v>0.25</v>
      </c>
      <c r="K65" s="460">
        <v>0.5</v>
      </c>
      <c r="L65" s="292">
        <f>K65</f>
        <v>0.5</v>
      </c>
      <c r="M65" s="288">
        <f>L65</f>
        <v>0.5</v>
      </c>
      <c r="N65" s="288">
        <v>0.75</v>
      </c>
      <c r="O65" s="295">
        <v>0.75</v>
      </c>
      <c r="P65" s="288">
        <v>1</v>
      </c>
      <c r="Q65" s="288">
        <f t="shared" ref="Q65:AE65" si="56">P65</f>
        <v>1</v>
      </c>
      <c r="R65" s="288">
        <f t="shared" si="56"/>
        <v>1</v>
      </c>
      <c r="S65" s="295">
        <f t="shared" si="56"/>
        <v>1</v>
      </c>
      <c r="T65" s="288">
        <f t="shared" si="56"/>
        <v>1</v>
      </c>
      <c r="U65" s="288">
        <f t="shared" si="56"/>
        <v>1</v>
      </c>
      <c r="V65" s="288">
        <f t="shared" si="56"/>
        <v>1</v>
      </c>
      <c r="W65" s="295">
        <f t="shared" si="56"/>
        <v>1</v>
      </c>
      <c r="X65" s="288">
        <f t="shared" si="56"/>
        <v>1</v>
      </c>
      <c r="Y65" s="288">
        <f t="shared" si="56"/>
        <v>1</v>
      </c>
      <c r="Z65" s="288">
        <f t="shared" si="56"/>
        <v>1</v>
      </c>
      <c r="AA65" s="295">
        <f t="shared" si="56"/>
        <v>1</v>
      </c>
      <c r="AB65" s="288">
        <f t="shared" si="56"/>
        <v>1</v>
      </c>
      <c r="AC65" s="288">
        <f t="shared" si="56"/>
        <v>1</v>
      </c>
      <c r="AD65" s="288">
        <f t="shared" si="56"/>
        <v>1</v>
      </c>
      <c r="AE65" s="295">
        <f t="shared" si="56"/>
        <v>1</v>
      </c>
      <c r="AF65" s="676" t="s">
        <v>793</v>
      </c>
      <c r="AG65" s="506" t="s">
        <v>431</v>
      </c>
      <c r="AH65" s="505" t="s">
        <v>434</v>
      </c>
      <c r="AI65" s="505" t="s">
        <v>786</v>
      </c>
      <c r="AJ65" s="505" t="s">
        <v>465</v>
      </c>
      <c r="AK65" s="676" t="s">
        <v>794</v>
      </c>
      <c r="AL65" s="505"/>
    </row>
    <row r="66" spans="1:38" s="21" customFormat="1" ht="12" x14ac:dyDescent="0.2">
      <c r="A66" s="53"/>
      <c r="B66" s="84"/>
      <c r="C66" s="193"/>
      <c r="D66" s="326" t="s">
        <v>186</v>
      </c>
      <c r="E66" s="82"/>
      <c r="F66" s="83"/>
      <c r="G66" s="378">
        <v>0</v>
      </c>
      <c r="H66" s="288">
        <v>0.25</v>
      </c>
      <c r="I66" s="288">
        <f>H66</f>
        <v>0.25</v>
      </c>
      <c r="J66" s="288">
        <f>I66</f>
        <v>0.25</v>
      </c>
      <c r="K66" s="288">
        <v>0.5</v>
      </c>
      <c r="L66" s="288">
        <v>0.5</v>
      </c>
      <c r="M66" s="288">
        <v>0.5</v>
      </c>
      <c r="N66" s="288">
        <v>0.75</v>
      </c>
      <c r="O66" s="288">
        <v>0.75</v>
      </c>
      <c r="P66" s="288">
        <v>1</v>
      </c>
      <c r="Q66" s="288">
        <f t="shared" ref="Q66:AE66" si="57">P66</f>
        <v>1</v>
      </c>
      <c r="R66" s="288">
        <f t="shared" si="57"/>
        <v>1</v>
      </c>
      <c r="S66" s="295">
        <f t="shared" si="57"/>
        <v>1</v>
      </c>
      <c r="T66" s="288">
        <f t="shared" si="57"/>
        <v>1</v>
      </c>
      <c r="U66" s="288">
        <f t="shared" si="57"/>
        <v>1</v>
      </c>
      <c r="V66" s="288">
        <f t="shared" si="57"/>
        <v>1</v>
      </c>
      <c r="W66" s="295">
        <f t="shared" si="57"/>
        <v>1</v>
      </c>
      <c r="X66" s="288">
        <f t="shared" si="57"/>
        <v>1</v>
      </c>
      <c r="Y66" s="288">
        <f t="shared" si="57"/>
        <v>1</v>
      </c>
      <c r="Z66" s="288">
        <f t="shared" si="57"/>
        <v>1</v>
      </c>
      <c r="AA66" s="295">
        <f t="shared" si="57"/>
        <v>1</v>
      </c>
      <c r="AB66" s="288">
        <f t="shared" si="57"/>
        <v>1</v>
      </c>
      <c r="AC66" s="288">
        <f t="shared" si="57"/>
        <v>1</v>
      </c>
      <c r="AD66" s="288">
        <f t="shared" si="57"/>
        <v>1</v>
      </c>
      <c r="AE66" s="295">
        <f t="shared" si="57"/>
        <v>1</v>
      </c>
      <c r="AF66" s="676" t="s">
        <v>793</v>
      </c>
      <c r="AG66" s="506" t="s">
        <v>431</v>
      </c>
      <c r="AH66" s="505" t="s">
        <v>434</v>
      </c>
      <c r="AI66" s="505" t="s">
        <v>786</v>
      </c>
      <c r="AJ66" s="505" t="s">
        <v>465</v>
      </c>
      <c r="AK66" s="676" t="s">
        <v>794</v>
      </c>
      <c r="AL66" s="505"/>
    </row>
    <row r="67" spans="1:38" s="21" customFormat="1" ht="12" x14ac:dyDescent="0.2">
      <c r="A67" s="53"/>
      <c r="B67" s="84"/>
      <c r="C67" s="193"/>
      <c r="D67" s="326" t="s">
        <v>200</v>
      </c>
      <c r="E67" s="82"/>
      <c r="F67" s="83"/>
      <c r="G67" s="378">
        <v>0</v>
      </c>
      <c r="H67" s="288">
        <f>G67</f>
        <v>0</v>
      </c>
      <c r="I67" s="288">
        <v>0.25</v>
      </c>
      <c r="J67" s="288">
        <v>0.25</v>
      </c>
      <c r="K67" s="288">
        <v>0.25</v>
      </c>
      <c r="L67" s="288">
        <v>0.5</v>
      </c>
      <c r="M67" s="288">
        <v>0.5</v>
      </c>
      <c r="N67" s="288">
        <v>0.75</v>
      </c>
      <c r="O67" s="288">
        <v>0.75</v>
      </c>
      <c r="P67" s="288">
        <v>1</v>
      </c>
      <c r="Q67" s="288">
        <f t="shared" ref="Q67:AE67" si="58">P67</f>
        <v>1</v>
      </c>
      <c r="R67" s="288">
        <f t="shared" si="58"/>
        <v>1</v>
      </c>
      <c r="S67" s="295">
        <f t="shared" si="58"/>
        <v>1</v>
      </c>
      <c r="T67" s="288">
        <f t="shared" si="58"/>
        <v>1</v>
      </c>
      <c r="U67" s="288">
        <f t="shared" si="58"/>
        <v>1</v>
      </c>
      <c r="V67" s="288">
        <f t="shared" si="58"/>
        <v>1</v>
      </c>
      <c r="W67" s="295">
        <f t="shared" si="58"/>
        <v>1</v>
      </c>
      <c r="X67" s="288">
        <f t="shared" si="58"/>
        <v>1</v>
      </c>
      <c r="Y67" s="288">
        <f t="shared" si="58"/>
        <v>1</v>
      </c>
      <c r="Z67" s="288">
        <f t="shared" si="58"/>
        <v>1</v>
      </c>
      <c r="AA67" s="295">
        <f t="shared" si="58"/>
        <v>1</v>
      </c>
      <c r="AB67" s="288">
        <f t="shared" si="58"/>
        <v>1</v>
      </c>
      <c r="AC67" s="288">
        <f t="shared" si="58"/>
        <v>1</v>
      </c>
      <c r="AD67" s="288">
        <f t="shared" si="58"/>
        <v>1</v>
      </c>
      <c r="AE67" s="295">
        <f t="shared" si="58"/>
        <v>1</v>
      </c>
      <c r="AF67" s="676" t="s">
        <v>793</v>
      </c>
      <c r="AG67" s="506" t="s">
        <v>431</v>
      </c>
      <c r="AH67" s="505" t="s">
        <v>434</v>
      </c>
      <c r="AI67" s="505" t="s">
        <v>786</v>
      </c>
      <c r="AJ67" s="505" t="s">
        <v>465</v>
      </c>
      <c r="AK67" s="676" t="s">
        <v>794</v>
      </c>
      <c r="AL67" s="505"/>
    </row>
    <row r="68" spans="1:38" ht="12" thickBot="1" x14ac:dyDescent="0.25">
      <c r="A68" s="10"/>
      <c r="B68" s="84"/>
      <c r="C68" s="211"/>
      <c r="D68" s="386" t="s">
        <v>426</v>
      </c>
      <c r="E68" s="157"/>
      <c r="F68" s="158"/>
      <c r="G68" s="159"/>
      <c r="H68" s="159"/>
      <c r="I68" s="160"/>
      <c r="J68" s="160"/>
      <c r="K68" s="161"/>
      <c r="L68" s="142"/>
      <c r="M68" s="143"/>
      <c r="N68" s="143"/>
      <c r="O68" s="144"/>
      <c r="P68" s="143"/>
      <c r="Q68" s="145"/>
      <c r="R68" s="145"/>
      <c r="S68" s="146"/>
      <c r="T68" s="151"/>
      <c r="U68" s="145"/>
      <c r="V68" s="145"/>
      <c r="W68" s="146"/>
      <c r="X68" s="151"/>
      <c r="Y68" s="145"/>
      <c r="Z68" s="145"/>
      <c r="AA68" s="146"/>
      <c r="AB68" s="151"/>
      <c r="AC68" s="145"/>
      <c r="AD68" s="145"/>
      <c r="AE68" s="146"/>
      <c r="AF68" s="510"/>
      <c r="AG68" s="510"/>
      <c r="AH68" s="510"/>
      <c r="AI68" s="510"/>
      <c r="AJ68" s="510"/>
      <c r="AK68" s="510"/>
      <c r="AL68" s="510"/>
    </row>
    <row r="69" spans="1:38" s="21" customFormat="1" ht="12" thickBot="1" x14ac:dyDescent="0.25">
      <c r="A69" s="53"/>
      <c r="B69" s="189" t="s">
        <v>35</v>
      </c>
      <c r="C69" s="197"/>
      <c r="D69" s="148" t="s">
        <v>36</v>
      </c>
      <c r="E69" s="129"/>
      <c r="F69" s="130"/>
      <c r="G69" s="63"/>
      <c r="H69" s="65"/>
      <c r="I69" s="65"/>
      <c r="J69" s="65"/>
      <c r="K69" s="66"/>
      <c r="L69" s="429"/>
      <c r="M69" s="65"/>
      <c r="N69" s="65"/>
      <c r="O69" s="68"/>
      <c r="P69" s="428"/>
      <c r="Q69" s="65"/>
      <c r="R69" s="65"/>
      <c r="S69" s="68"/>
      <c r="T69" s="65"/>
      <c r="U69" s="65"/>
      <c r="V69" s="65"/>
      <c r="W69" s="68"/>
      <c r="X69" s="65"/>
      <c r="Y69" s="65"/>
      <c r="Z69" s="65"/>
      <c r="AA69" s="68"/>
      <c r="AB69" s="65"/>
      <c r="AC69" s="65"/>
      <c r="AD69" s="65"/>
      <c r="AE69" s="68"/>
      <c r="AF69" s="682"/>
      <c r="AG69" s="75"/>
      <c r="AH69" s="75"/>
      <c r="AI69" s="75"/>
      <c r="AJ69" s="75"/>
      <c r="AK69" s="75"/>
      <c r="AL69" s="75"/>
    </row>
    <row r="70" spans="1:38" s="21" customFormat="1" x14ac:dyDescent="0.2">
      <c r="A70" s="53"/>
      <c r="B70" s="84"/>
      <c r="C70" s="193"/>
      <c r="D70" s="218" t="s">
        <v>122</v>
      </c>
      <c r="E70" s="50"/>
      <c r="F70" s="51"/>
      <c r="G70" s="401">
        <f>IFERROR(SUM(G71:G76)/COUNT(G71:G76),0)</f>
        <v>0</v>
      </c>
      <c r="H70" s="402">
        <f t="shared" ref="H70:W70" si="59">IFERROR(SUM(H71:H76)/COUNT(H71:H76),0)</f>
        <v>0.05</v>
      </c>
      <c r="I70" s="402">
        <f t="shared" si="59"/>
        <v>0.05</v>
      </c>
      <c r="J70" s="402">
        <f t="shared" si="59"/>
        <v>0.05</v>
      </c>
      <c r="K70" s="402">
        <f t="shared" si="59"/>
        <v>0.05</v>
      </c>
      <c r="L70" s="403">
        <f t="shared" si="59"/>
        <v>0.5</v>
      </c>
      <c r="M70" s="402">
        <f t="shared" si="59"/>
        <v>0.5</v>
      </c>
      <c r="N70" s="402">
        <f t="shared" si="59"/>
        <v>0.75</v>
      </c>
      <c r="O70" s="404">
        <f t="shared" si="59"/>
        <v>0.75</v>
      </c>
      <c r="P70" s="402">
        <f t="shared" si="59"/>
        <v>1</v>
      </c>
      <c r="Q70" s="402">
        <f t="shared" si="59"/>
        <v>1</v>
      </c>
      <c r="R70" s="402">
        <f t="shared" si="59"/>
        <v>1</v>
      </c>
      <c r="S70" s="404">
        <f t="shared" si="59"/>
        <v>1</v>
      </c>
      <c r="T70" s="402">
        <f t="shared" si="59"/>
        <v>1</v>
      </c>
      <c r="U70" s="402">
        <f t="shared" si="59"/>
        <v>1</v>
      </c>
      <c r="V70" s="402">
        <f t="shared" si="59"/>
        <v>1</v>
      </c>
      <c r="W70" s="404">
        <f t="shared" si="59"/>
        <v>1</v>
      </c>
      <c r="X70" s="402">
        <f t="shared" ref="X70:AE70" si="60">IFERROR(SUM(X71:X76)/COUNT(X71:X76),0)</f>
        <v>1</v>
      </c>
      <c r="Y70" s="402">
        <f t="shared" si="60"/>
        <v>1</v>
      </c>
      <c r="Z70" s="402">
        <f t="shared" si="60"/>
        <v>1</v>
      </c>
      <c r="AA70" s="404">
        <f t="shared" si="60"/>
        <v>1</v>
      </c>
      <c r="AB70" s="402">
        <f t="shared" si="60"/>
        <v>1</v>
      </c>
      <c r="AC70" s="402">
        <f t="shared" si="60"/>
        <v>1</v>
      </c>
      <c r="AD70" s="402">
        <f t="shared" si="60"/>
        <v>1</v>
      </c>
      <c r="AE70" s="404">
        <f t="shared" si="60"/>
        <v>1</v>
      </c>
      <c r="AF70" s="217"/>
      <c r="AG70" s="217"/>
      <c r="AH70" s="217"/>
      <c r="AI70" s="217"/>
      <c r="AJ70" s="217"/>
      <c r="AK70" s="217"/>
      <c r="AL70" s="217"/>
    </row>
    <row r="71" spans="1:38" s="21" customFormat="1" x14ac:dyDescent="0.2">
      <c r="A71" s="53"/>
      <c r="B71" s="84"/>
      <c r="C71" s="193"/>
      <c r="D71" s="325" t="s">
        <v>216</v>
      </c>
      <c r="E71" s="50"/>
      <c r="F71" s="51"/>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510"/>
      <c r="AG71" s="510"/>
      <c r="AH71" s="510"/>
      <c r="AI71" s="510"/>
      <c r="AJ71" s="510"/>
      <c r="AK71" s="510"/>
      <c r="AL71" s="510"/>
    </row>
    <row r="72" spans="1:38" s="21" customFormat="1" ht="33.75" x14ac:dyDescent="0.2">
      <c r="A72" s="53"/>
      <c r="B72" s="84"/>
      <c r="C72" s="193"/>
      <c r="D72" s="326" t="s">
        <v>211</v>
      </c>
      <c r="E72" s="19"/>
      <c r="F72" s="18"/>
      <c r="G72" s="378">
        <v>0</v>
      </c>
      <c r="H72" s="288">
        <v>0</v>
      </c>
      <c r="I72" s="288">
        <f t="shared" ref="H72:W76" si="61">H72</f>
        <v>0</v>
      </c>
      <c r="J72" s="288">
        <f t="shared" si="61"/>
        <v>0</v>
      </c>
      <c r="K72" s="293">
        <f t="shared" si="61"/>
        <v>0</v>
      </c>
      <c r="L72" s="292">
        <v>0.5</v>
      </c>
      <c r="M72" s="288">
        <f t="shared" si="61"/>
        <v>0.5</v>
      </c>
      <c r="N72" s="288">
        <v>0.75</v>
      </c>
      <c r="O72" s="295">
        <f t="shared" si="61"/>
        <v>0.75</v>
      </c>
      <c r="P72" s="292">
        <v>1</v>
      </c>
      <c r="Q72" s="288">
        <f t="shared" si="61"/>
        <v>1</v>
      </c>
      <c r="R72" s="288">
        <f t="shared" si="61"/>
        <v>1</v>
      </c>
      <c r="S72" s="295">
        <f t="shared" si="61"/>
        <v>1</v>
      </c>
      <c r="T72" s="288">
        <f t="shared" si="61"/>
        <v>1</v>
      </c>
      <c r="U72" s="288">
        <f t="shared" si="61"/>
        <v>1</v>
      </c>
      <c r="V72" s="288">
        <f t="shared" si="61"/>
        <v>1</v>
      </c>
      <c r="W72" s="295">
        <f t="shared" si="61"/>
        <v>1</v>
      </c>
      <c r="X72" s="288">
        <f t="shared" ref="X72:AE76" si="62">W72</f>
        <v>1</v>
      </c>
      <c r="Y72" s="288">
        <f t="shared" si="62"/>
        <v>1</v>
      </c>
      <c r="Z72" s="288">
        <f t="shared" si="62"/>
        <v>1</v>
      </c>
      <c r="AA72" s="295">
        <f t="shared" si="62"/>
        <v>1</v>
      </c>
      <c r="AB72" s="288">
        <f t="shared" si="62"/>
        <v>1</v>
      </c>
      <c r="AC72" s="288">
        <f t="shared" si="62"/>
        <v>1</v>
      </c>
      <c r="AD72" s="288">
        <f t="shared" si="62"/>
        <v>1</v>
      </c>
      <c r="AE72" s="295">
        <f t="shared" si="62"/>
        <v>1</v>
      </c>
      <c r="AF72" s="676" t="s">
        <v>795</v>
      </c>
      <c r="AG72" s="506" t="s">
        <v>451</v>
      </c>
      <c r="AH72" s="505" t="s">
        <v>434</v>
      </c>
      <c r="AI72" s="505" t="s">
        <v>796</v>
      </c>
      <c r="AJ72" s="505" t="s">
        <v>434</v>
      </c>
      <c r="AK72" s="676" t="s">
        <v>797</v>
      </c>
      <c r="AL72" s="505"/>
    </row>
    <row r="73" spans="1:38" s="21" customFormat="1" ht="22.5" x14ac:dyDescent="0.2">
      <c r="A73" s="53"/>
      <c r="B73" s="84"/>
      <c r="C73" s="192"/>
      <c r="D73" s="326" t="s">
        <v>212</v>
      </c>
      <c r="E73" s="19"/>
      <c r="F73" s="18"/>
      <c r="G73" s="378">
        <v>0</v>
      </c>
      <c r="H73" s="288">
        <v>0.25</v>
      </c>
      <c r="I73" s="288">
        <v>0.25</v>
      </c>
      <c r="J73" s="288">
        <v>0.25</v>
      </c>
      <c r="K73" s="293">
        <v>0.25</v>
      </c>
      <c r="L73" s="292">
        <v>0.5</v>
      </c>
      <c r="M73" s="288">
        <v>0.5</v>
      </c>
      <c r="N73" s="288">
        <v>0.75</v>
      </c>
      <c r="O73" s="295">
        <v>0.75</v>
      </c>
      <c r="P73" s="292">
        <v>1</v>
      </c>
      <c r="Q73" s="288">
        <f t="shared" si="61"/>
        <v>1</v>
      </c>
      <c r="R73" s="288">
        <f t="shared" si="61"/>
        <v>1</v>
      </c>
      <c r="S73" s="295">
        <f t="shared" si="61"/>
        <v>1</v>
      </c>
      <c r="T73" s="288">
        <f t="shared" si="61"/>
        <v>1</v>
      </c>
      <c r="U73" s="288">
        <f t="shared" si="61"/>
        <v>1</v>
      </c>
      <c r="V73" s="288">
        <f t="shared" si="61"/>
        <v>1</v>
      </c>
      <c r="W73" s="295">
        <f t="shared" si="61"/>
        <v>1</v>
      </c>
      <c r="X73" s="288">
        <f t="shared" si="62"/>
        <v>1</v>
      </c>
      <c r="Y73" s="288">
        <f t="shared" si="62"/>
        <v>1</v>
      </c>
      <c r="Z73" s="288">
        <f t="shared" si="62"/>
        <v>1</v>
      </c>
      <c r="AA73" s="295">
        <f t="shared" si="62"/>
        <v>1</v>
      </c>
      <c r="AB73" s="288">
        <f t="shared" si="62"/>
        <v>1</v>
      </c>
      <c r="AC73" s="288">
        <f t="shared" si="62"/>
        <v>1</v>
      </c>
      <c r="AD73" s="288">
        <f t="shared" si="62"/>
        <v>1</v>
      </c>
      <c r="AE73" s="295">
        <f t="shared" si="62"/>
        <v>1</v>
      </c>
      <c r="AF73" s="676" t="s">
        <v>798</v>
      </c>
      <c r="AG73" s="506" t="s">
        <v>431</v>
      </c>
      <c r="AH73" s="505" t="s">
        <v>434</v>
      </c>
      <c r="AI73" s="505" t="s">
        <v>799</v>
      </c>
      <c r="AJ73" s="505" t="s">
        <v>434</v>
      </c>
      <c r="AK73" s="676" t="s">
        <v>791</v>
      </c>
      <c r="AL73" s="505"/>
    </row>
    <row r="74" spans="1:38" s="21" customFormat="1" ht="12" x14ac:dyDescent="0.2">
      <c r="A74" s="53"/>
      <c r="B74" s="84"/>
      <c r="C74" s="192"/>
      <c r="D74" s="326" t="s">
        <v>213</v>
      </c>
      <c r="E74" s="19"/>
      <c r="F74" s="18"/>
      <c r="G74" s="378">
        <v>0</v>
      </c>
      <c r="H74" s="288">
        <f t="shared" si="61"/>
        <v>0</v>
      </c>
      <c r="I74" s="288">
        <f t="shared" si="61"/>
        <v>0</v>
      </c>
      <c r="J74" s="288">
        <f t="shared" si="61"/>
        <v>0</v>
      </c>
      <c r="K74" s="293">
        <f t="shared" si="61"/>
        <v>0</v>
      </c>
      <c r="L74" s="292">
        <v>0.5</v>
      </c>
      <c r="M74" s="288">
        <f t="shared" si="61"/>
        <v>0.5</v>
      </c>
      <c r="N74" s="288">
        <v>0.75</v>
      </c>
      <c r="O74" s="295">
        <v>0.75</v>
      </c>
      <c r="P74" s="292">
        <v>1</v>
      </c>
      <c r="Q74" s="288">
        <f t="shared" si="61"/>
        <v>1</v>
      </c>
      <c r="R74" s="288">
        <f t="shared" si="61"/>
        <v>1</v>
      </c>
      <c r="S74" s="295">
        <f t="shared" si="61"/>
        <v>1</v>
      </c>
      <c r="T74" s="288">
        <f t="shared" si="61"/>
        <v>1</v>
      </c>
      <c r="U74" s="288">
        <f t="shared" si="61"/>
        <v>1</v>
      </c>
      <c r="V74" s="288">
        <f t="shared" si="61"/>
        <v>1</v>
      </c>
      <c r="W74" s="295">
        <f t="shared" si="61"/>
        <v>1</v>
      </c>
      <c r="X74" s="288">
        <f t="shared" si="62"/>
        <v>1</v>
      </c>
      <c r="Y74" s="288">
        <f t="shared" si="62"/>
        <v>1</v>
      </c>
      <c r="Z74" s="288">
        <f t="shared" si="62"/>
        <v>1</v>
      </c>
      <c r="AA74" s="295">
        <f t="shared" si="62"/>
        <v>1</v>
      </c>
      <c r="AB74" s="288">
        <f t="shared" si="62"/>
        <v>1</v>
      </c>
      <c r="AC74" s="288">
        <f t="shared" si="62"/>
        <v>1</v>
      </c>
      <c r="AD74" s="288">
        <f t="shared" si="62"/>
        <v>1</v>
      </c>
      <c r="AE74" s="295">
        <f t="shared" si="62"/>
        <v>1</v>
      </c>
      <c r="AF74" s="683" t="s">
        <v>800</v>
      </c>
      <c r="AG74" s="506" t="s">
        <v>431</v>
      </c>
      <c r="AH74" s="505" t="s">
        <v>434</v>
      </c>
      <c r="AI74" s="505" t="s">
        <v>796</v>
      </c>
      <c r="AJ74" s="505" t="s">
        <v>434</v>
      </c>
      <c r="AK74" s="676" t="s">
        <v>791</v>
      </c>
      <c r="AL74" s="505"/>
    </row>
    <row r="75" spans="1:38" s="21" customFormat="1" ht="22.5" x14ac:dyDescent="0.2">
      <c r="A75" s="53"/>
      <c r="B75" s="84"/>
      <c r="C75" s="193"/>
      <c r="D75" s="326" t="s">
        <v>214</v>
      </c>
      <c r="E75" s="19"/>
      <c r="F75" s="18"/>
      <c r="G75" s="378">
        <v>0</v>
      </c>
      <c r="H75" s="288">
        <v>0</v>
      </c>
      <c r="I75" s="288">
        <v>0</v>
      </c>
      <c r="J75" s="288">
        <v>0</v>
      </c>
      <c r="K75" s="293">
        <v>0</v>
      </c>
      <c r="L75" s="292">
        <v>0.5</v>
      </c>
      <c r="M75" s="288">
        <f t="shared" si="61"/>
        <v>0.5</v>
      </c>
      <c r="N75" s="288">
        <v>0.75</v>
      </c>
      <c r="O75" s="295">
        <v>0.75</v>
      </c>
      <c r="P75" s="292">
        <v>1</v>
      </c>
      <c r="Q75" s="288">
        <f t="shared" si="61"/>
        <v>1</v>
      </c>
      <c r="R75" s="288">
        <f t="shared" si="61"/>
        <v>1</v>
      </c>
      <c r="S75" s="295">
        <f t="shared" si="61"/>
        <v>1</v>
      </c>
      <c r="T75" s="288">
        <f t="shared" si="61"/>
        <v>1</v>
      </c>
      <c r="U75" s="288">
        <f t="shared" si="61"/>
        <v>1</v>
      </c>
      <c r="V75" s="288">
        <f t="shared" si="61"/>
        <v>1</v>
      </c>
      <c r="W75" s="295">
        <f t="shared" si="61"/>
        <v>1</v>
      </c>
      <c r="X75" s="288">
        <f t="shared" si="62"/>
        <v>1</v>
      </c>
      <c r="Y75" s="288">
        <f t="shared" si="62"/>
        <v>1</v>
      </c>
      <c r="Z75" s="288">
        <f t="shared" si="62"/>
        <v>1</v>
      </c>
      <c r="AA75" s="295">
        <f t="shared" si="62"/>
        <v>1</v>
      </c>
      <c r="AB75" s="288">
        <f t="shared" si="62"/>
        <v>1</v>
      </c>
      <c r="AC75" s="288">
        <f t="shared" si="62"/>
        <v>1</v>
      </c>
      <c r="AD75" s="288">
        <f t="shared" si="62"/>
        <v>1</v>
      </c>
      <c r="AE75" s="295">
        <f t="shared" si="62"/>
        <v>1</v>
      </c>
      <c r="AF75" s="676" t="s">
        <v>795</v>
      </c>
      <c r="AG75" s="506" t="s">
        <v>451</v>
      </c>
      <c r="AH75" s="505" t="s">
        <v>434</v>
      </c>
      <c r="AI75" s="505" t="s">
        <v>796</v>
      </c>
      <c r="AJ75" s="505" t="s">
        <v>434</v>
      </c>
      <c r="AK75" s="676" t="s">
        <v>791</v>
      </c>
      <c r="AL75" s="505"/>
    </row>
    <row r="76" spans="1:38" s="21" customFormat="1" ht="22.5" x14ac:dyDescent="0.2">
      <c r="A76" s="53"/>
      <c r="B76" s="84"/>
      <c r="C76" s="193"/>
      <c r="D76" s="398" t="s">
        <v>215</v>
      </c>
      <c r="E76" s="19"/>
      <c r="F76" s="18"/>
      <c r="G76" s="378">
        <v>0</v>
      </c>
      <c r="H76" s="288">
        <f t="shared" si="61"/>
        <v>0</v>
      </c>
      <c r="I76" s="288">
        <f t="shared" si="61"/>
        <v>0</v>
      </c>
      <c r="J76" s="288">
        <f t="shared" si="61"/>
        <v>0</v>
      </c>
      <c r="K76" s="293">
        <f t="shared" si="61"/>
        <v>0</v>
      </c>
      <c r="L76" s="292">
        <v>0.5</v>
      </c>
      <c r="M76" s="288">
        <f t="shared" si="61"/>
        <v>0.5</v>
      </c>
      <c r="N76" s="288">
        <v>0.75</v>
      </c>
      <c r="O76" s="295">
        <f t="shared" si="61"/>
        <v>0.75</v>
      </c>
      <c r="P76" s="292">
        <v>1</v>
      </c>
      <c r="Q76" s="288">
        <f t="shared" si="61"/>
        <v>1</v>
      </c>
      <c r="R76" s="288">
        <f t="shared" si="61"/>
        <v>1</v>
      </c>
      <c r="S76" s="295">
        <f t="shared" si="61"/>
        <v>1</v>
      </c>
      <c r="T76" s="288">
        <f t="shared" si="61"/>
        <v>1</v>
      </c>
      <c r="U76" s="288">
        <f t="shared" si="61"/>
        <v>1</v>
      </c>
      <c r="V76" s="288">
        <f t="shared" si="61"/>
        <v>1</v>
      </c>
      <c r="W76" s="295">
        <f t="shared" si="61"/>
        <v>1</v>
      </c>
      <c r="X76" s="288">
        <f t="shared" si="62"/>
        <v>1</v>
      </c>
      <c r="Y76" s="288">
        <f t="shared" si="62"/>
        <v>1</v>
      </c>
      <c r="Z76" s="288">
        <f t="shared" si="62"/>
        <v>1</v>
      </c>
      <c r="AA76" s="295">
        <f t="shared" si="62"/>
        <v>1</v>
      </c>
      <c r="AB76" s="288">
        <f t="shared" si="62"/>
        <v>1</v>
      </c>
      <c r="AC76" s="288">
        <f t="shared" si="62"/>
        <v>1</v>
      </c>
      <c r="AD76" s="288">
        <f t="shared" si="62"/>
        <v>1</v>
      </c>
      <c r="AE76" s="295">
        <f t="shared" si="62"/>
        <v>1</v>
      </c>
      <c r="AF76" s="676" t="s">
        <v>795</v>
      </c>
      <c r="AG76" s="506" t="s">
        <v>451</v>
      </c>
      <c r="AH76" s="505" t="s">
        <v>434</v>
      </c>
      <c r="AI76" s="505" t="s">
        <v>796</v>
      </c>
      <c r="AJ76" s="505" t="s">
        <v>434</v>
      </c>
      <c r="AK76" s="676" t="s">
        <v>791</v>
      </c>
      <c r="AL76" s="505"/>
    </row>
    <row r="77" spans="1:38" ht="23.25" thickBot="1" x14ac:dyDescent="0.25">
      <c r="A77" s="10"/>
      <c r="B77" s="84"/>
      <c r="C77" s="211"/>
      <c r="D77" s="386" t="s">
        <v>289</v>
      </c>
      <c r="E77" s="157"/>
      <c r="F77" s="158"/>
      <c r="G77" s="159"/>
      <c r="H77" s="159"/>
      <c r="I77" s="160"/>
      <c r="J77" s="160"/>
      <c r="K77" s="161"/>
      <c r="L77" s="142"/>
      <c r="M77" s="143"/>
      <c r="N77" s="143"/>
      <c r="O77" s="144"/>
      <c r="P77" s="143"/>
      <c r="Q77" s="145"/>
      <c r="R77" s="145"/>
      <c r="S77" s="146"/>
      <c r="T77" s="151"/>
      <c r="U77" s="145"/>
      <c r="V77" s="145"/>
      <c r="W77" s="146"/>
      <c r="X77" s="151"/>
      <c r="Y77" s="145"/>
      <c r="Z77" s="145"/>
      <c r="AA77" s="146"/>
      <c r="AB77" s="151"/>
      <c r="AC77" s="145"/>
      <c r="AD77" s="145"/>
      <c r="AE77" s="146"/>
      <c r="AF77" s="681"/>
      <c r="AG77" s="146"/>
      <c r="AH77" s="146"/>
      <c r="AI77" s="146"/>
      <c r="AJ77" s="146"/>
      <c r="AK77" s="146"/>
      <c r="AL77" s="146"/>
    </row>
    <row r="78" spans="1:38" s="21" customFormat="1" ht="12" thickBot="1" x14ac:dyDescent="0.25">
      <c r="A78" s="53"/>
      <c r="B78" s="189" t="s">
        <v>38</v>
      </c>
      <c r="C78" s="197"/>
      <c r="D78" s="148" t="s">
        <v>37</v>
      </c>
      <c r="E78" s="62"/>
      <c r="F78" s="63"/>
      <c r="G78" s="63"/>
      <c r="H78" s="65"/>
      <c r="I78" s="429"/>
      <c r="J78" s="65"/>
      <c r="K78" s="66"/>
      <c r="L78" s="66"/>
      <c r="M78" s="65"/>
      <c r="N78" s="65"/>
      <c r="O78" s="428"/>
      <c r="P78" s="65"/>
      <c r="Q78" s="65"/>
      <c r="R78" s="65"/>
      <c r="S78" s="68"/>
      <c r="T78" s="65"/>
      <c r="U78" s="65"/>
      <c r="V78" s="65"/>
      <c r="W78" s="68"/>
      <c r="X78" s="65"/>
      <c r="Y78" s="65"/>
      <c r="Z78" s="65"/>
      <c r="AA78" s="68"/>
      <c r="AB78" s="65"/>
      <c r="AC78" s="65"/>
      <c r="AD78" s="65"/>
      <c r="AE78" s="68"/>
      <c r="AF78" s="682"/>
      <c r="AG78" s="75"/>
      <c r="AH78" s="75"/>
      <c r="AI78" s="75"/>
      <c r="AJ78" s="75"/>
      <c r="AK78" s="75"/>
      <c r="AL78" s="75"/>
    </row>
    <row r="79" spans="1:38" s="21" customFormat="1" x14ac:dyDescent="0.2">
      <c r="A79" s="53"/>
      <c r="B79" s="84"/>
      <c r="C79" s="193"/>
      <c r="D79" s="147" t="s">
        <v>122</v>
      </c>
      <c r="E79" s="47"/>
      <c r="F79" s="48"/>
      <c r="G79" s="401">
        <f t="shared" ref="G79:W79" si="63">IFERROR(SUM(G80:G83)/COUNT(G80:G83),0)</f>
        <v>0</v>
      </c>
      <c r="H79" s="402">
        <f t="shared" si="63"/>
        <v>0</v>
      </c>
      <c r="I79" s="402">
        <f>IFERROR(SUM(I80:I83)/COUNT(I80:I83),0)</f>
        <v>0.125</v>
      </c>
      <c r="J79" s="402">
        <f t="shared" si="63"/>
        <v>0.125</v>
      </c>
      <c r="K79" s="402">
        <f t="shared" si="63"/>
        <v>0.125</v>
      </c>
      <c r="L79" s="403">
        <f t="shared" si="63"/>
        <v>0.5</v>
      </c>
      <c r="M79" s="402">
        <f t="shared" si="63"/>
        <v>0.5</v>
      </c>
      <c r="N79" s="402">
        <f t="shared" si="63"/>
        <v>0.75</v>
      </c>
      <c r="O79" s="404">
        <f t="shared" si="63"/>
        <v>0.875</v>
      </c>
      <c r="P79" s="402">
        <f t="shared" si="63"/>
        <v>1</v>
      </c>
      <c r="Q79" s="402">
        <f t="shared" si="63"/>
        <v>1</v>
      </c>
      <c r="R79" s="402">
        <f t="shared" si="63"/>
        <v>1</v>
      </c>
      <c r="S79" s="404">
        <f t="shared" si="63"/>
        <v>1</v>
      </c>
      <c r="T79" s="402">
        <f t="shared" si="63"/>
        <v>1</v>
      </c>
      <c r="U79" s="402">
        <f t="shared" si="63"/>
        <v>1</v>
      </c>
      <c r="V79" s="402">
        <f t="shared" si="63"/>
        <v>1</v>
      </c>
      <c r="W79" s="404">
        <f t="shared" si="63"/>
        <v>1</v>
      </c>
      <c r="X79" s="402">
        <f t="shared" ref="X79:AE79" si="64">IFERROR(SUM(X80:X83)/COUNT(X80:X83),0)</f>
        <v>1</v>
      </c>
      <c r="Y79" s="402">
        <f t="shared" si="64"/>
        <v>1</v>
      </c>
      <c r="Z79" s="402">
        <f t="shared" si="64"/>
        <v>1</v>
      </c>
      <c r="AA79" s="404">
        <f t="shared" si="64"/>
        <v>1</v>
      </c>
      <c r="AB79" s="402">
        <f t="shared" si="64"/>
        <v>1</v>
      </c>
      <c r="AC79" s="402">
        <f t="shared" si="64"/>
        <v>1</v>
      </c>
      <c r="AD79" s="402">
        <f t="shared" si="64"/>
        <v>1</v>
      </c>
      <c r="AE79" s="404">
        <f t="shared" si="64"/>
        <v>1</v>
      </c>
      <c r="AF79" s="217"/>
      <c r="AG79" s="217"/>
      <c r="AH79" s="217"/>
      <c r="AI79" s="217"/>
      <c r="AJ79" s="217"/>
      <c r="AK79" s="217"/>
      <c r="AL79" s="217"/>
    </row>
    <row r="80" spans="1:38" s="21" customFormat="1" ht="12" x14ac:dyDescent="0.2">
      <c r="A80" s="53"/>
      <c r="B80" s="84"/>
      <c r="C80" s="193"/>
      <c r="D80" s="326" t="s">
        <v>107</v>
      </c>
      <c r="E80" s="19"/>
      <c r="F80" s="18"/>
      <c r="G80" s="378">
        <v>0</v>
      </c>
      <c r="H80" s="288">
        <f t="shared" ref="H80:W82" si="65">G80</f>
        <v>0</v>
      </c>
      <c r="I80" s="288">
        <v>0.25</v>
      </c>
      <c r="J80" s="288">
        <v>0.25</v>
      </c>
      <c r="K80" s="293">
        <v>0.25</v>
      </c>
      <c r="L80" s="292">
        <v>0.5</v>
      </c>
      <c r="M80" s="288">
        <v>0.5</v>
      </c>
      <c r="N80" s="288">
        <v>0.75</v>
      </c>
      <c r="O80" s="295">
        <v>1</v>
      </c>
      <c r="P80" s="292">
        <f t="shared" si="65"/>
        <v>1</v>
      </c>
      <c r="Q80" s="288">
        <f t="shared" si="65"/>
        <v>1</v>
      </c>
      <c r="R80" s="288">
        <f t="shared" si="65"/>
        <v>1</v>
      </c>
      <c r="S80" s="295">
        <f t="shared" si="65"/>
        <v>1</v>
      </c>
      <c r="T80" s="288">
        <f t="shared" si="65"/>
        <v>1</v>
      </c>
      <c r="U80" s="288">
        <f t="shared" si="65"/>
        <v>1</v>
      </c>
      <c r="V80" s="288">
        <f t="shared" si="65"/>
        <v>1</v>
      </c>
      <c r="W80" s="295">
        <f t="shared" si="65"/>
        <v>1</v>
      </c>
      <c r="X80" s="288">
        <f t="shared" ref="X80:AE83" si="66">W80</f>
        <v>1</v>
      </c>
      <c r="Y80" s="288">
        <f t="shared" si="66"/>
        <v>1</v>
      </c>
      <c r="Z80" s="288">
        <f t="shared" si="66"/>
        <v>1</v>
      </c>
      <c r="AA80" s="295">
        <f t="shared" si="66"/>
        <v>1</v>
      </c>
      <c r="AB80" s="288">
        <f t="shared" si="66"/>
        <v>1</v>
      </c>
      <c r="AC80" s="288">
        <f t="shared" si="66"/>
        <v>1</v>
      </c>
      <c r="AD80" s="288">
        <f t="shared" si="66"/>
        <v>1</v>
      </c>
      <c r="AE80" s="295">
        <f t="shared" si="66"/>
        <v>1</v>
      </c>
      <c r="AF80" s="676" t="s">
        <v>801</v>
      </c>
      <c r="AG80" s="508" t="s">
        <v>451</v>
      </c>
      <c r="AH80" s="505"/>
      <c r="AI80" s="505"/>
      <c r="AJ80" s="505"/>
      <c r="AK80" s="505"/>
      <c r="AL80" s="505"/>
    </row>
    <row r="81" spans="1:38" s="21" customFormat="1" ht="12" x14ac:dyDescent="0.2">
      <c r="A81" s="53"/>
      <c r="B81" s="84"/>
      <c r="C81" s="193"/>
      <c r="D81" s="326" t="s">
        <v>217</v>
      </c>
      <c r="E81" s="19"/>
      <c r="F81" s="18"/>
      <c r="G81" s="378">
        <v>0</v>
      </c>
      <c r="H81" s="288">
        <f t="shared" si="65"/>
        <v>0</v>
      </c>
      <c r="I81" s="288">
        <v>0.25</v>
      </c>
      <c r="J81" s="288">
        <v>0.25</v>
      </c>
      <c r="K81" s="293">
        <v>0.25</v>
      </c>
      <c r="L81" s="292">
        <v>0.5</v>
      </c>
      <c r="M81" s="288">
        <v>0.5</v>
      </c>
      <c r="N81" s="288">
        <v>0.75</v>
      </c>
      <c r="O81" s="295">
        <v>1</v>
      </c>
      <c r="P81" s="292">
        <f t="shared" si="65"/>
        <v>1</v>
      </c>
      <c r="Q81" s="288">
        <f t="shared" si="65"/>
        <v>1</v>
      </c>
      <c r="R81" s="288">
        <f t="shared" si="65"/>
        <v>1</v>
      </c>
      <c r="S81" s="295">
        <f t="shared" si="65"/>
        <v>1</v>
      </c>
      <c r="T81" s="288">
        <f t="shared" si="65"/>
        <v>1</v>
      </c>
      <c r="U81" s="288">
        <f t="shared" si="65"/>
        <v>1</v>
      </c>
      <c r="V81" s="288">
        <f t="shared" si="65"/>
        <v>1</v>
      </c>
      <c r="W81" s="295">
        <f t="shared" si="65"/>
        <v>1</v>
      </c>
      <c r="X81" s="288">
        <f t="shared" si="66"/>
        <v>1</v>
      </c>
      <c r="Y81" s="288">
        <f t="shared" si="66"/>
        <v>1</v>
      </c>
      <c r="Z81" s="288">
        <f t="shared" si="66"/>
        <v>1</v>
      </c>
      <c r="AA81" s="295">
        <f t="shared" si="66"/>
        <v>1</v>
      </c>
      <c r="AB81" s="288">
        <f t="shared" si="66"/>
        <v>1</v>
      </c>
      <c r="AC81" s="288">
        <f t="shared" si="66"/>
        <v>1</v>
      </c>
      <c r="AD81" s="288">
        <f t="shared" si="66"/>
        <v>1</v>
      </c>
      <c r="AE81" s="295">
        <f t="shared" si="66"/>
        <v>1</v>
      </c>
      <c r="AF81" s="676" t="s">
        <v>801</v>
      </c>
      <c r="AG81" s="508" t="s">
        <v>451</v>
      </c>
      <c r="AH81" s="505"/>
      <c r="AI81" s="505"/>
      <c r="AJ81" s="505"/>
      <c r="AK81" s="505"/>
      <c r="AL81" s="505"/>
    </row>
    <row r="82" spans="1:38" s="21" customFormat="1" ht="12" x14ac:dyDescent="0.2">
      <c r="A82" s="53"/>
      <c r="B82" s="85"/>
      <c r="C82" s="198"/>
      <c r="D82" s="495" t="s">
        <v>219</v>
      </c>
      <c r="E82" s="131"/>
      <c r="F82" s="132"/>
      <c r="G82" s="378"/>
      <c r="H82" s="288">
        <v>0</v>
      </c>
      <c r="I82" s="288">
        <v>0</v>
      </c>
      <c r="J82" s="288">
        <f>I82</f>
        <v>0</v>
      </c>
      <c r="K82" s="293">
        <f>J82</f>
        <v>0</v>
      </c>
      <c r="L82" s="292">
        <v>0.5</v>
      </c>
      <c r="M82" s="288">
        <f>L82</f>
        <v>0.5</v>
      </c>
      <c r="N82" s="288">
        <v>0.75</v>
      </c>
      <c r="O82" s="295">
        <v>0.75</v>
      </c>
      <c r="P82" s="292">
        <v>1</v>
      </c>
      <c r="Q82" s="288">
        <f t="shared" si="65"/>
        <v>1</v>
      </c>
      <c r="R82" s="288">
        <f t="shared" si="65"/>
        <v>1</v>
      </c>
      <c r="S82" s="295">
        <f t="shared" si="65"/>
        <v>1</v>
      </c>
      <c r="T82" s="288">
        <f t="shared" si="65"/>
        <v>1</v>
      </c>
      <c r="U82" s="288">
        <f t="shared" si="65"/>
        <v>1</v>
      </c>
      <c r="V82" s="288">
        <f t="shared" si="65"/>
        <v>1</v>
      </c>
      <c r="W82" s="295">
        <f t="shared" si="65"/>
        <v>1</v>
      </c>
      <c r="X82" s="288">
        <f t="shared" si="66"/>
        <v>1</v>
      </c>
      <c r="Y82" s="288">
        <f t="shared" si="66"/>
        <v>1</v>
      </c>
      <c r="Z82" s="288">
        <f t="shared" si="66"/>
        <v>1</v>
      </c>
      <c r="AA82" s="295">
        <f t="shared" si="66"/>
        <v>1</v>
      </c>
      <c r="AB82" s="288">
        <f t="shared" si="66"/>
        <v>1</v>
      </c>
      <c r="AC82" s="288">
        <f t="shared" si="66"/>
        <v>1</v>
      </c>
      <c r="AD82" s="288">
        <f t="shared" si="66"/>
        <v>1</v>
      </c>
      <c r="AE82" s="295">
        <f t="shared" si="66"/>
        <v>1</v>
      </c>
      <c r="AF82" s="676" t="s">
        <v>802</v>
      </c>
      <c r="AG82" s="508" t="s">
        <v>451</v>
      </c>
      <c r="AH82" s="505"/>
      <c r="AI82" s="505"/>
      <c r="AJ82" s="505"/>
      <c r="AK82" s="505"/>
      <c r="AL82" s="505"/>
    </row>
    <row r="83" spans="1:38" s="21" customFormat="1" ht="12" x14ac:dyDescent="0.2">
      <c r="A83" s="53"/>
      <c r="B83" s="85"/>
      <c r="C83" s="198"/>
      <c r="D83" s="495" t="s">
        <v>220</v>
      </c>
      <c r="E83" s="131"/>
      <c r="F83" s="132"/>
      <c r="G83" s="378"/>
      <c r="H83" s="288">
        <v>0</v>
      </c>
      <c r="I83" s="288">
        <v>0</v>
      </c>
      <c r="J83" s="288">
        <v>0</v>
      </c>
      <c r="K83" s="293">
        <v>0</v>
      </c>
      <c r="L83" s="292">
        <v>0.5</v>
      </c>
      <c r="M83" s="288">
        <v>0.5</v>
      </c>
      <c r="N83" s="288">
        <v>0.75</v>
      </c>
      <c r="O83" s="295">
        <f>N83</f>
        <v>0.75</v>
      </c>
      <c r="P83" s="292">
        <v>1</v>
      </c>
      <c r="Q83" s="288">
        <f t="shared" ref="Q83:W83" si="67">P83</f>
        <v>1</v>
      </c>
      <c r="R83" s="288">
        <f t="shared" si="67"/>
        <v>1</v>
      </c>
      <c r="S83" s="295">
        <f t="shared" si="67"/>
        <v>1</v>
      </c>
      <c r="T83" s="288">
        <f t="shared" si="67"/>
        <v>1</v>
      </c>
      <c r="U83" s="288">
        <f t="shared" si="67"/>
        <v>1</v>
      </c>
      <c r="V83" s="288">
        <f t="shared" si="67"/>
        <v>1</v>
      </c>
      <c r="W83" s="295">
        <f t="shared" si="67"/>
        <v>1</v>
      </c>
      <c r="X83" s="288">
        <f t="shared" si="66"/>
        <v>1</v>
      </c>
      <c r="Y83" s="288">
        <f t="shared" si="66"/>
        <v>1</v>
      </c>
      <c r="Z83" s="288">
        <f t="shared" si="66"/>
        <v>1</v>
      </c>
      <c r="AA83" s="295">
        <f t="shared" si="66"/>
        <v>1</v>
      </c>
      <c r="AB83" s="288">
        <f t="shared" si="66"/>
        <v>1</v>
      </c>
      <c r="AC83" s="288">
        <f t="shared" si="66"/>
        <v>1</v>
      </c>
      <c r="AD83" s="288">
        <f t="shared" si="66"/>
        <v>1</v>
      </c>
      <c r="AE83" s="295">
        <f t="shared" si="66"/>
        <v>1</v>
      </c>
      <c r="AF83" s="676" t="s">
        <v>803</v>
      </c>
      <c r="AG83" s="506" t="s">
        <v>451</v>
      </c>
      <c r="AH83" s="505"/>
      <c r="AI83" s="505"/>
      <c r="AJ83" s="505"/>
      <c r="AK83" s="505"/>
      <c r="AL83" s="505"/>
    </row>
    <row r="84" spans="1:38" ht="23.25" thickBot="1" x14ac:dyDescent="0.25">
      <c r="A84" s="10"/>
      <c r="B84" s="84"/>
      <c r="C84" s="211"/>
      <c r="D84" s="386" t="s">
        <v>290</v>
      </c>
      <c r="E84" s="157"/>
      <c r="F84" s="158"/>
      <c r="G84" s="159"/>
      <c r="H84" s="159"/>
      <c r="I84" s="160"/>
      <c r="J84" s="160"/>
      <c r="K84" s="161"/>
      <c r="L84" s="142"/>
      <c r="M84" s="143"/>
      <c r="N84" s="143"/>
      <c r="O84" s="144"/>
      <c r="P84" s="143"/>
      <c r="Q84" s="145"/>
      <c r="R84" s="145"/>
      <c r="S84" s="146"/>
      <c r="T84" s="151"/>
      <c r="U84" s="145"/>
      <c r="V84" s="145"/>
      <c r="W84" s="146"/>
      <c r="X84" s="151"/>
      <c r="Y84" s="145"/>
      <c r="Z84" s="145"/>
      <c r="AA84" s="146"/>
      <c r="AB84" s="151"/>
      <c r="AC84" s="145"/>
      <c r="AD84" s="145"/>
      <c r="AE84" s="146"/>
      <c r="AF84" s="681"/>
      <c r="AG84" s="146"/>
      <c r="AH84" s="146"/>
      <c r="AI84" s="146"/>
      <c r="AJ84" s="146"/>
      <c r="AK84" s="146"/>
      <c r="AL84" s="146"/>
    </row>
    <row r="85" spans="1:38" s="21" customFormat="1" ht="12" thickBot="1" x14ac:dyDescent="0.25">
      <c r="A85" s="53"/>
      <c r="B85" s="189" t="s">
        <v>40</v>
      </c>
      <c r="C85" s="197"/>
      <c r="D85" s="219" t="s">
        <v>31</v>
      </c>
      <c r="E85" s="62"/>
      <c r="F85" s="63"/>
      <c r="G85" s="63"/>
      <c r="H85" s="429"/>
      <c r="I85" s="65"/>
      <c r="J85" s="65"/>
      <c r="K85" s="66"/>
      <c r="L85" s="67"/>
      <c r="M85" s="65"/>
      <c r="N85" s="65"/>
      <c r="O85" s="430"/>
      <c r="P85" s="434"/>
      <c r="Q85" s="65"/>
      <c r="R85" s="65"/>
      <c r="S85" s="68"/>
      <c r="T85" s="65"/>
      <c r="U85" s="65"/>
      <c r="V85" s="65"/>
      <c r="W85" s="68"/>
      <c r="X85" s="65"/>
      <c r="Y85" s="65"/>
      <c r="Z85" s="65"/>
      <c r="AA85" s="68"/>
      <c r="AB85" s="65"/>
      <c r="AC85" s="65"/>
      <c r="AD85" s="65"/>
      <c r="AE85" s="68"/>
      <c r="AF85" s="682"/>
      <c r="AG85" s="75"/>
      <c r="AH85" s="75"/>
      <c r="AI85" s="75"/>
      <c r="AJ85" s="75"/>
      <c r="AK85" s="75"/>
      <c r="AL85" s="75"/>
    </row>
    <row r="86" spans="1:38" s="21" customFormat="1" x14ac:dyDescent="0.2">
      <c r="A86" s="53"/>
      <c r="B86" s="84"/>
      <c r="C86" s="193"/>
      <c r="D86" s="218" t="s">
        <v>122</v>
      </c>
      <c r="E86" s="47"/>
      <c r="F86" s="48"/>
      <c r="G86" s="401">
        <f>IFERROR(SUM(G87:G93)/COUNT(G87:G93),0)</f>
        <v>0</v>
      </c>
      <c r="H86" s="402">
        <f t="shared" ref="H86:W86" si="68">IFERROR(SUM(H87:H93)/COUNT(H87:H93),0)</f>
        <v>0.14285714285714285</v>
      </c>
      <c r="I86" s="402">
        <f t="shared" si="68"/>
        <v>0.17857142857142858</v>
      </c>
      <c r="J86" s="402">
        <f t="shared" si="68"/>
        <v>0.2857142857142857</v>
      </c>
      <c r="K86" s="402">
        <f t="shared" si="68"/>
        <v>0.32142857142857145</v>
      </c>
      <c r="L86" s="403">
        <f t="shared" si="68"/>
        <v>0.5714285714285714</v>
      </c>
      <c r="M86" s="402">
        <f t="shared" si="68"/>
        <v>0.6071428571428571</v>
      </c>
      <c r="N86" s="402">
        <f t="shared" si="68"/>
        <v>0.7142857142857143</v>
      </c>
      <c r="O86" s="404">
        <f t="shared" si="68"/>
        <v>0.8928571428571429</v>
      </c>
      <c r="P86" s="402">
        <f t="shared" si="68"/>
        <v>1</v>
      </c>
      <c r="Q86" s="402">
        <f t="shared" si="68"/>
        <v>1</v>
      </c>
      <c r="R86" s="402">
        <f t="shared" si="68"/>
        <v>1</v>
      </c>
      <c r="S86" s="404">
        <f t="shared" si="68"/>
        <v>1</v>
      </c>
      <c r="T86" s="402">
        <f t="shared" si="68"/>
        <v>1</v>
      </c>
      <c r="U86" s="402">
        <f t="shared" si="68"/>
        <v>1</v>
      </c>
      <c r="V86" s="402">
        <f t="shared" si="68"/>
        <v>1</v>
      </c>
      <c r="W86" s="404">
        <f t="shared" si="68"/>
        <v>1</v>
      </c>
      <c r="X86" s="402">
        <f t="shared" ref="X86:AE86" si="69">IFERROR(SUM(X87:X93)/COUNT(X87:X93),0)</f>
        <v>1</v>
      </c>
      <c r="Y86" s="402">
        <f t="shared" si="69"/>
        <v>1</v>
      </c>
      <c r="Z86" s="402">
        <f t="shared" si="69"/>
        <v>1</v>
      </c>
      <c r="AA86" s="404">
        <f t="shared" si="69"/>
        <v>1</v>
      </c>
      <c r="AB86" s="402">
        <f t="shared" si="69"/>
        <v>1</v>
      </c>
      <c r="AC86" s="402">
        <f t="shared" si="69"/>
        <v>1</v>
      </c>
      <c r="AD86" s="402">
        <f t="shared" si="69"/>
        <v>1</v>
      </c>
      <c r="AE86" s="404">
        <f t="shared" si="69"/>
        <v>1</v>
      </c>
      <c r="AF86" s="217"/>
      <c r="AG86" s="217"/>
      <c r="AH86" s="217"/>
      <c r="AI86" s="217"/>
      <c r="AJ86" s="217"/>
      <c r="AK86" s="217"/>
      <c r="AL86" s="217"/>
    </row>
    <row r="87" spans="1:38" s="21" customFormat="1" ht="22.5" x14ac:dyDescent="0.2">
      <c r="A87" s="53"/>
      <c r="B87" s="84"/>
      <c r="C87" s="193"/>
      <c r="D87" s="326" t="s">
        <v>221</v>
      </c>
      <c r="E87" s="44"/>
      <c r="F87" s="46"/>
      <c r="G87" s="378">
        <v>0</v>
      </c>
      <c r="H87" s="288">
        <v>0.5</v>
      </c>
      <c r="I87" s="288">
        <f t="shared" ref="H87:W93" si="70">H87</f>
        <v>0.5</v>
      </c>
      <c r="J87" s="288">
        <f t="shared" si="70"/>
        <v>0.5</v>
      </c>
      <c r="K87" s="293">
        <f t="shared" si="70"/>
        <v>0.5</v>
      </c>
      <c r="L87" s="292">
        <f t="shared" si="70"/>
        <v>0.5</v>
      </c>
      <c r="M87" s="288">
        <f t="shared" si="70"/>
        <v>0.5</v>
      </c>
      <c r="N87" s="288">
        <f t="shared" si="70"/>
        <v>0.5</v>
      </c>
      <c r="O87" s="295">
        <f t="shared" si="70"/>
        <v>0.5</v>
      </c>
      <c r="P87" s="292">
        <v>1</v>
      </c>
      <c r="Q87" s="288">
        <f t="shared" si="70"/>
        <v>1</v>
      </c>
      <c r="R87" s="288">
        <f t="shared" si="70"/>
        <v>1</v>
      </c>
      <c r="S87" s="295">
        <f t="shared" si="70"/>
        <v>1</v>
      </c>
      <c r="T87" s="288">
        <f t="shared" si="70"/>
        <v>1</v>
      </c>
      <c r="U87" s="288">
        <f t="shared" si="70"/>
        <v>1</v>
      </c>
      <c r="V87" s="288">
        <f t="shared" si="70"/>
        <v>1</v>
      </c>
      <c r="W87" s="295">
        <f t="shared" si="70"/>
        <v>1</v>
      </c>
      <c r="X87" s="288">
        <f t="shared" ref="X87:X93" si="71">W87</f>
        <v>1</v>
      </c>
      <c r="Y87" s="288">
        <f t="shared" ref="Y87:Y93" si="72">X87</f>
        <v>1</v>
      </c>
      <c r="Z87" s="288">
        <f t="shared" ref="Z87:Z93" si="73">Y87</f>
        <v>1</v>
      </c>
      <c r="AA87" s="295">
        <f t="shared" ref="AA87:AA93" si="74">Z87</f>
        <v>1</v>
      </c>
      <c r="AB87" s="288">
        <f t="shared" ref="AB87:AB93" si="75">AA87</f>
        <v>1</v>
      </c>
      <c r="AC87" s="288">
        <f t="shared" ref="AC87:AC93" si="76">AB87</f>
        <v>1</v>
      </c>
      <c r="AD87" s="288">
        <f t="shared" ref="AD87:AD93" si="77">AC87</f>
        <v>1</v>
      </c>
      <c r="AE87" s="295">
        <f t="shared" ref="AE87:AE93" si="78">AD87</f>
        <v>1</v>
      </c>
      <c r="AF87" s="676" t="s">
        <v>804</v>
      </c>
      <c r="AG87" s="506" t="s">
        <v>431</v>
      </c>
      <c r="AH87" s="505" t="s">
        <v>781</v>
      </c>
      <c r="AI87" s="505" t="s">
        <v>781</v>
      </c>
      <c r="AJ87" s="505"/>
      <c r="AK87" s="676" t="s">
        <v>791</v>
      </c>
      <c r="AL87" s="505"/>
    </row>
    <row r="88" spans="1:38" s="21" customFormat="1" ht="22.5" x14ac:dyDescent="0.2">
      <c r="A88" s="53"/>
      <c r="B88" s="84"/>
      <c r="C88" s="193"/>
      <c r="D88" s="326" t="s">
        <v>222</v>
      </c>
      <c r="E88" s="44"/>
      <c r="F88" s="46"/>
      <c r="G88" s="378">
        <v>0</v>
      </c>
      <c r="H88" s="288">
        <f t="shared" si="70"/>
        <v>0</v>
      </c>
      <c r="I88" s="288">
        <v>0.25</v>
      </c>
      <c r="J88" s="288">
        <v>0.5</v>
      </c>
      <c r="K88" s="293">
        <v>0.75</v>
      </c>
      <c r="L88" s="292">
        <v>1</v>
      </c>
      <c r="M88" s="288">
        <f t="shared" si="70"/>
        <v>1</v>
      </c>
      <c r="N88" s="288">
        <f t="shared" si="70"/>
        <v>1</v>
      </c>
      <c r="O88" s="295">
        <f t="shared" si="70"/>
        <v>1</v>
      </c>
      <c r="P88" s="292">
        <f t="shared" si="70"/>
        <v>1</v>
      </c>
      <c r="Q88" s="288">
        <f t="shared" si="70"/>
        <v>1</v>
      </c>
      <c r="R88" s="288">
        <f t="shared" si="70"/>
        <v>1</v>
      </c>
      <c r="S88" s="295">
        <f t="shared" si="70"/>
        <v>1</v>
      </c>
      <c r="T88" s="288">
        <f t="shared" si="70"/>
        <v>1</v>
      </c>
      <c r="U88" s="288">
        <f t="shared" si="70"/>
        <v>1</v>
      </c>
      <c r="V88" s="288">
        <f t="shared" si="70"/>
        <v>1</v>
      </c>
      <c r="W88" s="295">
        <f t="shared" si="70"/>
        <v>1</v>
      </c>
      <c r="X88" s="288">
        <f t="shared" si="71"/>
        <v>1</v>
      </c>
      <c r="Y88" s="288">
        <f t="shared" si="72"/>
        <v>1</v>
      </c>
      <c r="Z88" s="288">
        <f t="shared" si="73"/>
        <v>1</v>
      </c>
      <c r="AA88" s="295">
        <f t="shared" si="74"/>
        <v>1</v>
      </c>
      <c r="AB88" s="288">
        <f t="shared" si="75"/>
        <v>1</v>
      </c>
      <c r="AC88" s="288">
        <f t="shared" si="76"/>
        <v>1</v>
      </c>
      <c r="AD88" s="288">
        <f t="shared" si="77"/>
        <v>1</v>
      </c>
      <c r="AE88" s="295">
        <f t="shared" si="78"/>
        <v>1</v>
      </c>
      <c r="AF88" s="505"/>
      <c r="AG88" s="506" t="s">
        <v>431</v>
      </c>
      <c r="AH88" s="505"/>
      <c r="AI88" s="505"/>
      <c r="AJ88" s="505"/>
      <c r="AK88" s="676" t="s">
        <v>791</v>
      </c>
      <c r="AL88" s="505"/>
    </row>
    <row r="89" spans="1:38" s="21" customFormat="1" ht="12" x14ac:dyDescent="0.2">
      <c r="A89" s="53"/>
      <c r="B89" s="84"/>
      <c r="C89" s="193"/>
      <c r="D89" s="326" t="s">
        <v>223</v>
      </c>
      <c r="E89" s="44"/>
      <c r="F89" s="46"/>
      <c r="G89" s="378">
        <v>0</v>
      </c>
      <c r="H89" s="288">
        <f>G89</f>
        <v>0</v>
      </c>
      <c r="I89" s="288">
        <f t="shared" si="70"/>
        <v>0</v>
      </c>
      <c r="J89" s="288">
        <f t="shared" si="70"/>
        <v>0</v>
      </c>
      <c r="K89" s="293">
        <v>0</v>
      </c>
      <c r="L89" s="292">
        <v>0.25</v>
      </c>
      <c r="M89" s="288">
        <v>0.25</v>
      </c>
      <c r="N89" s="288">
        <v>0.5</v>
      </c>
      <c r="O89" s="295">
        <v>1</v>
      </c>
      <c r="P89" s="292">
        <f t="shared" si="70"/>
        <v>1</v>
      </c>
      <c r="Q89" s="288">
        <f t="shared" si="70"/>
        <v>1</v>
      </c>
      <c r="R89" s="288">
        <f t="shared" si="70"/>
        <v>1</v>
      </c>
      <c r="S89" s="295">
        <f t="shared" si="70"/>
        <v>1</v>
      </c>
      <c r="T89" s="288">
        <f t="shared" si="70"/>
        <v>1</v>
      </c>
      <c r="U89" s="288">
        <f t="shared" si="70"/>
        <v>1</v>
      </c>
      <c r="V89" s="288">
        <f t="shared" si="70"/>
        <v>1</v>
      </c>
      <c r="W89" s="295">
        <f t="shared" si="70"/>
        <v>1</v>
      </c>
      <c r="X89" s="288">
        <f t="shared" si="71"/>
        <v>1</v>
      </c>
      <c r="Y89" s="288">
        <f t="shared" si="72"/>
        <v>1</v>
      </c>
      <c r="Z89" s="288">
        <f t="shared" si="73"/>
        <v>1</v>
      </c>
      <c r="AA89" s="295">
        <f t="shared" si="74"/>
        <v>1</v>
      </c>
      <c r="AB89" s="288">
        <f t="shared" si="75"/>
        <v>1</v>
      </c>
      <c r="AC89" s="288">
        <f t="shared" si="76"/>
        <v>1</v>
      </c>
      <c r="AD89" s="288">
        <f t="shared" si="77"/>
        <v>1</v>
      </c>
      <c r="AE89" s="295">
        <f t="shared" si="78"/>
        <v>1</v>
      </c>
      <c r="AF89" s="505"/>
      <c r="AG89" s="506" t="s">
        <v>431</v>
      </c>
      <c r="AH89" s="505"/>
      <c r="AI89" s="505"/>
      <c r="AJ89" s="505"/>
      <c r="AK89" s="676" t="s">
        <v>791</v>
      </c>
      <c r="AL89" s="505"/>
    </row>
    <row r="90" spans="1:38" s="21" customFormat="1" ht="22.5" x14ac:dyDescent="0.2">
      <c r="A90" s="53"/>
      <c r="B90" s="84"/>
      <c r="C90" s="193"/>
      <c r="D90" s="326" t="s">
        <v>391</v>
      </c>
      <c r="E90" s="44"/>
      <c r="F90" s="46"/>
      <c r="G90" s="378">
        <v>0</v>
      </c>
      <c r="H90" s="288">
        <v>0.25</v>
      </c>
      <c r="I90" s="288">
        <v>0.25</v>
      </c>
      <c r="J90" s="288">
        <v>0.5</v>
      </c>
      <c r="K90" s="293">
        <v>0.5</v>
      </c>
      <c r="L90" s="292">
        <v>0.75</v>
      </c>
      <c r="M90" s="288">
        <v>0.75</v>
      </c>
      <c r="N90" s="288">
        <v>0.75</v>
      </c>
      <c r="O90" s="295">
        <v>1</v>
      </c>
      <c r="P90" s="292">
        <f t="shared" si="70"/>
        <v>1</v>
      </c>
      <c r="Q90" s="288">
        <f t="shared" si="70"/>
        <v>1</v>
      </c>
      <c r="R90" s="288">
        <f t="shared" si="70"/>
        <v>1</v>
      </c>
      <c r="S90" s="295">
        <f t="shared" si="70"/>
        <v>1</v>
      </c>
      <c r="T90" s="288">
        <f t="shared" si="70"/>
        <v>1</v>
      </c>
      <c r="U90" s="288">
        <f t="shared" si="70"/>
        <v>1</v>
      </c>
      <c r="V90" s="288">
        <f t="shared" si="70"/>
        <v>1</v>
      </c>
      <c r="W90" s="295">
        <f t="shared" si="70"/>
        <v>1</v>
      </c>
      <c r="X90" s="288">
        <f t="shared" si="71"/>
        <v>1</v>
      </c>
      <c r="Y90" s="288">
        <f t="shared" si="72"/>
        <v>1</v>
      </c>
      <c r="Z90" s="288">
        <f t="shared" si="73"/>
        <v>1</v>
      </c>
      <c r="AA90" s="295">
        <f t="shared" si="74"/>
        <v>1</v>
      </c>
      <c r="AB90" s="288">
        <f t="shared" si="75"/>
        <v>1</v>
      </c>
      <c r="AC90" s="288">
        <f t="shared" si="76"/>
        <v>1</v>
      </c>
      <c r="AD90" s="288">
        <f t="shared" si="77"/>
        <v>1</v>
      </c>
      <c r="AE90" s="295">
        <f t="shared" si="78"/>
        <v>1</v>
      </c>
      <c r="AF90" s="676" t="s">
        <v>798</v>
      </c>
      <c r="AG90" s="506" t="s">
        <v>451</v>
      </c>
      <c r="AH90" s="505" t="s">
        <v>434</v>
      </c>
      <c r="AI90" s="505" t="s">
        <v>799</v>
      </c>
      <c r="AJ90" s="505" t="s">
        <v>434</v>
      </c>
      <c r="AK90" s="676" t="s">
        <v>791</v>
      </c>
      <c r="AL90" s="505"/>
    </row>
    <row r="91" spans="1:38" s="21" customFormat="1" ht="12" x14ac:dyDescent="0.2">
      <c r="A91" s="53"/>
      <c r="B91" s="84"/>
      <c r="C91" s="193"/>
      <c r="D91" s="326" t="s">
        <v>195</v>
      </c>
      <c r="E91" s="44"/>
      <c r="F91" s="46"/>
      <c r="G91" s="378">
        <v>0</v>
      </c>
      <c r="H91" s="288">
        <v>0</v>
      </c>
      <c r="I91" s="288">
        <v>0</v>
      </c>
      <c r="J91" s="288">
        <v>0</v>
      </c>
      <c r="K91" s="293">
        <v>0</v>
      </c>
      <c r="L91" s="292">
        <v>0.5</v>
      </c>
      <c r="M91" s="288">
        <f t="shared" si="70"/>
        <v>0.5</v>
      </c>
      <c r="N91" s="288">
        <v>0.75</v>
      </c>
      <c r="O91" s="295">
        <v>1</v>
      </c>
      <c r="P91" s="292">
        <f t="shared" si="70"/>
        <v>1</v>
      </c>
      <c r="Q91" s="288">
        <f t="shared" si="70"/>
        <v>1</v>
      </c>
      <c r="R91" s="288">
        <f t="shared" si="70"/>
        <v>1</v>
      </c>
      <c r="S91" s="295">
        <f t="shared" si="70"/>
        <v>1</v>
      </c>
      <c r="T91" s="288">
        <f t="shared" si="70"/>
        <v>1</v>
      </c>
      <c r="U91" s="288">
        <f t="shared" si="70"/>
        <v>1</v>
      </c>
      <c r="V91" s="288">
        <f t="shared" si="70"/>
        <v>1</v>
      </c>
      <c r="W91" s="295">
        <f t="shared" si="70"/>
        <v>1</v>
      </c>
      <c r="X91" s="288">
        <f t="shared" si="71"/>
        <v>1</v>
      </c>
      <c r="Y91" s="288">
        <f t="shared" si="72"/>
        <v>1</v>
      </c>
      <c r="Z91" s="288">
        <f t="shared" si="73"/>
        <v>1</v>
      </c>
      <c r="AA91" s="295">
        <f t="shared" si="74"/>
        <v>1</v>
      </c>
      <c r="AB91" s="288">
        <f t="shared" si="75"/>
        <v>1</v>
      </c>
      <c r="AC91" s="288">
        <f t="shared" si="76"/>
        <v>1</v>
      </c>
      <c r="AD91" s="288">
        <f t="shared" si="77"/>
        <v>1</v>
      </c>
      <c r="AE91" s="295">
        <f t="shared" si="78"/>
        <v>1</v>
      </c>
      <c r="AF91" s="676" t="s">
        <v>805</v>
      </c>
      <c r="AG91" s="506" t="s">
        <v>451</v>
      </c>
      <c r="AH91" s="505" t="s">
        <v>434</v>
      </c>
      <c r="AI91" s="505" t="s">
        <v>497</v>
      </c>
      <c r="AJ91" s="505" t="s">
        <v>442</v>
      </c>
      <c r="AK91" s="676" t="s">
        <v>791</v>
      </c>
      <c r="AL91" s="505"/>
    </row>
    <row r="92" spans="1:38" s="21" customFormat="1" ht="12" x14ac:dyDescent="0.2">
      <c r="A92" s="53"/>
      <c r="B92" s="84"/>
      <c r="C92" s="193"/>
      <c r="D92" s="326" t="s">
        <v>224</v>
      </c>
      <c r="E92" s="44"/>
      <c r="F92" s="46"/>
      <c r="G92" s="378">
        <v>0</v>
      </c>
      <c r="H92" s="288">
        <v>0</v>
      </c>
      <c r="I92" s="288">
        <v>0</v>
      </c>
      <c r="J92" s="288">
        <v>0</v>
      </c>
      <c r="K92" s="293">
        <v>0</v>
      </c>
      <c r="L92" s="292">
        <v>0.5</v>
      </c>
      <c r="M92" s="288">
        <f t="shared" si="70"/>
        <v>0.5</v>
      </c>
      <c r="N92" s="288">
        <v>0.75</v>
      </c>
      <c r="O92" s="295">
        <v>0.75</v>
      </c>
      <c r="P92" s="292">
        <v>1</v>
      </c>
      <c r="Q92" s="288">
        <f t="shared" si="70"/>
        <v>1</v>
      </c>
      <c r="R92" s="288">
        <f t="shared" si="70"/>
        <v>1</v>
      </c>
      <c r="S92" s="295">
        <f t="shared" si="70"/>
        <v>1</v>
      </c>
      <c r="T92" s="288">
        <f t="shared" si="70"/>
        <v>1</v>
      </c>
      <c r="U92" s="288">
        <f t="shared" si="70"/>
        <v>1</v>
      </c>
      <c r="V92" s="288">
        <f t="shared" si="70"/>
        <v>1</v>
      </c>
      <c r="W92" s="295">
        <f t="shared" si="70"/>
        <v>1</v>
      </c>
      <c r="X92" s="288">
        <f t="shared" si="71"/>
        <v>1</v>
      </c>
      <c r="Y92" s="288">
        <f t="shared" si="72"/>
        <v>1</v>
      </c>
      <c r="Z92" s="288">
        <f t="shared" si="73"/>
        <v>1</v>
      </c>
      <c r="AA92" s="295">
        <f t="shared" si="74"/>
        <v>1</v>
      </c>
      <c r="AB92" s="288">
        <f t="shared" si="75"/>
        <v>1</v>
      </c>
      <c r="AC92" s="288">
        <f t="shared" si="76"/>
        <v>1</v>
      </c>
      <c r="AD92" s="288">
        <f t="shared" si="77"/>
        <v>1</v>
      </c>
      <c r="AE92" s="295">
        <f t="shared" si="78"/>
        <v>1</v>
      </c>
      <c r="AF92" s="505"/>
      <c r="AG92" s="506" t="s">
        <v>431</v>
      </c>
      <c r="AH92" s="505"/>
      <c r="AI92" s="505"/>
      <c r="AJ92" s="505"/>
      <c r="AK92" s="505"/>
      <c r="AL92" s="505"/>
    </row>
    <row r="93" spans="1:38" s="21" customFormat="1" ht="12" x14ac:dyDescent="0.2">
      <c r="A93" s="53"/>
      <c r="B93" s="84"/>
      <c r="C93" s="193"/>
      <c r="D93" s="326" t="s">
        <v>225</v>
      </c>
      <c r="E93" s="44"/>
      <c r="F93" s="46"/>
      <c r="G93" s="378">
        <v>0</v>
      </c>
      <c r="H93" s="288">
        <v>0.25</v>
      </c>
      <c r="I93" s="288">
        <v>0.25</v>
      </c>
      <c r="J93" s="288">
        <v>0.5</v>
      </c>
      <c r="K93" s="293">
        <v>0.5</v>
      </c>
      <c r="L93" s="292">
        <v>0.5</v>
      </c>
      <c r="M93" s="288">
        <v>0.75</v>
      </c>
      <c r="N93" s="288">
        <v>0.75</v>
      </c>
      <c r="O93" s="295">
        <v>1</v>
      </c>
      <c r="P93" s="292">
        <f>O93</f>
        <v>1</v>
      </c>
      <c r="Q93" s="288">
        <f>P93</f>
        <v>1</v>
      </c>
      <c r="R93" s="288">
        <f>Q93</f>
        <v>1</v>
      </c>
      <c r="S93" s="295">
        <f>R93</f>
        <v>1</v>
      </c>
      <c r="T93" s="288">
        <f t="shared" si="70"/>
        <v>1</v>
      </c>
      <c r="U93" s="288">
        <f t="shared" si="70"/>
        <v>1</v>
      </c>
      <c r="V93" s="288">
        <f t="shared" si="70"/>
        <v>1</v>
      </c>
      <c r="W93" s="295">
        <f t="shared" si="70"/>
        <v>1</v>
      </c>
      <c r="X93" s="288">
        <f t="shared" si="71"/>
        <v>1</v>
      </c>
      <c r="Y93" s="288">
        <f t="shared" si="72"/>
        <v>1</v>
      </c>
      <c r="Z93" s="288">
        <f t="shared" si="73"/>
        <v>1</v>
      </c>
      <c r="AA93" s="295">
        <f t="shared" si="74"/>
        <v>1</v>
      </c>
      <c r="AB93" s="288">
        <f t="shared" si="75"/>
        <v>1</v>
      </c>
      <c r="AC93" s="288">
        <f t="shared" si="76"/>
        <v>1</v>
      </c>
      <c r="AD93" s="288">
        <f t="shared" si="77"/>
        <v>1</v>
      </c>
      <c r="AE93" s="295">
        <f t="shared" si="78"/>
        <v>1</v>
      </c>
      <c r="AF93" s="505"/>
      <c r="AG93" s="506" t="s">
        <v>451</v>
      </c>
      <c r="AH93" s="505"/>
      <c r="AI93" s="505"/>
      <c r="AJ93" s="505"/>
      <c r="AK93" s="505"/>
      <c r="AL93" s="505"/>
    </row>
    <row r="94" spans="1:38" ht="34.5" thickBot="1" x14ac:dyDescent="0.25">
      <c r="A94" s="10"/>
      <c r="B94" s="84"/>
      <c r="C94" s="211"/>
      <c r="D94" s="386" t="s">
        <v>291</v>
      </c>
      <c r="E94" s="157"/>
      <c r="F94" s="158"/>
      <c r="G94" s="159"/>
      <c r="H94" s="159"/>
      <c r="I94" s="160"/>
      <c r="J94" s="160"/>
      <c r="K94" s="161"/>
      <c r="L94" s="142"/>
      <c r="M94" s="143"/>
      <c r="N94" s="143"/>
      <c r="O94" s="144"/>
      <c r="P94" s="143"/>
      <c r="Q94" s="145"/>
      <c r="R94" s="145"/>
      <c r="S94" s="146"/>
      <c r="T94" s="151"/>
      <c r="U94" s="145"/>
      <c r="V94" s="145"/>
      <c r="W94" s="146"/>
      <c r="X94" s="151"/>
      <c r="Y94" s="145"/>
      <c r="Z94" s="145"/>
      <c r="AA94" s="146"/>
      <c r="AB94" s="151"/>
      <c r="AC94" s="145"/>
      <c r="AD94" s="145"/>
      <c r="AE94" s="146"/>
      <c r="AF94" s="681"/>
      <c r="AG94" s="146"/>
      <c r="AH94" s="146"/>
      <c r="AI94" s="146"/>
      <c r="AJ94" s="146"/>
      <c r="AK94" s="146"/>
      <c r="AL94" s="146"/>
    </row>
    <row r="95" spans="1:38" ht="12" thickBot="1" x14ac:dyDescent="0.25">
      <c r="A95" s="40"/>
      <c r="B95" s="300" t="s">
        <v>118</v>
      </c>
      <c r="C95" s="273"/>
      <c r="D95" s="274"/>
      <c r="E95" s="133"/>
      <c r="F95" s="133"/>
      <c r="G95" s="133"/>
      <c r="H95" s="134"/>
      <c r="I95" s="134"/>
      <c r="J95" s="134"/>
      <c r="K95" s="135"/>
      <c r="L95" s="134"/>
      <c r="M95" s="134"/>
      <c r="N95" s="134"/>
      <c r="O95" s="134"/>
      <c r="P95" s="134"/>
      <c r="Q95" s="134"/>
      <c r="R95" s="134"/>
      <c r="S95" s="134"/>
      <c r="T95" s="134"/>
      <c r="U95" s="134"/>
      <c r="V95" s="134"/>
      <c r="W95" s="134"/>
      <c r="X95" s="134"/>
      <c r="Y95" s="134"/>
      <c r="Z95" s="134"/>
      <c r="AA95" s="134"/>
      <c r="AB95" s="134"/>
      <c r="AC95" s="134"/>
      <c r="AD95" s="134"/>
      <c r="AE95" s="134"/>
      <c r="AF95" s="684"/>
      <c r="AG95" s="134"/>
      <c r="AH95" s="134"/>
      <c r="AI95" s="134"/>
      <c r="AJ95" s="134"/>
      <c r="AK95" s="134"/>
      <c r="AL95" s="134"/>
    </row>
    <row r="96" spans="1:38" ht="12" thickBot="1" x14ac:dyDescent="0.25">
      <c r="A96" s="10"/>
      <c r="B96" s="115" t="s">
        <v>42</v>
      </c>
      <c r="C96" s="199"/>
      <c r="D96" s="304" t="s">
        <v>43</v>
      </c>
      <c r="E96" s="305"/>
      <c r="F96" s="306"/>
      <c r="G96" s="306"/>
      <c r="H96" s="429"/>
      <c r="I96" s="308"/>
      <c r="J96" s="308"/>
      <c r="K96" s="309"/>
      <c r="L96" s="310"/>
      <c r="M96" s="308"/>
      <c r="N96" s="308"/>
      <c r="O96" s="311"/>
      <c r="P96" s="308"/>
      <c r="Q96" s="308"/>
      <c r="R96" s="308"/>
      <c r="S96" s="311"/>
      <c r="T96" s="310"/>
      <c r="U96" s="428"/>
      <c r="V96" s="308"/>
      <c r="W96" s="311"/>
      <c r="X96" s="310"/>
      <c r="Y96" s="310"/>
      <c r="Z96" s="308"/>
      <c r="AA96" s="311"/>
      <c r="AB96" s="310"/>
      <c r="AC96" s="310"/>
      <c r="AD96" s="308"/>
      <c r="AE96" s="311"/>
      <c r="AF96" s="685"/>
      <c r="AG96" s="311"/>
      <c r="AH96" s="311"/>
      <c r="AI96" s="311"/>
      <c r="AJ96" s="311"/>
      <c r="AK96" s="311"/>
      <c r="AL96" s="311"/>
    </row>
    <row r="97" spans="1:38" x14ac:dyDescent="0.2">
      <c r="A97" s="10"/>
      <c r="B97" s="102"/>
      <c r="C97" s="200"/>
      <c r="D97" s="156" t="s">
        <v>122</v>
      </c>
      <c r="E97" s="38"/>
      <c r="F97" s="39"/>
      <c r="G97" s="411">
        <f>IFERROR(SUM(G98:G103)/COUNT(G98:G103),0)</f>
        <v>0</v>
      </c>
      <c r="H97" s="412">
        <f t="shared" ref="H97:W97" si="79">IFERROR(SUM(H98:H103)/COUNT(H98:H103),0)</f>
        <v>0.375</v>
      </c>
      <c r="I97" s="412">
        <f t="shared" si="79"/>
        <v>0.625</v>
      </c>
      <c r="J97" s="412">
        <f t="shared" si="79"/>
        <v>0.83333333333333337</v>
      </c>
      <c r="K97" s="412">
        <f t="shared" si="79"/>
        <v>1</v>
      </c>
      <c r="L97" s="413">
        <f t="shared" si="79"/>
        <v>1</v>
      </c>
      <c r="M97" s="412">
        <f t="shared" si="79"/>
        <v>1</v>
      </c>
      <c r="N97" s="412">
        <f t="shared" si="79"/>
        <v>1</v>
      </c>
      <c r="O97" s="414">
        <f t="shared" si="79"/>
        <v>1</v>
      </c>
      <c r="P97" s="412">
        <f t="shared" si="79"/>
        <v>1</v>
      </c>
      <c r="Q97" s="412">
        <f t="shared" si="79"/>
        <v>1</v>
      </c>
      <c r="R97" s="412">
        <f t="shared" si="79"/>
        <v>1</v>
      </c>
      <c r="S97" s="414">
        <f t="shared" si="79"/>
        <v>1</v>
      </c>
      <c r="T97" s="412">
        <f t="shared" si="79"/>
        <v>1</v>
      </c>
      <c r="U97" s="412">
        <f t="shared" si="79"/>
        <v>1</v>
      </c>
      <c r="V97" s="412">
        <f t="shared" si="79"/>
        <v>1</v>
      </c>
      <c r="W97" s="414">
        <f t="shared" si="79"/>
        <v>1</v>
      </c>
      <c r="X97" s="412">
        <f t="shared" ref="X97:AE97" si="80">IFERROR(SUM(X98:X103)/COUNT(X98:X103),0)</f>
        <v>1</v>
      </c>
      <c r="Y97" s="412">
        <f t="shared" si="80"/>
        <v>1</v>
      </c>
      <c r="Z97" s="412">
        <f t="shared" si="80"/>
        <v>1</v>
      </c>
      <c r="AA97" s="414">
        <f t="shared" si="80"/>
        <v>1</v>
      </c>
      <c r="AB97" s="412">
        <f t="shared" si="80"/>
        <v>1</v>
      </c>
      <c r="AC97" s="412">
        <f t="shared" si="80"/>
        <v>1</v>
      </c>
      <c r="AD97" s="412">
        <f t="shared" si="80"/>
        <v>1</v>
      </c>
      <c r="AE97" s="414">
        <f t="shared" si="80"/>
        <v>1</v>
      </c>
      <c r="AF97" s="686"/>
      <c r="AG97" s="668"/>
      <c r="AH97" s="668"/>
      <c r="AI97" s="668"/>
      <c r="AJ97" s="668"/>
      <c r="AK97" s="668"/>
      <c r="AL97" s="668"/>
    </row>
    <row r="98" spans="1:38" ht="22.5" x14ac:dyDescent="0.2">
      <c r="A98" s="10"/>
      <c r="B98" s="102"/>
      <c r="C98" s="200"/>
      <c r="D98" s="367" t="s">
        <v>226</v>
      </c>
      <c r="E98" s="44"/>
      <c r="F98" s="46"/>
      <c r="G98" s="378">
        <v>0</v>
      </c>
      <c r="H98" s="288">
        <v>1</v>
      </c>
      <c r="I98" s="288">
        <f t="shared" ref="I98:W103" si="81">H98</f>
        <v>1</v>
      </c>
      <c r="J98" s="288">
        <f t="shared" si="81"/>
        <v>1</v>
      </c>
      <c r="K98" s="293">
        <f t="shared" si="81"/>
        <v>1</v>
      </c>
      <c r="L98" s="292">
        <f t="shared" si="81"/>
        <v>1</v>
      </c>
      <c r="M98" s="288">
        <f t="shared" si="81"/>
        <v>1</v>
      </c>
      <c r="N98" s="288">
        <f t="shared" si="81"/>
        <v>1</v>
      </c>
      <c r="O98" s="295">
        <f t="shared" si="81"/>
        <v>1</v>
      </c>
      <c r="P98" s="292">
        <f t="shared" si="81"/>
        <v>1</v>
      </c>
      <c r="Q98" s="288">
        <f t="shared" si="81"/>
        <v>1</v>
      </c>
      <c r="R98" s="288">
        <f t="shared" si="81"/>
        <v>1</v>
      </c>
      <c r="S98" s="295">
        <f t="shared" si="81"/>
        <v>1</v>
      </c>
      <c r="T98" s="288">
        <f t="shared" si="81"/>
        <v>1</v>
      </c>
      <c r="U98" s="288">
        <f t="shared" si="81"/>
        <v>1</v>
      </c>
      <c r="V98" s="288">
        <f t="shared" si="81"/>
        <v>1</v>
      </c>
      <c r="W98" s="295">
        <f t="shared" si="81"/>
        <v>1</v>
      </c>
      <c r="X98" s="288">
        <f t="shared" ref="X98:X103" si="82">W98</f>
        <v>1</v>
      </c>
      <c r="Y98" s="288">
        <f>X98</f>
        <v>1</v>
      </c>
      <c r="Z98" s="288">
        <f t="shared" ref="Z98:Z103" si="83">Y98</f>
        <v>1</v>
      </c>
      <c r="AA98" s="295">
        <f t="shared" ref="AA98:AA103" si="84">Z98</f>
        <v>1</v>
      </c>
      <c r="AB98" s="288">
        <f t="shared" ref="AB98:AB103" si="85">AA98</f>
        <v>1</v>
      </c>
      <c r="AC98" s="288">
        <f>AB98</f>
        <v>1</v>
      </c>
      <c r="AD98" s="288">
        <f t="shared" ref="AD98:AD103" si="86">AC98</f>
        <v>1</v>
      </c>
      <c r="AE98" s="295">
        <f t="shared" ref="AE98:AE103" si="87">AD98</f>
        <v>1</v>
      </c>
      <c r="AF98" s="676" t="s">
        <v>806</v>
      </c>
      <c r="AG98" s="506" t="s">
        <v>431</v>
      </c>
      <c r="AH98" s="505"/>
      <c r="AI98" s="505"/>
      <c r="AJ98" s="505"/>
      <c r="AK98" s="505"/>
      <c r="AL98" s="505"/>
    </row>
    <row r="99" spans="1:38" ht="22.5" x14ac:dyDescent="0.2">
      <c r="A99" s="10"/>
      <c r="B99" s="102"/>
      <c r="C99" s="200"/>
      <c r="D99" s="326" t="s">
        <v>227</v>
      </c>
      <c r="E99" s="44"/>
      <c r="F99" s="46"/>
      <c r="G99" s="378">
        <v>0</v>
      </c>
      <c r="H99" s="288">
        <v>0.25</v>
      </c>
      <c r="I99" s="288">
        <v>0.75</v>
      </c>
      <c r="J99" s="288">
        <v>1</v>
      </c>
      <c r="K99" s="293">
        <f t="shared" si="81"/>
        <v>1</v>
      </c>
      <c r="L99" s="292">
        <f t="shared" si="81"/>
        <v>1</v>
      </c>
      <c r="M99" s="288">
        <f t="shared" si="81"/>
        <v>1</v>
      </c>
      <c r="N99" s="288">
        <f t="shared" si="81"/>
        <v>1</v>
      </c>
      <c r="O99" s="295">
        <f t="shared" si="81"/>
        <v>1</v>
      </c>
      <c r="P99" s="292">
        <f t="shared" si="81"/>
        <v>1</v>
      </c>
      <c r="Q99" s="288">
        <f t="shared" si="81"/>
        <v>1</v>
      </c>
      <c r="R99" s="288">
        <f t="shared" si="81"/>
        <v>1</v>
      </c>
      <c r="S99" s="295">
        <f t="shared" si="81"/>
        <v>1</v>
      </c>
      <c r="T99" s="288">
        <f t="shared" si="81"/>
        <v>1</v>
      </c>
      <c r="U99" s="288">
        <v>1</v>
      </c>
      <c r="V99" s="288">
        <f t="shared" si="81"/>
        <v>1</v>
      </c>
      <c r="W99" s="295">
        <f t="shared" si="81"/>
        <v>1</v>
      </c>
      <c r="X99" s="288">
        <f t="shared" si="82"/>
        <v>1</v>
      </c>
      <c r="Y99" s="288">
        <v>1</v>
      </c>
      <c r="Z99" s="288">
        <f t="shared" si="83"/>
        <v>1</v>
      </c>
      <c r="AA99" s="295">
        <f t="shared" si="84"/>
        <v>1</v>
      </c>
      <c r="AB99" s="288">
        <f t="shared" si="85"/>
        <v>1</v>
      </c>
      <c r="AC99" s="288">
        <v>1</v>
      </c>
      <c r="AD99" s="288">
        <f t="shared" si="86"/>
        <v>1</v>
      </c>
      <c r="AE99" s="295">
        <f t="shared" si="87"/>
        <v>1</v>
      </c>
      <c r="AF99" s="676" t="s">
        <v>807</v>
      </c>
      <c r="AG99" s="506" t="s">
        <v>451</v>
      </c>
      <c r="AH99" s="505"/>
      <c r="AI99" s="505"/>
      <c r="AJ99" s="505"/>
      <c r="AK99" s="505"/>
      <c r="AL99" s="505"/>
    </row>
    <row r="100" spans="1:38" ht="22.5" x14ac:dyDescent="0.2">
      <c r="A100" s="10"/>
      <c r="B100" s="102"/>
      <c r="C100" s="200"/>
      <c r="D100" s="326" t="s">
        <v>228</v>
      </c>
      <c r="E100" s="44"/>
      <c r="F100" s="46"/>
      <c r="G100" s="378">
        <v>0</v>
      </c>
      <c r="H100" s="288">
        <v>0.25</v>
      </c>
      <c r="I100" s="288">
        <v>0.5</v>
      </c>
      <c r="J100" s="288">
        <v>0.75</v>
      </c>
      <c r="K100" s="293">
        <v>1</v>
      </c>
      <c r="L100" s="292">
        <f>K100</f>
        <v>1</v>
      </c>
      <c r="M100" s="288">
        <f t="shared" si="81"/>
        <v>1</v>
      </c>
      <c r="N100" s="288">
        <f t="shared" si="81"/>
        <v>1</v>
      </c>
      <c r="O100" s="295">
        <f t="shared" si="81"/>
        <v>1</v>
      </c>
      <c r="P100" s="292">
        <f t="shared" si="81"/>
        <v>1</v>
      </c>
      <c r="Q100" s="288">
        <f t="shared" si="81"/>
        <v>1</v>
      </c>
      <c r="R100" s="288">
        <f t="shared" si="81"/>
        <v>1</v>
      </c>
      <c r="S100" s="295">
        <f t="shared" si="81"/>
        <v>1</v>
      </c>
      <c r="T100" s="288">
        <f t="shared" si="81"/>
        <v>1</v>
      </c>
      <c r="U100" s="288">
        <v>1</v>
      </c>
      <c r="V100" s="288">
        <f t="shared" si="81"/>
        <v>1</v>
      </c>
      <c r="W100" s="295">
        <f t="shared" si="81"/>
        <v>1</v>
      </c>
      <c r="X100" s="288">
        <f t="shared" si="82"/>
        <v>1</v>
      </c>
      <c r="Y100" s="288">
        <v>1</v>
      </c>
      <c r="Z100" s="288">
        <f t="shared" si="83"/>
        <v>1</v>
      </c>
      <c r="AA100" s="295">
        <f t="shared" si="84"/>
        <v>1</v>
      </c>
      <c r="AB100" s="288">
        <f t="shared" si="85"/>
        <v>1</v>
      </c>
      <c r="AC100" s="288">
        <v>1</v>
      </c>
      <c r="AD100" s="288">
        <f t="shared" si="86"/>
        <v>1</v>
      </c>
      <c r="AE100" s="295">
        <f t="shared" si="87"/>
        <v>1</v>
      </c>
      <c r="AF100" s="676" t="s">
        <v>808</v>
      </c>
      <c r="AG100" s="506" t="s">
        <v>431</v>
      </c>
      <c r="AH100" s="505"/>
      <c r="AI100" s="505"/>
      <c r="AJ100" s="505"/>
      <c r="AK100" s="505"/>
      <c r="AL100" s="505"/>
    </row>
    <row r="101" spans="1:38" ht="22.5" x14ac:dyDescent="0.2">
      <c r="A101" s="10"/>
      <c r="B101" s="102"/>
      <c r="C101" s="200"/>
      <c r="D101" s="326" t="s">
        <v>229</v>
      </c>
      <c r="E101" s="44"/>
      <c r="F101" s="46"/>
      <c r="G101" s="378">
        <v>0</v>
      </c>
      <c r="H101" s="288">
        <v>0.25</v>
      </c>
      <c r="I101" s="288">
        <v>0.5</v>
      </c>
      <c r="J101" s="288">
        <v>0.75</v>
      </c>
      <c r="K101" s="293">
        <v>1</v>
      </c>
      <c r="L101" s="292">
        <f t="shared" si="81"/>
        <v>1</v>
      </c>
      <c r="M101" s="288">
        <f t="shared" si="81"/>
        <v>1</v>
      </c>
      <c r="N101" s="288">
        <f t="shared" si="81"/>
        <v>1</v>
      </c>
      <c r="O101" s="295">
        <f t="shared" si="81"/>
        <v>1</v>
      </c>
      <c r="P101" s="292">
        <f t="shared" si="81"/>
        <v>1</v>
      </c>
      <c r="Q101" s="288">
        <f t="shared" si="81"/>
        <v>1</v>
      </c>
      <c r="R101" s="288">
        <f t="shared" si="81"/>
        <v>1</v>
      </c>
      <c r="S101" s="295">
        <f t="shared" si="81"/>
        <v>1</v>
      </c>
      <c r="T101" s="288">
        <f t="shared" si="81"/>
        <v>1</v>
      </c>
      <c r="U101" s="288">
        <v>1</v>
      </c>
      <c r="V101" s="288">
        <f t="shared" si="81"/>
        <v>1</v>
      </c>
      <c r="W101" s="295">
        <f t="shared" si="81"/>
        <v>1</v>
      </c>
      <c r="X101" s="288">
        <f t="shared" si="82"/>
        <v>1</v>
      </c>
      <c r="Y101" s="288">
        <v>1</v>
      </c>
      <c r="Z101" s="288">
        <f t="shared" si="83"/>
        <v>1</v>
      </c>
      <c r="AA101" s="295">
        <f t="shared" si="84"/>
        <v>1</v>
      </c>
      <c r="AB101" s="288">
        <f t="shared" si="85"/>
        <v>1</v>
      </c>
      <c r="AC101" s="288">
        <v>1</v>
      </c>
      <c r="AD101" s="288">
        <f t="shared" si="86"/>
        <v>1</v>
      </c>
      <c r="AE101" s="295">
        <f t="shared" si="87"/>
        <v>1</v>
      </c>
      <c r="AF101" s="676" t="s">
        <v>809</v>
      </c>
      <c r="AG101" s="506" t="s">
        <v>431</v>
      </c>
      <c r="AH101" s="505"/>
      <c r="AI101" s="505"/>
      <c r="AJ101" s="505"/>
      <c r="AK101" s="505"/>
      <c r="AL101" s="505"/>
    </row>
    <row r="102" spans="1:38" ht="22.5" x14ac:dyDescent="0.2">
      <c r="A102" s="10"/>
      <c r="B102" s="102"/>
      <c r="C102" s="200"/>
      <c r="D102" s="326" t="s">
        <v>230</v>
      </c>
      <c r="E102" s="44"/>
      <c r="F102" s="46"/>
      <c r="G102" s="378">
        <v>0</v>
      </c>
      <c r="H102" s="288">
        <v>0.25</v>
      </c>
      <c r="I102" s="288">
        <v>0.5</v>
      </c>
      <c r="J102" s="288">
        <v>0.75</v>
      </c>
      <c r="K102" s="293">
        <v>1</v>
      </c>
      <c r="L102" s="292">
        <f t="shared" si="81"/>
        <v>1</v>
      </c>
      <c r="M102" s="288">
        <f t="shared" si="81"/>
        <v>1</v>
      </c>
      <c r="N102" s="288">
        <f t="shared" si="81"/>
        <v>1</v>
      </c>
      <c r="O102" s="295">
        <f t="shared" si="81"/>
        <v>1</v>
      </c>
      <c r="P102" s="292">
        <f t="shared" si="81"/>
        <v>1</v>
      </c>
      <c r="Q102" s="288">
        <f t="shared" si="81"/>
        <v>1</v>
      </c>
      <c r="R102" s="288">
        <f t="shared" si="81"/>
        <v>1</v>
      </c>
      <c r="S102" s="295">
        <f t="shared" si="81"/>
        <v>1</v>
      </c>
      <c r="T102" s="288">
        <f t="shared" si="81"/>
        <v>1</v>
      </c>
      <c r="U102" s="288">
        <v>1</v>
      </c>
      <c r="V102" s="288">
        <f t="shared" si="81"/>
        <v>1</v>
      </c>
      <c r="W102" s="295">
        <f t="shared" si="81"/>
        <v>1</v>
      </c>
      <c r="X102" s="288">
        <f t="shared" si="82"/>
        <v>1</v>
      </c>
      <c r="Y102" s="288">
        <v>1</v>
      </c>
      <c r="Z102" s="288">
        <f t="shared" si="83"/>
        <v>1</v>
      </c>
      <c r="AA102" s="295">
        <f t="shared" si="84"/>
        <v>1</v>
      </c>
      <c r="AB102" s="288">
        <f t="shared" si="85"/>
        <v>1</v>
      </c>
      <c r="AC102" s="288">
        <v>1</v>
      </c>
      <c r="AD102" s="288">
        <f t="shared" si="86"/>
        <v>1</v>
      </c>
      <c r="AE102" s="295">
        <f t="shared" si="87"/>
        <v>1</v>
      </c>
      <c r="AF102" s="676" t="s">
        <v>806</v>
      </c>
      <c r="AG102" s="506" t="s">
        <v>431</v>
      </c>
      <c r="AH102" s="505"/>
      <c r="AI102" s="505"/>
      <c r="AJ102" s="505"/>
      <c r="AK102" s="505"/>
      <c r="AL102" s="505"/>
    </row>
    <row r="103" spans="1:38" ht="22.5" x14ac:dyDescent="0.2">
      <c r="A103" s="10"/>
      <c r="B103" s="102"/>
      <c r="C103" s="200"/>
      <c r="D103" s="326" t="s">
        <v>231</v>
      </c>
      <c r="E103" s="44"/>
      <c r="F103" s="46"/>
      <c r="G103" s="378">
        <v>0</v>
      </c>
      <c r="H103" s="288">
        <v>0.25</v>
      </c>
      <c r="I103" s="288">
        <v>0.5</v>
      </c>
      <c r="J103" s="288">
        <v>0.75</v>
      </c>
      <c r="K103" s="293">
        <v>1</v>
      </c>
      <c r="L103" s="292">
        <f t="shared" si="81"/>
        <v>1</v>
      </c>
      <c r="M103" s="288">
        <f t="shared" si="81"/>
        <v>1</v>
      </c>
      <c r="N103" s="288">
        <f t="shared" si="81"/>
        <v>1</v>
      </c>
      <c r="O103" s="295">
        <f t="shared" si="81"/>
        <v>1</v>
      </c>
      <c r="P103" s="292">
        <f t="shared" si="81"/>
        <v>1</v>
      </c>
      <c r="Q103" s="288">
        <f t="shared" si="81"/>
        <v>1</v>
      </c>
      <c r="R103" s="288">
        <f t="shared" si="81"/>
        <v>1</v>
      </c>
      <c r="S103" s="295">
        <f t="shared" si="81"/>
        <v>1</v>
      </c>
      <c r="T103" s="288">
        <f t="shared" si="81"/>
        <v>1</v>
      </c>
      <c r="U103" s="288">
        <v>1</v>
      </c>
      <c r="V103" s="288">
        <f t="shared" si="81"/>
        <v>1</v>
      </c>
      <c r="W103" s="295">
        <f t="shared" si="81"/>
        <v>1</v>
      </c>
      <c r="X103" s="288">
        <f t="shared" si="82"/>
        <v>1</v>
      </c>
      <c r="Y103" s="288">
        <v>1</v>
      </c>
      <c r="Z103" s="288">
        <f t="shared" si="83"/>
        <v>1</v>
      </c>
      <c r="AA103" s="295">
        <f t="shared" si="84"/>
        <v>1</v>
      </c>
      <c r="AB103" s="288">
        <f t="shared" si="85"/>
        <v>1</v>
      </c>
      <c r="AC103" s="288">
        <v>1</v>
      </c>
      <c r="AD103" s="288">
        <f t="shared" si="86"/>
        <v>1</v>
      </c>
      <c r="AE103" s="295">
        <f t="shared" si="87"/>
        <v>1</v>
      </c>
      <c r="AF103" s="676" t="s">
        <v>806</v>
      </c>
      <c r="AG103" s="506" t="s">
        <v>431</v>
      </c>
    </row>
    <row r="104" spans="1:38" ht="23.25" thickBot="1" x14ac:dyDescent="0.25">
      <c r="A104" s="10"/>
      <c r="B104" s="102"/>
      <c r="C104" s="211"/>
      <c r="D104" s="386" t="s">
        <v>402</v>
      </c>
      <c r="E104" s="157"/>
      <c r="F104" s="158"/>
      <c r="G104" s="159"/>
      <c r="H104" s="159"/>
      <c r="I104" s="160"/>
      <c r="J104" s="160"/>
      <c r="K104" s="161"/>
      <c r="L104" s="142"/>
      <c r="M104" s="143"/>
      <c r="N104" s="143"/>
      <c r="O104" s="144"/>
      <c r="P104" s="143"/>
      <c r="Q104" s="145"/>
      <c r="R104" s="145"/>
      <c r="S104" s="146"/>
      <c r="T104" s="151"/>
      <c r="U104" s="145"/>
      <c r="V104" s="145"/>
      <c r="W104" s="146"/>
      <c r="X104" s="151"/>
      <c r="Y104" s="145"/>
      <c r="Z104" s="145"/>
      <c r="AA104" s="146"/>
      <c r="AB104" s="151"/>
      <c r="AC104" s="145"/>
      <c r="AD104" s="145"/>
      <c r="AE104" s="146"/>
      <c r="AF104" s="681"/>
      <c r="AG104" s="146"/>
      <c r="AH104" s="146"/>
      <c r="AI104" s="146"/>
      <c r="AJ104" s="146"/>
      <c r="AK104" s="146"/>
      <c r="AL104" s="146"/>
    </row>
    <row r="105" spans="1:38" ht="12" thickBot="1" x14ac:dyDescent="0.25">
      <c r="A105" s="10"/>
      <c r="B105" s="115" t="s">
        <v>44</v>
      </c>
      <c r="C105" s="201"/>
      <c r="D105" s="304" t="s">
        <v>60</v>
      </c>
      <c r="E105" s="305"/>
      <c r="F105" s="306"/>
      <c r="G105" s="429"/>
      <c r="H105" s="308"/>
      <c r="I105" s="308"/>
      <c r="J105" s="308"/>
      <c r="K105" s="309"/>
      <c r="L105" s="310"/>
      <c r="M105" s="308"/>
      <c r="N105" s="308"/>
      <c r="O105" s="430"/>
      <c r="P105" s="434"/>
      <c r="Q105" s="308"/>
      <c r="R105" s="308"/>
      <c r="S105" s="311"/>
      <c r="T105" s="310"/>
      <c r="U105" s="308"/>
      <c r="V105" s="308"/>
      <c r="W105" s="311"/>
      <c r="X105" s="310"/>
      <c r="Y105" s="308"/>
      <c r="Z105" s="308"/>
      <c r="AA105" s="311"/>
      <c r="AB105" s="310"/>
      <c r="AC105" s="308"/>
      <c r="AD105" s="308"/>
      <c r="AE105" s="311"/>
      <c r="AF105" s="685"/>
      <c r="AG105" s="311"/>
      <c r="AH105" s="311"/>
      <c r="AI105" s="311"/>
      <c r="AJ105" s="311"/>
      <c r="AK105" s="311"/>
      <c r="AL105" s="311"/>
    </row>
    <row r="106" spans="1:38" x14ac:dyDescent="0.2">
      <c r="A106" s="10"/>
      <c r="B106" s="102"/>
      <c r="C106" s="202"/>
      <c r="D106" s="220" t="s">
        <v>122</v>
      </c>
      <c r="E106" s="38"/>
      <c r="F106" s="39"/>
      <c r="G106" s="411">
        <f>IFERROR(SUM(G107:G114)/COUNT(G107:G114),0)</f>
        <v>0.5</v>
      </c>
      <c r="H106" s="412">
        <f t="shared" ref="H106:W106" si="88">IFERROR(SUM(H107:H114)/COUNT(H107:H114),0)</f>
        <v>0.5625</v>
      </c>
      <c r="I106" s="412">
        <f t="shared" si="88"/>
        <v>0.5625</v>
      </c>
      <c r="J106" s="412">
        <f t="shared" si="88"/>
        <v>0.625</v>
      </c>
      <c r="K106" s="412">
        <f t="shared" si="88"/>
        <v>0.75</v>
      </c>
      <c r="L106" s="413">
        <f t="shared" si="88"/>
        <v>0.75</v>
      </c>
      <c r="M106" s="412">
        <f t="shared" si="88"/>
        <v>0.8125</v>
      </c>
      <c r="N106" s="412">
        <f t="shared" si="88"/>
        <v>0.8125</v>
      </c>
      <c r="O106" s="414">
        <f t="shared" si="88"/>
        <v>1</v>
      </c>
      <c r="P106" s="412">
        <f t="shared" si="88"/>
        <v>1</v>
      </c>
      <c r="Q106" s="412">
        <f t="shared" si="88"/>
        <v>1</v>
      </c>
      <c r="R106" s="412">
        <f t="shared" si="88"/>
        <v>1</v>
      </c>
      <c r="S106" s="414">
        <f t="shared" si="88"/>
        <v>1</v>
      </c>
      <c r="T106" s="412">
        <f t="shared" si="88"/>
        <v>1</v>
      </c>
      <c r="U106" s="412">
        <f t="shared" si="88"/>
        <v>1</v>
      </c>
      <c r="V106" s="412">
        <f t="shared" si="88"/>
        <v>1</v>
      </c>
      <c r="W106" s="414">
        <f t="shared" si="88"/>
        <v>1</v>
      </c>
      <c r="X106" s="412">
        <f t="shared" ref="X106:AE106" si="89">IFERROR(SUM(X107:X114)/COUNT(X107:X114),0)</f>
        <v>1</v>
      </c>
      <c r="Y106" s="412">
        <f t="shared" si="89"/>
        <v>1</v>
      </c>
      <c r="Z106" s="412">
        <f t="shared" si="89"/>
        <v>1</v>
      </c>
      <c r="AA106" s="414">
        <f t="shared" si="89"/>
        <v>1</v>
      </c>
      <c r="AB106" s="412">
        <f t="shared" si="89"/>
        <v>1</v>
      </c>
      <c r="AC106" s="412">
        <f t="shared" si="89"/>
        <v>1</v>
      </c>
      <c r="AD106" s="412">
        <f t="shared" si="89"/>
        <v>1</v>
      </c>
      <c r="AE106" s="414">
        <f t="shared" si="89"/>
        <v>1</v>
      </c>
      <c r="AF106" s="686"/>
      <c r="AG106" s="668"/>
      <c r="AH106" s="668"/>
      <c r="AI106" s="668"/>
      <c r="AJ106" s="668"/>
      <c r="AK106" s="668"/>
      <c r="AL106" s="668"/>
    </row>
    <row r="107" spans="1:38" ht="22.5" x14ac:dyDescent="0.2">
      <c r="A107" s="10"/>
      <c r="B107" s="101"/>
      <c r="C107" s="203"/>
      <c r="D107" s="368" t="s">
        <v>312</v>
      </c>
      <c r="E107" s="82"/>
      <c r="F107" s="83"/>
      <c r="G107" s="378">
        <v>0</v>
      </c>
      <c r="H107" s="288">
        <v>0</v>
      </c>
      <c r="I107" s="288">
        <f t="shared" ref="H107:W114" si="90">H107</f>
        <v>0</v>
      </c>
      <c r="J107" s="288">
        <f t="shared" si="90"/>
        <v>0</v>
      </c>
      <c r="K107" s="293">
        <f t="shared" si="90"/>
        <v>0</v>
      </c>
      <c r="L107" s="292">
        <f t="shared" si="90"/>
        <v>0</v>
      </c>
      <c r="M107" s="288">
        <f t="shared" si="90"/>
        <v>0</v>
      </c>
      <c r="N107" s="288">
        <f t="shared" si="90"/>
        <v>0</v>
      </c>
      <c r="O107" s="295">
        <v>1</v>
      </c>
      <c r="P107" s="292">
        <f t="shared" si="90"/>
        <v>1</v>
      </c>
      <c r="Q107" s="288">
        <f t="shared" si="90"/>
        <v>1</v>
      </c>
      <c r="R107" s="288">
        <f t="shared" si="90"/>
        <v>1</v>
      </c>
      <c r="S107" s="295">
        <f t="shared" si="90"/>
        <v>1</v>
      </c>
      <c r="T107" s="288">
        <f t="shared" si="90"/>
        <v>1</v>
      </c>
      <c r="U107" s="288">
        <f t="shared" si="90"/>
        <v>1</v>
      </c>
      <c r="V107" s="288">
        <f t="shared" si="90"/>
        <v>1</v>
      </c>
      <c r="W107" s="295">
        <f t="shared" si="90"/>
        <v>1</v>
      </c>
      <c r="X107" s="288">
        <f t="shared" ref="X107:X114" si="91">W107</f>
        <v>1</v>
      </c>
      <c r="Y107" s="288">
        <f t="shared" ref="Y107:Y114" si="92">X107</f>
        <v>1</v>
      </c>
      <c r="Z107" s="288">
        <f t="shared" ref="Z107:Z114" si="93">Y107</f>
        <v>1</v>
      </c>
      <c r="AA107" s="295">
        <f t="shared" ref="AA107:AA114" si="94">Z107</f>
        <v>1</v>
      </c>
      <c r="AB107" s="288">
        <f t="shared" ref="AB107:AB114" si="95">AA107</f>
        <v>1</v>
      </c>
      <c r="AC107" s="288">
        <f t="shared" ref="AC107:AC114" si="96">AB107</f>
        <v>1</v>
      </c>
      <c r="AD107" s="288">
        <f t="shared" ref="AD107:AD114" si="97">AC107</f>
        <v>1</v>
      </c>
      <c r="AE107" s="295">
        <f t="shared" ref="AE107:AE114" si="98">AD107</f>
        <v>1</v>
      </c>
      <c r="AF107" s="687" t="s">
        <v>810</v>
      </c>
      <c r="AG107" s="508" t="s">
        <v>431</v>
      </c>
      <c r="AH107" s="507"/>
      <c r="AI107" s="507"/>
      <c r="AJ107" s="507"/>
      <c r="AK107" s="507"/>
      <c r="AL107" s="507"/>
    </row>
    <row r="108" spans="1:38" ht="12" x14ac:dyDescent="0.2">
      <c r="A108" s="10"/>
      <c r="B108" s="102"/>
      <c r="C108" s="203"/>
      <c r="D108" s="364" t="s">
        <v>232</v>
      </c>
      <c r="E108" s="82"/>
      <c r="F108" s="83"/>
      <c r="G108" s="378">
        <v>1</v>
      </c>
      <c r="H108" s="288">
        <f t="shared" si="90"/>
        <v>1</v>
      </c>
      <c r="I108" s="288">
        <f t="shared" si="90"/>
        <v>1</v>
      </c>
      <c r="J108" s="288">
        <f t="shared" si="90"/>
        <v>1</v>
      </c>
      <c r="K108" s="293">
        <f>J108</f>
        <v>1</v>
      </c>
      <c r="L108" s="292">
        <f t="shared" si="90"/>
        <v>1</v>
      </c>
      <c r="M108" s="288">
        <f t="shared" si="90"/>
        <v>1</v>
      </c>
      <c r="N108" s="288">
        <f t="shared" si="90"/>
        <v>1</v>
      </c>
      <c r="O108" s="295">
        <f t="shared" si="90"/>
        <v>1</v>
      </c>
      <c r="P108" s="292">
        <f t="shared" si="90"/>
        <v>1</v>
      </c>
      <c r="Q108" s="288">
        <f t="shared" si="90"/>
        <v>1</v>
      </c>
      <c r="R108" s="288">
        <f t="shared" si="90"/>
        <v>1</v>
      </c>
      <c r="S108" s="295">
        <f t="shared" si="90"/>
        <v>1</v>
      </c>
      <c r="T108" s="288">
        <f t="shared" si="90"/>
        <v>1</v>
      </c>
      <c r="U108" s="288">
        <f t="shared" si="90"/>
        <v>1</v>
      </c>
      <c r="V108" s="288">
        <f t="shared" si="90"/>
        <v>1</v>
      </c>
      <c r="W108" s="295">
        <f t="shared" si="90"/>
        <v>1</v>
      </c>
      <c r="X108" s="288">
        <f t="shared" si="91"/>
        <v>1</v>
      </c>
      <c r="Y108" s="288">
        <f t="shared" si="92"/>
        <v>1</v>
      </c>
      <c r="Z108" s="288">
        <f t="shared" si="93"/>
        <v>1</v>
      </c>
      <c r="AA108" s="295">
        <f t="shared" si="94"/>
        <v>1</v>
      </c>
      <c r="AB108" s="288">
        <f t="shared" si="95"/>
        <v>1</v>
      </c>
      <c r="AC108" s="288">
        <f t="shared" si="96"/>
        <v>1</v>
      </c>
      <c r="AD108" s="288">
        <f t="shared" si="97"/>
        <v>1</v>
      </c>
      <c r="AE108" s="295">
        <f t="shared" si="98"/>
        <v>1</v>
      </c>
      <c r="AF108" s="687" t="s">
        <v>811</v>
      </c>
      <c r="AG108" s="508" t="s">
        <v>431</v>
      </c>
      <c r="AH108" s="507"/>
      <c r="AI108" s="507"/>
      <c r="AJ108" s="507"/>
      <c r="AK108" s="507"/>
      <c r="AL108" s="507"/>
    </row>
    <row r="109" spans="1:38" ht="12" x14ac:dyDescent="0.2">
      <c r="A109" s="10"/>
      <c r="B109" s="102"/>
      <c r="C109" s="203"/>
      <c r="D109" s="364" t="s">
        <v>233</v>
      </c>
      <c r="E109" s="82"/>
      <c r="F109" s="83"/>
      <c r="G109" s="378">
        <v>1</v>
      </c>
      <c r="H109" s="288">
        <f>G109</f>
        <v>1</v>
      </c>
      <c r="I109" s="288">
        <f t="shared" si="90"/>
        <v>1</v>
      </c>
      <c r="J109" s="288">
        <f t="shared" si="90"/>
        <v>1</v>
      </c>
      <c r="K109" s="293">
        <f>J109</f>
        <v>1</v>
      </c>
      <c r="L109" s="292">
        <f>K109</f>
        <v>1</v>
      </c>
      <c r="M109" s="288">
        <f t="shared" si="90"/>
        <v>1</v>
      </c>
      <c r="N109" s="288">
        <f t="shared" si="90"/>
        <v>1</v>
      </c>
      <c r="O109" s="295">
        <f t="shared" si="90"/>
        <v>1</v>
      </c>
      <c r="P109" s="292">
        <f t="shared" si="90"/>
        <v>1</v>
      </c>
      <c r="Q109" s="288">
        <f t="shared" si="90"/>
        <v>1</v>
      </c>
      <c r="R109" s="288">
        <f t="shared" si="90"/>
        <v>1</v>
      </c>
      <c r="S109" s="295">
        <f t="shared" si="90"/>
        <v>1</v>
      </c>
      <c r="T109" s="288">
        <f t="shared" si="90"/>
        <v>1</v>
      </c>
      <c r="U109" s="288">
        <f t="shared" si="90"/>
        <v>1</v>
      </c>
      <c r="V109" s="288">
        <f t="shared" si="90"/>
        <v>1</v>
      </c>
      <c r="W109" s="295">
        <f t="shared" si="90"/>
        <v>1</v>
      </c>
      <c r="X109" s="288">
        <f t="shared" si="91"/>
        <v>1</v>
      </c>
      <c r="Y109" s="288">
        <f t="shared" si="92"/>
        <v>1</v>
      </c>
      <c r="Z109" s="288">
        <f t="shared" si="93"/>
        <v>1</v>
      </c>
      <c r="AA109" s="295">
        <f t="shared" si="94"/>
        <v>1</v>
      </c>
      <c r="AB109" s="288">
        <f t="shared" si="95"/>
        <v>1</v>
      </c>
      <c r="AC109" s="288">
        <f t="shared" si="96"/>
        <v>1</v>
      </c>
      <c r="AD109" s="288">
        <f t="shared" si="97"/>
        <v>1</v>
      </c>
      <c r="AE109" s="295">
        <f t="shared" si="98"/>
        <v>1</v>
      </c>
      <c r="AF109" s="687" t="s">
        <v>812</v>
      </c>
      <c r="AG109" s="508" t="s">
        <v>431</v>
      </c>
      <c r="AH109" s="507"/>
      <c r="AI109" s="507"/>
      <c r="AJ109" s="507"/>
      <c r="AK109" s="507"/>
      <c r="AL109" s="507"/>
    </row>
    <row r="110" spans="1:38" ht="22.5" x14ac:dyDescent="0.2">
      <c r="A110" s="10"/>
      <c r="B110" s="102"/>
      <c r="C110" s="203"/>
      <c r="D110" s="364" t="s">
        <v>234</v>
      </c>
      <c r="E110" s="82"/>
      <c r="F110" s="83"/>
      <c r="G110" s="378">
        <v>0.5</v>
      </c>
      <c r="H110" s="288">
        <f t="shared" ref="H110:W110" si="99">G110</f>
        <v>0.5</v>
      </c>
      <c r="I110" s="288">
        <f t="shared" si="99"/>
        <v>0.5</v>
      </c>
      <c r="J110" s="288">
        <f t="shared" si="99"/>
        <v>0.5</v>
      </c>
      <c r="K110" s="293">
        <v>1</v>
      </c>
      <c r="L110" s="292">
        <f t="shared" si="99"/>
        <v>1</v>
      </c>
      <c r="M110" s="288">
        <f t="shared" si="99"/>
        <v>1</v>
      </c>
      <c r="N110" s="288">
        <f t="shared" si="99"/>
        <v>1</v>
      </c>
      <c r="O110" s="295">
        <f t="shared" si="99"/>
        <v>1</v>
      </c>
      <c r="P110" s="292">
        <f t="shared" si="90"/>
        <v>1</v>
      </c>
      <c r="Q110" s="288">
        <f t="shared" si="99"/>
        <v>1</v>
      </c>
      <c r="R110" s="288">
        <f t="shared" si="99"/>
        <v>1</v>
      </c>
      <c r="S110" s="295">
        <f t="shared" si="99"/>
        <v>1</v>
      </c>
      <c r="T110" s="288">
        <f t="shared" si="99"/>
        <v>1</v>
      </c>
      <c r="U110" s="288">
        <f t="shared" si="99"/>
        <v>1</v>
      </c>
      <c r="V110" s="288">
        <f t="shared" si="99"/>
        <v>1</v>
      </c>
      <c r="W110" s="295">
        <f t="shared" si="99"/>
        <v>1</v>
      </c>
      <c r="X110" s="288">
        <f t="shared" si="91"/>
        <v>1</v>
      </c>
      <c r="Y110" s="288">
        <f t="shared" si="92"/>
        <v>1</v>
      </c>
      <c r="Z110" s="288">
        <f t="shared" si="93"/>
        <v>1</v>
      </c>
      <c r="AA110" s="295">
        <f t="shared" si="94"/>
        <v>1</v>
      </c>
      <c r="AB110" s="288">
        <f t="shared" si="95"/>
        <v>1</v>
      </c>
      <c r="AC110" s="288">
        <f t="shared" si="96"/>
        <v>1</v>
      </c>
      <c r="AD110" s="288">
        <f t="shared" si="97"/>
        <v>1</v>
      </c>
      <c r="AE110" s="295">
        <f t="shared" si="98"/>
        <v>1</v>
      </c>
      <c r="AF110" s="687" t="s">
        <v>813</v>
      </c>
      <c r="AG110" s="508" t="s">
        <v>431</v>
      </c>
      <c r="AH110" s="507"/>
      <c r="AI110" s="507"/>
      <c r="AJ110" s="507"/>
      <c r="AK110" s="507"/>
      <c r="AL110" s="507"/>
    </row>
    <row r="111" spans="1:38" ht="12" x14ac:dyDescent="0.2">
      <c r="A111" s="10"/>
      <c r="B111" s="102"/>
      <c r="C111" s="203"/>
      <c r="D111" s="364" t="s">
        <v>235</v>
      </c>
      <c r="E111" s="82"/>
      <c r="F111" s="83"/>
      <c r="G111" s="378">
        <v>0.5</v>
      </c>
      <c r="H111" s="288">
        <f t="shared" si="90"/>
        <v>0.5</v>
      </c>
      <c r="I111" s="288">
        <f t="shared" si="90"/>
        <v>0.5</v>
      </c>
      <c r="J111" s="288">
        <f t="shared" si="90"/>
        <v>0.5</v>
      </c>
      <c r="K111" s="293">
        <v>1</v>
      </c>
      <c r="L111" s="292">
        <f t="shared" si="90"/>
        <v>1</v>
      </c>
      <c r="M111" s="288">
        <f t="shared" si="90"/>
        <v>1</v>
      </c>
      <c r="N111" s="288">
        <f t="shared" si="90"/>
        <v>1</v>
      </c>
      <c r="O111" s="295">
        <f t="shared" si="90"/>
        <v>1</v>
      </c>
      <c r="P111" s="292">
        <f t="shared" si="90"/>
        <v>1</v>
      </c>
      <c r="Q111" s="288">
        <f t="shared" si="90"/>
        <v>1</v>
      </c>
      <c r="R111" s="288">
        <f t="shared" si="90"/>
        <v>1</v>
      </c>
      <c r="S111" s="295">
        <f t="shared" si="90"/>
        <v>1</v>
      </c>
      <c r="T111" s="288">
        <f t="shared" si="90"/>
        <v>1</v>
      </c>
      <c r="U111" s="288">
        <f t="shared" si="90"/>
        <v>1</v>
      </c>
      <c r="V111" s="288">
        <f t="shared" si="90"/>
        <v>1</v>
      </c>
      <c r="W111" s="295">
        <f t="shared" si="90"/>
        <v>1</v>
      </c>
      <c r="X111" s="288">
        <f t="shared" si="91"/>
        <v>1</v>
      </c>
      <c r="Y111" s="288">
        <f t="shared" si="92"/>
        <v>1</v>
      </c>
      <c r="Z111" s="288">
        <f t="shared" si="93"/>
        <v>1</v>
      </c>
      <c r="AA111" s="295">
        <f t="shared" si="94"/>
        <v>1</v>
      </c>
      <c r="AB111" s="288">
        <f t="shared" si="95"/>
        <v>1</v>
      </c>
      <c r="AC111" s="288">
        <f t="shared" si="96"/>
        <v>1</v>
      </c>
      <c r="AD111" s="288">
        <f t="shared" si="97"/>
        <v>1</v>
      </c>
      <c r="AE111" s="295">
        <f t="shared" si="98"/>
        <v>1</v>
      </c>
      <c r="AF111" s="687" t="s">
        <v>814</v>
      </c>
      <c r="AG111" s="508" t="s">
        <v>431</v>
      </c>
      <c r="AH111" s="507"/>
      <c r="AI111" s="507"/>
      <c r="AJ111" s="507"/>
      <c r="AK111" s="507"/>
      <c r="AL111" s="507"/>
    </row>
    <row r="112" spans="1:38" ht="12" x14ac:dyDescent="0.2">
      <c r="A112" s="10"/>
      <c r="B112" s="102"/>
      <c r="C112" s="203"/>
      <c r="D112" s="364" t="s">
        <v>236</v>
      </c>
      <c r="E112" s="82"/>
      <c r="F112" s="83"/>
      <c r="G112" s="378">
        <v>1</v>
      </c>
      <c r="H112" s="288">
        <f t="shared" si="90"/>
        <v>1</v>
      </c>
      <c r="I112" s="288">
        <f t="shared" si="90"/>
        <v>1</v>
      </c>
      <c r="J112" s="288">
        <f t="shared" si="90"/>
        <v>1</v>
      </c>
      <c r="K112" s="293">
        <f t="shared" si="90"/>
        <v>1</v>
      </c>
      <c r="L112" s="292">
        <f t="shared" si="90"/>
        <v>1</v>
      </c>
      <c r="M112" s="288">
        <f t="shared" si="90"/>
        <v>1</v>
      </c>
      <c r="N112" s="288">
        <f t="shared" si="90"/>
        <v>1</v>
      </c>
      <c r="O112" s="295">
        <f t="shared" si="90"/>
        <v>1</v>
      </c>
      <c r="P112" s="292">
        <f t="shared" si="90"/>
        <v>1</v>
      </c>
      <c r="Q112" s="288">
        <f t="shared" si="90"/>
        <v>1</v>
      </c>
      <c r="R112" s="288">
        <f t="shared" si="90"/>
        <v>1</v>
      </c>
      <c r="S112" s="295">
        <f t="shared" si="90"/>
        <v>1</v>
      </c>
      <c r="T112" s="288">
        <f t="shared" si="90"/>
        <v>1</v>
      </c>
      <c r="U112" s="288">
        <f t="shared" si="90"/>
        <v>1</v>
      </c>
      <c r="V112" s="288">
        <f t="shared" si="90"/>
        <v>1</v>
      </c>
      <c r="W112" s="295">
        <f t="shared" si="90"/>
        <v>1</v>
      </c>
      <c r="X112" s="288">
        <f t="shared" si="91"/>
        <v>1</v>
      </c>
      <c r="Y112" s="288">
        <f t="shared" si="92"/>
        <v>1</v>
      </c>
      <c r="Z112" s="288">
        <f t="shared" si="93"/>
        <v>1</v>
      </c>
      <c r="AA112" s="295">
        <f t="shared" si="94"/>
        <v>1</v>
      </c>
      <c r="AB112" s="288">
        <f t="shared" si="95"/>
        <v>1</v>
      </c>
      <c r="AC112" s="288">
        <f t="shared" si="96"/>
        <v>1</v>
      </c>
      <c r="AD112" s="288">
        <f t="shared" si="97"/>
        <v>1</v>
      </c>
      <c r="AE112" s="295">
        <f t="shared" si="98"/>
        <v>1</v>
      </c>
      <c r="AF112" s="687" t="s">
        <v>815</v>
      </c>
      <c r="AG112" s="508" t="s">
        <v>431</v>
      </c>
      <c r="AH112" s="507"/>
      <c r="AI112" s="507"/>
      <c r="AJ112" s="507"/>
      <c r="AK112" s="507"/>
      <c r="AL112" s="507"/>
    </row>
    <row r="113" spans="1:38" ht="12" x14ac:dyDescent="0.2">
      <c r="A113" s="10"/>
      <c r="B113" s="102"/>
      <c r="C113" s="203"/>
      <c r="D113" s="364" t="s">
        <v>237</v>
      </c>
      <c r="E113" s="82"/>
      <c r="F113" s="83"/>
      <c r="G113" s="378">
        <v>0</v>
      </c>
      <c r="H113" s="288">
        <v>0.25</v>
      </c>
      <c r="I113" s="288">
        <v>0.25</v>
      </c>
      <c r="J113" s="288">
        <v>0.5</v>
      </c>
      <c r="K113" s="293">
        <v>0.5</v>
      </c>
      <c r="L113" s="292">
        <v>0.5</v>
      </c>
      <c r="M113" s="288">
        <v>0.75</v>
      </c>
      <c r="N113" s="288">
        <v>0.75</v>
      </c>
      <c r="O113" s="295">
        <v>1</v>
      </c>
      <c r="P113" s="292">
        <f t="shared" si="90"/>
        <v>1</v>
      </c>
      <c r="Q113" s="288">
        <f t="shared" ref="Q113:W114" si="100">P113</f>
        <v>1</v>
      </c>
      <c r="R113" s="288">
        <f t="shared" si="100"/>
        <v>1</v>
      </c>
      <c r="S113" s="295">
        <f t="shared" si="100"/>
        <v>1</v>
      </c>
      <c r="T113" s="288">
        <f t="shared" si="100"/>
        <v>1</v>
      </c>
      <c r="U113" s="288">
        <f t="shared" si="100"/>
        <v>1</v>
      </c>
      <c r="V113" s="288">
        <f t="shared" si="100"/>
        <v>1</v>
      </c>
      <c r="W113" s="295">
        <f t="shared" si="100"/>
        <v>1</v>
      </c>
      <c r="X113" s="288">
        <f t="shared" si="91"/>
        <v>1</v>
      </c>
      <c r="Y113" s="288">
        <f t="shared" si="92"/>
        <v>1</v>
      </c>
      <c r="Z113" s="288">
        <f t="shared" si="93"/>
        <v>1</v>
      </c>
      <c r="AA113" s="295">
        <f t="shared" si="94"/>
        <v>1</v>
      </c>
      <c r="AB113" s="288">
        <f t="shared" si="95"/>
        <v>1</v>
      </c>
      <c r="AC113" s="288">
        <f t="shared" si="96"/>
        <v>1</v>
      </c>
      <c r="AD113" s="288">
        <f t="shared" si="97"/>
        <v>1</v>
      </c>
      <c r="AE113" s="295">
        <f t="shared" si="98"/>
        <v>1</v>
      </c>
      <c r="AF113" s="688"/>
      <c r="AG113" s="508" t="s">
        <v>431</v>
      </c>
      <c r="AH113" s="45"/>
      <c r="AI113" s="509"/>
      <c r="AJ113" s="45"/>
      <c r="AK113" s="45"/>
      <c r="AL113" s="45"/>
    </row>
    <row r="114" spans="1:38" ht="22.5" x14ac:dyDescent="0.2">
      <c r="A114" s="10"/>
      <c r="B114" s="102"/>
      <c r="C114" s="203"/>
      <c r="D114" s="326" t="s">
        <v>238</v>
      </c>
      <c r="E114" s="82"/>
      <c r="F114" s="83"/>
      <c r="G114" s="378">
        <v>0</v>
      </c>
      <c r="H114" s="288">
        <v>0.25</v>
      </c>
      <c r="I114" s="288">
        <v>0.25</v>
      </c>
      <c r="J114" s="288">
        <v>0.5</v>
      </c>
      <c r="K114" s="293">
        <v>0.5</v>
      </c>
      <c r="L114" s="292">
        <v>0.5</v>
      </c>
      <c r="M114" s="288">
        <v>0.75</v>
      </c>
      <c r="N114" s="288">
        <v>0.75</v>
      </c>
      <c r="O114" s="295">
        <v>1</v>
      </c>
      <c r="P114" s="292">
        <f t="shared" si="90"/>
        <v>1</v>
      </c>
      <c r="Q114" s="288">
        <f t="shared" si="100"/>
        <v>1</v>
      </c>
      <c r="R114" s="288">
        <f t="shared" si="100"/>
        <v>1</v>
      </c>
      <c r="S114" s="295">
        <f t="shared" si="100"/>
        <v>1</v>
      </c>
      <c r="T114" s="288">
        <f t="shared" si="100"/>
        <v>1</v>
      </c>
      <c r="U114" s="288">
        <f t="shared" si="100"/>
        <v>1</v>
      </c>
      <c r="V114" s="288">
        <f t="shared" si="100"/>
        <v>1</v>
      </c>
      <c r="W114" s="295">
        <f t="shared" si="100"/>
        <v>1</v>
      </c>
      <c r="X114" s="288">
        <f t="shared" si="91"/>
        <v>1</v>
      </c>
      <c r="Y114" s="288">
        <f t="shared" si="92"/>
        <v>1</v>
      </c>
      <c r="Z114" s="288">
        <f t="shared" si="93"/>
        <v>1</v>
      </c>
      <c r="AA114" s="295">
        <f t="shared" si="94"/>
        <v>1</v>
      </c>
      <c r="AB114" s="288">
        <f t="shared" si="95"/>
        <v>1</v>
      </c>
      <c r="AC114" s="288">
        <f t="shared" si="96"/>
        <v>1</v>
      </c>
      <c r="AD114" s="288">
        <f t="shared" si="97"/>
        <v>1</v>
      </c>
      <c r="AE114" s="295">
        <f t="shared" si="98"/>
        <v>1</v>
      </c>
      <c r="AF114" s="687" t="s">
        <v>816</v>
      </c>
      <c r="AG114" s="508"/>
      <c r="AH114" s="507"/>
      <c r="AI114" s="507"/>
      <c r="AJ114" s="507"/>
      <c r="AK114" s="507"/>
      <c r="AL114" s="507"/>
    </row>
    <row r="115" spans="1:38" ht="34.5" thickBot="1" x14ac:dyDescent="0.25">
      <c r="A115" s="10"/>
      <c r="B115" s="102"/>
      <c r="C115" s="211"/>
      <c r="D115" s="386" t="s">
        <v>292</v>
      </c>
      <c r="E115" s="157"/>
      <c r="F115" s="158"/>
      <c r="G115" s="159"/>
      <c r="H115" s="159"/>
      <c r="I115" s="160"/>
      <c r="J115" s="160"/>
      <c r="K115" s="161"/>
      <c r="L115" s="142"/>
      <c r="M115" s="143"/>
      <c r="N115" s="143"/>
      <c r="O115" s="144"/>
      <c r="P115" s="143"/>
      <c r="Q115" s="145"/>
      <c r="R115" s="145"/>
      <c r="S115" s="146"/>
      <c r="T115" s="151"/>
      <c r="U115" s="145"/>
      <c r="V115" s="145"/>
      <c r="W115" s="146"/>
      <c r="X115" s="151"/>
      <c r="Y115" s="145"/>
      <c r="Z115" s="145"/>
      <c r="AA115" s="146"/>
      <c r="AB115" s="151"/>
      <c r="AC115" s="145"/>
      <c r="AD115" s="145"/>
      <c r="AE115" s="146"/>
      <c r="AF115" s="689"/>
      <c r="AG115" s="145"/>
      <c r="AH115" s="145"/>
      <c r="AI115" s="146"/>
      <c r="AJ115" s="145"/>
      <c r="AK115" s="145"/>
      <c r="AL115" s="145"/>
    </row>
    <row r="116" spans="1:38" ht="12" thickBot="1" x14ac:dyDescent="0.25">
      <c r="A116" s="10"/>
      <c r="B116" s="115" t="s">
        <v>45</v>
      </c>
      <c r="C116" s="201"/>
      <c r="D116" s="304" t="s">
        <v>47</v>
      </c>
      <c r="E116" s="305"/>
      <c r="F116" s="306"/>
      <c r="G116" s="429"/>
      <c r="H116" s="308"/>
      <c r="I116" s="308"/>
      <c r="J116" s="308"/>
      <c r="K116" s="309"/>
      <c r="L116" s="310"/>
      <c r="M116" s="308"/>
      <c r="N116" s="308"/>
      <c r="O116" s="430"/>
      <c r="P116" s="308"/>
      <c r="Q116" s="308"/>
      <c r="R116" s="308"/>
      <c r="S116" s="434"/>
      <c r="T116" s="310"/>
      <c r="U116" s="308"/>
      <c r="V116" s="308"/>
      <c r="W116" s="311"/>
      <c r="X116" s="310"/>
      <c r="Y116" s="308"/>
      <c r="Z116" s="308"/>
      <c r="AA116" s="311"/>
      <c r="AB116" s="310"/>
      <c r="AC116" s="308"/>
      <c r="AD116" s="308"/>
      <c r="AE116" s="311"/>
      <c r="AF116" s="646"/>
      <c r="AG116" s="308"/>
      <c r="AH116" s="308"/>
      <c r="AI116" s="308"/>
      <c r="AJ116" s="308"/>
      <c r="AK116" s="308"/>
      <c r="AL116" s="308"/>
    </row>
    <row r="117" spans="1:38" x14ac:dyDescent="0.2">
      <c r="A117" s="10"/>
      <c r="B117" s="113"/>
      <c r="C117" s="204"/>
      <c r="D117" s="149" t="s">
        <v>122</v>
      </c>
      <c r="E117" s="38"/>
      <c r="F117" s="39"/>
      <c r="G117" s="411">
        <f t="shared" ref="G117:W117" si="101">IFERROR(SUM(G118:G120)/COUNT(G118:G120),0)</f>
        <v>0.33333333333333331</v>
      </c>
      <c r="H117" s="412">
        <f t="shared" si="101"/>
        <v>0.41666666666666669</v>
      </c>
      <c r="I117" s="412">
        <f t="shared" si="101"/>
        <v>0.5</v>
      </c>
      <c r="J117" s="412">
        <f t="shared" si="101"/>
        <v>0.58333333333333337</v>
      </c>
      <c r="K117" s="412">
        <f t="shared" si="101"/>
        <v>0.66666666666666663</v>
      </c>
      <c r="L117" s="413">
        <f t="shared" si="101"/>
        <v>0.75</v>
      </c>
      <c r="M117" s="412">
        <f t="shared" si="101"/>
        <v>0.83333333333333337</v>
      </c>
      <c r="N117" s="412">
        <f t="shared" si="101"/>
        <v>0.91666666666666663</v>
      </c>
      <c r="O117" s="414">
        <f t="shared" si="101"/>
        <v>1</v>
      </c>
      <c r="P117" s="412">
        <f t="shared" si="101"/>
        <v>1</v>
      </c>
      <c r="Q117" s="412">
        <f t="shared" si="101"/>
        <v>1</v>
      </c>
      <c r="R117" s="412">
        <f t="shared" si="101"/>
        <v>1</v>
      </c>
      <c r="S117" s="414">
        <f t="shared" si="101"/>
        <v>1</v>
      </c>
      <c r="T117" s="412">
        <f t="shared" si="101"/>
        <v>1</v>
      </c>
      <c r="U117" s="412">
        <f t="shared" si="101"/>
        <v>1</v>
      </c>
      <c r="V117" s="412">
        <f t="shared" si="101"/>
        <v>1</v>
      </c>
      <c r="W117" s="414">
        <f t="shared" si="101"/>
        <v>1</v>
      </c>
      <c r="X117" s="412">
        <f t="shared" ref="X117:AE117" si="102">IFERROR(SUM(X118:X120)/COUNT(X118:X120),0)</f>
        <v>1</v>
      </c>
      <c r="Y117" s="412">
        <f t="shared" si="102"/>
        <v>1</v>
      </c>
      <c r="Z117" s="412">
        <f t="shared" si="102"/>
        <v>1</v>
      </c>
      <c r="AA117" s="414">
        <f t="shared" si="102"/>
        <v>1</v>
      </c>
      <c r="AB117" s="412">
        <f t="shared" si="102"/>
        <v>1</v>
      </c>
      <c r="AC117" s="412">
        <f t="shared" si="102"/>
        <v>1</v>
      </c>
      <c r="AD117" s="412">
        <f t="shared" si="102"/>
        <v>1</v>
      </c>
      <c r="AE117" s="414">
        <f t="shared" si="102"/>
        <v>1</v>
      </c>
      <c r="AF117" s="686"/>
      <c r="AG117" s="668"/>
      <c r="AH117" s="668"/>
      <c r="AI117" s="668"/>
      <c r="AJ117" s="668"/>
      <c r="AK117" s="668"/>
      <c r="AL117" s="668"/>
    </row>
    <row r="118" spans="1:38" ht="22.5" x14ac:dyDescent="0.2">
      <c r="A118" s="10"/>
      <c r="B118" s="102"/>
      <c r="C118" s="200"/>
      <c r="D118" s="364" t="s">
        <v>239</v>
      </c>
      <c r="E118" s="82"/>
      <c r="F118" s="83"/>
      <c r="G118" s="378">
        <v>1</v>
      </c>
      <c r="H118" s="288">
        <f t="shared" ref="H118:AE118" si="103">G118</f>
        <v>1</v>
      </c>
      <c r="I118" s="288">
        <f t="shared" si="103"/>
        <v>1</v>
      </c>
      <c r="J118" s="288">
        <f t="shared" si="103"/>
        <v>1</v>
      </c>
      <c r="K118" s="293">
        <f t="shared" si="103"/>
        <v>1</v>
      </c>
      <c r="L118" s="292">
        <f t="shared" si="103"/>
        <v>1</v>
      </c>
      <c r="M118" s="288">
        <f t="shared" si="103"/>
        <v>1</v>
      </c>
      <c r="N118" s="288">
        <f t="shared" si="103"/>
        <v>1</v>
      </c>
      <c r="O118" s="295">
        <f t="shared" si="103"/>
        <v>1</v>
      </c>
      <c r="P118" s="292">
        <f t="shared" si="103"/>
        <v>1</v>
      </c>
      <c r="Q118" s="288">
        <f t="shared" si="103"/>
        <v>1</v>
      </c>
      <c r="R118" s="288">
        <f t="shared" si="103"/>
        <v>1</v>
      </c>
      <c r="S118" s="295">
        <f t="shared" si="103"/>
        <v>1</v>
      </c>
      <c r="T118" s="288">
        <f t="shared" si="103"/>
        <v>1</v>
      </c>
      <c r="U118" s="288">
        <f t="shared" si="103"/>
        <v>1</v>
      </c>
      <c r="V118" s="288">
        <f t="shared" si="103"/>
        <v>1</v>
      </c>
      <c r="W118" s="295">
        <f t="shared" si="103"/>
        <v>1</v>
      </c>
      <c r="X118" s="288">
        <f t="shared" si="103"/>
        <v>1</v>
      </c>
      <c r="Y118" s="288">
        <f t="shared" si="103"/>
        <v>1</v>
      </c>
      <c r="Z118" s="288">
        <f t="shared" si="103"/>
        <v>1</v>
      </c>
      <c r="AA118" s="295">
        <f t="shared" si="103"/>
        <v>1</v>
      </c>
      <c r="AB118" s="288">
        <f t="shared" si="103"/>
        <v>1</v>
      </c>
      <c r="AC118" s="288">
        <f t="shared" si="103"/>
        <v>1</v>
      </c>
      <c r="AD118" s="288">
        <f t="shared" si="103"/>
        <v>1</v>
      </c>
      <c r="AE118" s="295">
        <f t="shared" si="103"/>
        <v>1</v>
      </c>
      <c r="AF118" s="687"/>
      <c r="AG118" s="508" t="s">
        <v>431</v>
      </c>
      <c r="AH118" s="507" t="s">
        <v>434</v>
      </c>
      <c r="AI118" s="507" t="s">
        <v>817</v>
      </c>
      <c r="AJ118" s="507" t="s">
        <v>434</v>
      </c>
      <c r="AK118" s="507"/>
      <c r="AL118" s="507"/>
    </row>
    <row r="119" spans="1:38" ht="22.5" x14ac:dyDescent="0.2">
      <c r="A119" s="10"/>
      <c r="B119" s="102"/>
      <c r="C119" s="200"/>
      <c r="D119" s="364" t="s">
        <v>240</v>
      </c>
      <c r="E119" s="82"/>
      <c r="F119" s="83"/>
      <c r="G119" s="378">
        <v>0</v>
      </c>
      <c r="H119" s="288">
        <v>0.25</v>
      </c>
      <c r="I119" s="288">
        <v>0.5</v>
      </c>
      <c r="J119" s="288">
        <v>0.75</v>
      </c>
      <c r="K119" s="293">
        <v>1</v>
      </c>
      <c r="L119" s="292">
        <f t="shared" ref="L119:AE119" si="104">K119</f>
        <v>1</v>
      </c>
      <c r="M119" s="288">
        <f t="shared" si="104"/>
        <v>1</v>
      </c>
      <c r="N119" s="288">
        <f t="shared" si="104"/>
        <v>1</v>
      </c>
      <c r="O119" s="295">
        <f t="shared" si="104"/>
        <v>1</v>
      </c>
      <c r="P119" s="292">
        <f t="shared" si="104"/>
        <v>1</v>
      </c>
      <c r="Q119" s="288">
        <f t="shared" si="104"/>
        <v>1</v>
      </c>
      <c r="R119" s="288">
        <f t="shared" si="104"/>
        <v>1</v>
      </c>
      <c r="S119" s="295">
        <f t="shared" si="104"/>
        <v>1</v>
      </c>
      <c r="T119" s="288">
        <f t="shared" si="104"/>
        <v>1</v>
      </c>
      <c r="U119" s="288">
        <f t="shared" si="104"/>
        <v>1</v>
      </c>
      <c r="V119" s="288">
        <f t="shared" si="104"/>
        <v>1</v>
      </c>
      <c r="W119" s="295">
        <f t="shared" si="104"/>
        <v>1</v>
      </c>
      <c r="X119" s="288">
        <f t="shared" si="104"/>
        <v>1</v>
      </c>
      <c r="Y119" s="288">
        <f t="shared" si="104"/>
        <v>1</v>
      </c>
      <c r="Z119" s="288">
        <f t="shared" si="104"/>
        <v>1</v>
      </c>
      <c r="AA119" s="295">
        <f t="shared" si="104"/>
        <v>1</v>
      </c>
      <c r="AB119" s="288">
        <f t="shared" si="104"/>
        <v>1</v>
      </c>
      <c r="AC119" s="288">
        <f t="shared" si="104"/>
        <v>1</v>
      </c>
      <c r="AD119" s="288">
        <f t="shared" si="104"/>
        <v>1</v>
      </c>
      <c r="AE119" s="295">
        <f t="shared" si="104"/>
        <v>1</v>
      </c>
      <c r="AF119" s="690" t="s">
        <v>818</v>
      </c>
      <c r="AG119" s="508" t="s">
        <v>431</v>
      </c>
      <c r="AH119" s="45"/>
      <c r="AI119" s="509"/>
      <c r="AJ119" s="45"/>
      <c r="AK119" s="45"/>
      <c r="AL119" s="45"/>
    </row>
    <row r="120" spans="1:38" ht="22.5" x14ac:dyDescent="0.2">
      <c r="A120" s="10"/>
      <c r="B120" s="102"/>
      <c r="C120" s="200"/>
      <c r="D120" s="364" t="s">
        <v>241</v>
      </c>
      <c r="E120" s="82"/>
      <c r="F120" s="83"/>
      <c r="G120" s="378">
        <v>0</v>
      </c>
      <c r="H120" s="288">
        <f>G120</f>
        <v>0</v>
      </c>
      <c r="I120" s="288">
        <f>H120</f>
        <v>0</v>
      </c>
      <c r="J120" s="288">
        <f>I120</f>
        <v>0</v>
      </c>
      <c r="K120" s="293">
        <f>J120</f>
        <v>0</v>
      </c>
      <c r="L120" s="292">
        <v>0.25</v>
      </c>
      <c r="M120" s="288">
        <v>0.5</v>
      </c>
      <c r="N120" s="288">
        <v>0.75</v>
      </c>
      <c r="O120" s="295">
        <v>1</v>
      </c>
      <c r="P120" s="292">
        <f t="shared" ref="P120:AE120" si="105">O120</f>
        <v>1</v>
      </c>
      <c r="Q120" s="288">
        <f t="shared" si="105"/>
        <v>1</v>
      </c>
      <c r="R120" s="288">
        <f t="shared" si="105"/>
        <v>1</v>
      </c>
      <c r="S120" s="295">
        <f t="shared" si="105"/>
        <v>1</v>
      </c>
      <c r="T120" s="288">
        <f t="shared" si="105"/>
        <v>1</v>
      </c>
      <c r="U120" s="288">
        <f t="shared" si="105"/>
        <v>1</v>
      </c>
      <c r="V120" s="288">
        <f t="shared" si="105"/>
        <v>1</v>
      </c>
      <c r="W120" s="295">
        <f t="shared" si="105"/>
        <v>1</v>
      </c>
      <c r="X120" s="288">
        <f t="shared" si="105"/>
        <v>1</v>
      </c>
      <c r="Y120" s="288">
        <f t="shared" si="105"/>
        <v>1</v>
      </c>
      <c r="Z120" s="288">
        <f t="shared" si="105"/>
        <v>1</v>
      </c>
      <c r="AA120" s="295">
        <f t="shared" si="105"/>
        <v>1</v>
      </c>
      <c r="AB120" s="288">
        <f t="shared" si="105"/>
        <v>1</v>
      </c>
      <c r="AC120" s="288">
        <f t="shared" si="105"/>
        <v>1</v>
      </c>
      <c r="AD120" s="288">
        <f t="shared" si="105"/>
        <v>1</v>
      </c>
      <c r="AE120" s="295">
        <f t="shared" si="105"/>
        <v>1</v>
      </c>
      <c r="AF120" s="687" t="s">
        <v>819</v>
      </c>
      <c r="AG120" s="508" t="s">
        <v>451</v>
      </c>
    </row>
    <row r="121" spans="1:38" ht="23.25" thickBot="1" x14ac:dyDescent="0.25">
      <c r="A121" s="10"/>
      <c r="B121" s="102"/>
      <c r="C121" s="211"/>
      <c r="D121" s="386" t="s">
        <v>293</v>
      </c>
      <c r="E121" s="157"/>
      <c r="F121" s="158"/>
      <c r="G121" s="159"/>
      <c r="H121" s="159"/>
      <c r="I121" s="160"/>
      <c r="J121" s="160"/>
      <c r="K121" s="161"/>
      <c r="L121" s="142"/>
      <c r="M121" s="143"/>
      <c r="N121" s="143"/>
      <c r="O121" s="144"/>
      <c r="P121" s="143"/>
      <c r="Q121" s="145"/>
      <c r="R121" s="145"/>
      <c r="S121" s="146"/>
      <c r="T121" s="151"/>
      <c r="U121" s="145"/>
      <c r="V121" s="145"/>
      <c r="W121" s="146"/>
      <c r="X121" s="151"/>
      <c r="Y121" s="145"/>
      <c r="Z121" s="145"/>
      <c r="AA121" s="146"/>
      <c r="AB121" s="151"/>
      <c r="AC121" s="145"/>
      <c r="AD121" s="145"/>
      <c r="AE121" s="146"/>
      <c r="AF121" s="681"/>
      <c r="AG121" s="146"/>
      <c r="AH121" s="146"/>
      <c r="AI121" s="146"/>
      <c r="AJ121" s="146"/>
      <c r="AK121" s="146"/>
      <c r="AL121" s="146"/>
    </row>
    <row r="122" spans="1:38" ht="12" thickBot="1" x14ac:dyDescent="0.25">
      <c r="A122" s="10"/>
      <c r="B122" s="115" t="s">
        <v>46</v>
      </c>
      <c r="C122" s="201"/>
      <c r="D122" s="304" t="s">
        <v>120</v>
      </c>
      <c r="E122" s="305"/>
      <c r="F122" s="306"/>
      <c r="G122" s="429"/>
      <c r="H122" s="307"/>
      <c r="I122" s="308"/>
      <c r="J122" s="308"/>
      <c r="K122" s="309"/>
      <c r="L122" s="310"/>
      <c r="M122" s="308"/>
      <c r="N122" s="308"/>
      <c r="O122" s="311"/>
      <c r="P122" s="308"/>
      <c r="Q122" s="308"/>
      <c r="R122" s="308"/>
      <c r="S122" s="430"/>
      <c r="T122" s="310"/>
      <c r="U122" s="308"/>
      <c r="V122" s="428"/>
      <c r="W122" s="311"/>
      <c r="X122" s="310"/>
      <c r="Y122" s="308"/>
      <c r="Z122" s="308"/>
      <c r="AA122" s="311"/>
      <c r="AB122" s="310"/>
      <c r="AC122" s="308"/>
      <c r="AD122" s="308"/>
      <c r="AE122" s="311"/>
      <c r="AF122" s="691"/>
      <c r="AG122" s="308"/>
      <c r="AH122" s="308"/>
      <c r="AI122" s="311"/>
      <c r="AJ122" s="308"/>
      <c r="AK122" s="308"/>
      <c r="AL122" s="308"/>
    </row>
    <row r="123" spans="1:38" x14ac:dyDescent="0.2">
      <c r="A123" s="10"/>
      <c r="B123" s="113"/>
      <c r="C123" s="204"/>
      <c r="D123" s="149" t="s">
        <v>122</v>
      </c>
      <c r="E123" s="38"/>
      <c r="F123" s="39"/>
      <c r="G123" s="411">
        <f t="shared" ref="G123:W123" si="106">IFERROR(SUM(G124:G127)/COUNT(G124:G127),0)</f>
        <v>0.3125</v>
      </c>
      <c r="H123" s="412">
        <f t="shared" si="106"/>
        <v>0.375</v>
      </c>
      <c r="I123" s="412">
        <f t="shared" si="106"/>
        <v>0.5</v>
      </c>
      <c r="J123" s="412">
        <f t="shared" si="106"/>
        <v>0.625</v>
      </c>
      <c r="K123" s="412">
        <f t="shared" si="106"/>
        <v>0.75</v>
      </c>
      <c r="L123" s="413">
        <f t="shared" si="106"/>
        <v>0.75</v>
      </c>
      <c r="M123" s="412">
        <f t="shared" si="106"/>
        <v>0.75</v>
      </c>
      <c r="N123" s="412">
        <f t="shared" si="106"/>
        <v>0.75</v>
      </c>
      <c r="O123" s="414">
        <f t="shared" si="106"/>
        <v>0.75</v>
      </c>
      <c r="P123" s="412">
        <f t="shared" si="106"/>
        <v>0.75</v>
      </c>
      <c r="Q123" s="412">
        <f t="shared" si="106"/>
        <v>0.75</v>
      </c>
      <c r="R123" s="412">
        <f t="shared" si="106"/>
        <v>0.75</v>
      </c>
      <c r="S123" s="414">
        <f t="shared" si="106"/>
        <v>1</v>
      </c>
      <c r="T123" s="412">
        <f t="shared" si="106"/>
        <v>1</v>
      </c>
      <c r="U123" s="412">
        <f t="shared" si="106"/>
        <v>1</v>
      </c>
      <c r="V123" s="412">
        <f t="shared" si="106"/>
        <v>1</v>
      </c>
      <c r="W123" s="414">
        <f t="shared" si="106"/>
        <v>1</v>
      </c>
      <c r="X123" s="412">
        <f t="shared" ref="X123:AE123" si="107">IFERROR(SUM(X124:X127)/COUNT(X124:X127),0)</f>
        <v>1</v>
      </c>
      <c r="Y123" s="412">
        <f t="shared" si="107"/>
        <v>1</v>
      </c>
      <c r="Z123" s="412">
        <f t="shared" si="107"/>
        <v>1</v>
      </c>
      <c r="AA123" s="414">
        <f t="shared" si="107"/>
        <v>1</v>
      </c>
      <c r="AB123" s="412">
        <f t="shared" si="107"/>
        <v>1</v>
      </c>
      <c r="AC123" s="412">
        <f t="shared" si="107"/>
        <v>1</v>
      </c>
      <c r="AD123" s="412">
        <f t="shared" si="107"/>
        <v>1</v>
      </c>
      <c r="AE123" s="414">
        <f t="shared" si="107"/>
        <v>1</v>
      </c>
      <c r="AF123" s="650"/>
      <c r="AG123" s="649"/>
      <c r="AH123" s="649"/>
      <c r="AI123" s="649"/>
      <c r="AJ123" s="649"/>
      <c r="AK123" s="649"/>
      <c r="AL123" s="649"/>
    </row>
    <row r="124" spans="1:38" ht="12" x14ac:dyDescent="0.2">
      <c r="A124" s="10"/>
      <c r="B124" s="102"/>
      <c r="C124" s="200"/>
      <c r="D124" s="364" t="s">
        <v>276</v>
      </c>
      <c r="E124" s="82"/>
      <c r="F124" s="83"/>
      <c r="G124" s="378">
        <v>0.25</v>
      </c>
      <c r="H124" s="288">
        <v>0.25</v>
      </c>
      <c r="I124" s="288">
        <v>0.5</v>
      </c>
      <c r="J124" s="288">
        <v>0.75</v>
      </c>
      <c r="K124" s="293">
        <f t="shared" ref="K124:R124" si="108">K108</f>
        <v>1</v>
      </c>
      <c r="L124" s="292">
        <f t="shared" si="108"/>
        <v>1</v>
      </c>
      <c r="M124" s="288">
        <f t="shared" si="108"/>
        <v>1</v>
      </c>
      <c r="N124" s="288">
        <f t="shared" si="108"/>
        <v>1</v>
      </c>
      <c r="O124" s="295">
        <f t="shared" si="108"/>
        <v>1</v>
      </c>
      <c r="P124" s="292">
        <f t="shared" si="108"/>
        <v>1</v>
      </c>
      <c r="Q124" s="288">
        <f t="shared" si="108"/>
        <v>1</v>
      </c>
      <c r="R124" s="288">
        <f t="shared" si="108"/>
        <v>1</v>
      </c>
      <c r="S124" s="295">
        <f t="shared" ref="S124:AE124" si="109">R124</f>
        <v>1</v>
      </c>
      <c r="T124" s="288">
        <f t="shared" si="109"/>
        <v>1</v>
      </c>
      <c r="U124" s="288">
        <f t="shared" si="109"/>
        <v>1</v>
      </c>
      <c r="V124" s="288">
        <f t="shared" si="109"/>
        <v>1</v>
      </c>
      <c r="W124" s="295">
        <f t="shared" si="109"/>
        <v>1</v>
      </c>
      <c r="X124" s="288">
        <f t="shared" si="109"/>
        <v>1</v>
      </c>
      <c r="Y124" s="288">
        <f t="shared" si="109"/>
        <v>1</v>
      </c>
      <c r="Z124" s="288">
        <f t="shared" si="109"/>
        <v>1</v>
      </c>
      <c r="AA124" s="295">
        <f t="shared" si="109"/>
        <v>1</v>
      </c>
      <c r="AB124" s="288">
        <f t="shared" si="109"/>
        <v>1</v>
      </c>
      <c r="AC124" s="288">
        <f t="shared" si="109"/>
        <v>1</v>
      </c>
      <c r="AD124" s="288">
        <f t="shared" si="109"/>
        <v>1</v>
      </c>
      <c r="AE124" s="295">
        <f t="shared" si="109"/>
        <v>1</v>
      </c>
      <c r="AF124" s="687" t="s">
        <v>819</v>
      </c>
      <c r="AG124" s="508" t="s">
        <v>431</v>
      </c>
      <c r="AH124" s="507"/>
      <c r="AI124" s="507"/>
      <c r="AJ124" s="507"/>
      <c r="AK124" s="507"/>
      <c r="AL124" s="507"/>
    </row>
    <row r="125" spans="1:38" ht="22.5" x14ac:dyDescent="0.2">
      <c r="A125" s="10"/>
      <c r="B125" s="102"/>
      <c r="C125" s="200"/>
      <c r="D125" s="370" t="s">
        <v>243</v>
      </c>
      <c r="E125" s="82"/>
      <c r="F125" s="83"/>
      <c r="G125" s="378">
        <v>0</v>
      </c>
      <c r="H125" s="288">
        <f t="shared" ref="H125:R125" si="110">G125</f>
        <v>0</v>
      </c>
      <c r="I125" s="288">
        <f t="shared" si="110"/>
        <v>0</v>
      </c>
      <c r="J125" s="288">
        <f t="shared" si="110"/>
        <v>0</v>
      </c>
      <c r="K125" s="293">
        <f t="shared" si="110"/>
        <v>0</v>
      </c>
      <c r="L125" s="292">
        <f t="shared" si="110"/>
        <v>0</v>
      </c>
      <c r="M125" s="288">
        <f t="shared" si="110"/>
        <v>0</v>
      </c>
      <c r="N125" s="288">
        <f t="shared" si="110"/>
        <v>0</v>
      </c>
      <c r="O125" s="295">
        <f t="shared" si="110"/>
        <v>0</v>
      </c>
      <c r="P125" s="292">
        <f t="shared" si="110"/>
        <v>0</v>
      </c>
      <c r="Q125" s="288">
        <f t="shared" si="110"/>
        <v>0</v>
      </c>
      <c r="R125" s="288">
        <f t="shared" si="110"/>
        <v>0</v>
      </c>
      <c r="S125" s="295">
        <v>1</v>
      </c>
      <c r="T125" s="288">
        <f t="shared" ref="T125:AE125" si="111">S125</f>
        <v>1</v>
      </c>
      <c r="U125" s="288">
        <f t="shared" si="111"/>
        <v>1</v>
      </c>
      <c r="V125" s="288">
        <f t="shared" si="111"/>
        <v>1</v>
      </c>
      <c r="W125" s="295">
        <f t="shared" si="111"/>
        <v>1</v>
      </c>
      <c r="X125" s="288">
        <f t="shared" si="111"/>
        <v>1</v>
      </c>
      <c r="Y125" s="288">
        <f t="shared" si="111"/>
        <v>1</v>
      </c>
      <c r="Z125" s="288">
        <f t="shared" si="111"/>
        <v>1</v>
      </c>
      <c r="AA125" s="295">
        <f t="shared" si="111"/>
        <v>1</v>
      </c>
      <c r="AB125" s="288">
        <f t="shared" si="111"/>
        <v>1</v>
      </c>
      <c r="AC125" s="288">
        <f t="shared" si="111"/>
        <v>1</v>
      </c>
      <c r="AD125" s="288">
        <f t="shared" si="111"/>
        <v>1</v>
      </c>
      <c r="AE125" s="295">
        <f t="shared" si="111"/>
        <v>1</v>
      </c>
      <c r="AF125" s="687" t="s">
        <v>819</v>
      </c>
      <c r="AG125" s="508" t="s">
        <v>431</v>
      </c>
      <c r="AH125" s="507"/>
      <c r="AI125" s="507"/>
      <c r="AJ125" s="507"/>
      <c r="AK125" s="507"/>
      <c r="AL125" s="507"/>
    </row>
    <row r="126" spans="1:38" ht="12" x14ac:dyDescent="0.2">
      <c r="A126" s="10"/>
      <c r="B126" s="102"/>
      <c r="C126" s="200"/>
      <c r="D126" s="370" t="s">
        <v>277</v>
      </c>
      <c r="E126" s="82"/>
      <c r="F126" s="83"/>
      <c r="G126" s="378">
        <v>1</v>
      </c>
      <c r="H126" s="288">
        <f t="shared" ref="H126:R126" si="112">G126</f>
        <v>1</v>
      </c>
      <c r="I126" s="288">
        <f t="shared" si="112"/>
        <v>1</v>
      </c>
      <c r="J126" s="288">
        <f t="shared" si="112"/>
        <v>1</v>
      </c>
      <c r="K126" s="293">
        <f t="shared" si="112"/>
        <v>1</v>
      </c>
      <c r="L126" s="292">
        <f t="shared" si="112"/>
        <v>1</v>
      </c>
      <c r="M126" s="288">
        <f t="shared" si="112"/>
        <v>1</v>
      </c>
      <c r="N126" s="288">
        <f t="shared" si="112"/>
        <v>1</v>
      </c>
      <c r="O126" s="295">
        <f t="shared" si="112"/>
        <v>1</v>
      </c>
      <c r="P126" s="292">
        <f t="shared" si="112"/>
        <v>1</v>
      </c>
      <c r="Q126" s="288">
        <f t="shared" si="112"/>
        <v>1</v>
      </c>
      <c r="R126" s="288">
        <f t="shared" si="112"/>
        <v>1</v>
      </c>
      <c r="S126" s="295">
        <f>R126</f>
        <v>1</v>
      </c>
      <c r="T126" s="288">
        <f t="shared" ref="T126:AE126" si="113">S126</f>
        <v>1</v>
      </c>
      <c r="U126" s="288">
        <f t="shared" si="113"/>
        <v>1</v>
      </c>
      <c r="V126" s="288">
        <f t="shared" si="113"/>
        <v>1</v>
      </c>
      <c r="W126" s="295">
        <f t="shared" si="113"/>
        <v>1</v>
      </c>
      <c r="X126" s="288">
        <f t="shared" si="113"/>
        <v>1</v>
      </c>
      <c r="Y126" s="288">
        <f t="shared" si="113"/>
        <v>1</v>
      </c>
      <c r="Z126" s="288">
        <f t="shared" si="113"/>
        <v>1</v>
      </c>
      <c r="AA126" s="295">
        <f t="shared" si="113"/>
        <v>1</v>
      </c>
      <c r="AB126" s="288">
        <f t="shared" si="113"/>
        <v>1</v>
      </c>
      <c r="AC126" s="288">
        <f t="shared" si="113"/>
        <v>1</v>
      </c>
      <c r="AD126" s="288">
        <f t="shared" si="113"/>
        <v>1</v>
      </c>
      <c r="AE126" s="295">
        <f t="shared" si="113"/>
        <v>1</v>
      </c>
      <c r="AF126" s="687" t="s">
        <v>819</v>
      </c>
      <c r="AG126" s="508" t="s">
        <v>431</v>
      </c>
      <c r="AH126" s="45"/>
      <c r="AI126" s="509"/>
      <c r="AJ126" s="45"/>
      <c r="AK126" s="45"/>
      <c r="AL126" s="45"/>
    </row>
    <row r="127" spans="1:38" ht="12" x14ac:dyDescent="0.2">
      <c r="A127" s="10"/>
      <c r="B127" s="102"/>
      <c r="C127" s="200"/>
      <c r="D127" s="364" t="s">
        <v>245</v>
      </c>
      <c r="E127" s="82"/>
      <c r="F127" s="83"/>
      <c r="G127" s="378">
        <v>0</v>
      </c>
      <c r="H127" s="288">
        <v>0.25</v>
      </c>
      <c r="I127" s="288">
        <v>0.5</v>
      </c>
      <c r="J127" s="288">
        <v>0.75</v>
      </c>
      <c r="K127" s="293">
        <f>K111</f>
        <v>1</v>
      </c>
      <c r="L127" s="292">
        <f t="shared" ref="L127:R127" si="114">K127</f>
        <v>1</v>
      </c>
      <c r="M127" s="292">
        <f t="shared" si="114"/>
        <v>1</v>
      </c>
      <c r="N127" s="292">
        <f t="shared" si="114"/>
        <v>1</v>
      </c>
      <c r="O127" s="295">
        <f t="shared" si="114"/>
        <v>1</v>
      </c>
      <c r="P127" s="292">
        <f t="shared" si="114"/>
        <v>1</v>
      </c>
      <c r="Q127" s="288">
        <f t="shared" si="114"/>
        <v>1</v>
      </c>
      <c r="R127" s="288">
        <f t="shared" si="114"/>
        <v>1</v>
      </c>
      <c r="S127" s="295">
        <f>R127</f>
        <v>1</v>
      </c>
      <c r="T127" s="288">
        <f t="shared" ref="T127:AE127" si="115">S127</f>
        <v>1</v>
      </c>
      <c r="U127" s="288">
        <f t="shared" si="115"/>
        <v>1</v>
      </c>
      <c r="V127" s="288">
        <f t="shared" si="115"/>
        <v>1</v>
      </c>
      <c r="W127" s="295">
        <f t="shared" si="115"/>
        <v>1</v>
      </c>
      <c r="X127" s="288">
        <f t="shared" si="115"/>
        <v>1</v>
      </c>
      <c r="Y127" s="288">
        <f t="shared" si="115"/>
        <v>1</v>
      </c>
      <c r="Z127" s="288">
        <f t="shared" si="115"/>
        <v>1</v>
      </c>
      <c r="AA127" s="295">
        <f t="shared" si="115"/>
        <v>1</v>
      </c>
      <c r="AB127" s="288">
        <f t="shared" si="115"/>
        <v>1</v>
      </c>
      <c r="AC127" s="288">
        <f t="shared" si="115"/>
        <v>1</v>
      </c>
      <c r="AD127" s="288">
        <f t="shared" si="115"/>
        <v>1</v>
      </c>
      <c r="AE127" s="295">
        <f t="shared" si="115"/>
        <v>1</v>
      </c>
      <c r="AF127" s="687" t="s">
        <v>819</v>
      </c>
      <c r="AG127" s="508" t="s">
        <v>431</v>
      </c>
    </row>
    <row r="128" spans="1:38" ht="23.25" thickBot="1" x14ac:dyDescent="0.25">
      <c r="A128" s="10"/>
      <c r="B128" s="102"/>
      <c r="C128" s="211"/>
      <c r="D128" s="386" t="s">
        <v>294</v>
      </c>
      <c r="E128" s="157"/>
      <c r="F128" s="158"/>
      <c r="G128" s="159"/>
      <c r="H128" s="159"/>
      <c r="I128" s="160"/>
      <c r="J128" s="160"/>
      <c r="K128" s="161"/>
      <c r="L128" s="142"/>
      <c r="M128" s="143"/>
      <c r="N128" s="143"/>
      <c r="O128" s="144"/>
      <c r="P128" s="143"/>
      <c r="Q128" s="145"/>
      <c r="R128" s="145"/>
      <c r="S128" s="146"/>
      <c r="T128" s="151"/>
      <c r="U128" s="145"/>
      <c r="V128" s="145"/>
      <c r="W128" s="146"/>
      <c r="X128" s="151"/>
      <c r="Y128" s="145"/>
      <c r="Z128" s="145"/>
      <c r="AA128" s="146"/>
      <c r="AB128" s="151"/>
      <c r="AC128" s="145"/>
      <c r="AD128" s="145"/>
      <c r="AE128" s="146"/>
      <c r="AF128" s="681"/>
      <c r="AG128" s="146"/>
      <c r="AH128" s="146"/>
      <c r="AI128" s="146"/>
      <c r="AJ128" s="146"/>
      <c r="AK128" s="146"/>
      <c r="AL128" s="146"/>
    </row>
    <row r="129" spans="1:38" ht="12" thickBot="1" x14ac:dyDescent="0.25">
      <c r="A129" s="10"/>
      <c r="B129" s="115" t="s">
        <v>48</v>
      </c>
      <c r="C129" s="201"/>
      <c r="D129" s="304" t="s">
        <v>49</v>
      </c>
      <c r="E129" s="305"/>
      <c r="F129" s="306"/>
      <c r="G129" s="306"/>
      <c r="H129" s="307"/>
      <c r="I129" s="308"/>
      <c r="J129" s="308"/>
      <c r="K129" s="309"/>
      <c r="L129" s="429"/>
      <c r="M129" s="308"/>
      <c r="N129" s="308"/>
      <c r="O129" s="311"/>
      <c r="P129" s="308"/>
      <c r="Q129" s="308"/>
      <c r="R129" s="308"/>
      <c r="S129" s="311"/>
      <c r="T129" s="310"/>
      <c r="U129" s="308"/>
      <c r="V129" s="308"/>
      <c r="W129" s="311"/>
      <c r="X129" s="310"/>
      <c r="Y129" s="308"/>
      <c r="Z129" s="308"/>
      <c r="AA129" s="311"/>
      <c r="AB129" s="310"/>
      <c r="AC129" s="308"/>
      <c r="AD129" s="308"/>
      <c r="AE129" s="311"/>
      <c r="AF129" s="691"/>
      <c r="AG129" s="308"/>
      <c r="AH129" s="308"/>
      <c r="AI129" s="311"/>
      <c r="AJ129" s="308"/>
      <c r="AK129" s="308"/>
      <c r="AL129" s="308"/>
    </row>
    <row r="130" spans="1:38" x14ac:dyDescent="0.2">
      <c r="A130" s="10"/>
      <c r="B130" s="102"/>
      <c r="C130" s="204"/>
      <c r="D130" s="149" t="s">
        <v>122</v>
      </c>
      <c r="E130" s="38"/>
      <c r="F130" s="39"/>
      <c r="G130" s="411">
        <f t="shared" ref="G130:W130" si="116">IFERROR(SUM(G131:G134)/COUNT(G131:G134),0)</f>
        <v>0</v>
      </c>
      <c r="H130" s="412">
        <f t="shared" si="116"/>
        <v>0</v>
      </c>
      <c r="I130" s="412">
        <f t="shared" si="116"/>
        <v>6.25E-2</v>
      </c>
      <c r="J130" s="412">
        <f t="shared" si="116"/>
        <v>0.1875</v>
      </c>
      <c r="K130" s="412">
        <f t="shared" si="116"/>
        <v>0.25</v>
      </c>
      <c r="L130" s="413">
        <f t="shared" si="116"/>
        <v>0.375</v>
      </c>
      <c r="M130" s="412">
        <f t="shared" si="116"/>
        <v>0.375</v>
      </c>
      <c r="N130" s="412">
        <f t="shared" si="116"/>
        <v>0.375</v>
      </c>
      <c r="O130" s="414">
        <f t="shared" si="116"/>
        <v>0.375</v>
      </c>
      <c r="P130" s="412">
        <f t="shared" si="116"/>
        <v>0.75</v>
      </c>
      <c r="Q130" s="412">
        <f t="shared" si="116"/>
        <v>0.75</v>
      </c>
      <c r="R130" s="412">
        <f t="shared" si="116"/>
        <v>0.75</v>
      </c>
      <c r="S130" s="414">
        <f t="shared" si="116"/>
        <v>0.75</v>
      </c>
      <c r="T130" s="412">
        <f t="shared" si="116"/>
        <v>0.75</v>
      </c>
      <c r="U130" s="412">
        <f t="shared" si="116"/>
        <v>0.75</v>
      </c>
      <c r="V130" s="412">
        <f t="shared" si="116"/>
        <v>0.75</v>
      </c>
      <c r="W130" s="414">
        <f t="shared" si="116"/>
        <v>0.75</v>
      </c>
      <c r="X130" s="412">
        <f t="shared" ref="X130:AE130" si="117">IFERROR(SUM(X131:X134)/COUNT(X131:X134),0)</f>
        <v>1</v>
      </c>
      <c r="Y130" s="412">
        <f t="shared" si="117"/>
        <v>1</v>
      </c>
      <c r="Z130" s="412">
        <f t="shared" si="117"/>
        <v>1</v>
      </c>
      <c r="AA130" s="414">
        <f t="shared" si="117"/>
        <v>1</v>
      </c>
      <c r="AB130" s="412">
        <f t="shared" si="117"/>
        <v>1</v>
      </c>
      <c r="AC130" s="412">
        <f t="shared" si="117"/>
        <v>1</v>
      </c>
      <c r="AD130" s="412">
        <f t="shared" si="117"/>
        <v>1</v>
      </c>
      <c r="AE130" s="414">
        <f t="shared" si="117"/>
        <v>1</v>
      </c>
      <c r="AF130" s="686"/>
      <c r="AG130" s="668"/>
      <c r="AH130" s="668"/>
      <c r="AI130" s="668"/>
      <c r="AJ130" s="668"/>
      <c r="AK130" s="668"/>
      <c r="AL130" s="668"/>
    </row>
    <row r="131" spans="1:38" ht="22.5" x14ac:dyDescent="0.2">
      <c r="A131" s="10"/>
      <c r="B131" s="102"/>
      <c r="C131" s="200"/>
      <c r="D131" s="364" t="s">
        <v>248</v>
      </c>
      <c r="E131" s="82"/>
      <c r="F131" s="83"/>
      <c r="G131" s="378">
        <v>0</v>
      </c>
      <c r="H131" s="288">
        <f t="shared" ref="H131:O132" si="118">G131</f>
        <v>0</v>
      </c>
      <c r="I131" s="288">
        <f t="shared" si="118"/>
        <v>0</v>
      </c>
      <c r="J131" s="288">
        <v>0.5</v>
      </c>
      <c r="K131" s="293">
        <f t="shared" si="118"/>
        <v>0.5</v>
      </c>
      <c r="L131" s="292">
        <f t="shared" si="118"/>
        <v>0.5</v>
      </c>
      <c r="M131" s="288">
        <f t="shared" si="118"/>
        <v>0.5</v>
      </c>
      <c r="N131" s="288">
        <f t="shared" si="118"/>
        <v>0.5</v>
      </c>
      <c r="O131" s="295">
        <f t="shared" si="118"/>
        <v>0.5</v>
      </c>
      <c r="P131" s="292">
        <v>1</v>
      </c>
      <c r="Q131" s="288">
        <f t="shared" ref="Q131:AE131" si="119">P131</f>
        <v>1</v>
      </c>
      <c r="R131" s="288">
        <f t="shared" si="119"/>
        <v>1</v>
      </c>
      <c r="S131" s="295">
        <f t="shared" si="119"/>
        <v>1</v>
      </c>
      <c r="T131" s="288">
        <f t="shared" si="119"/>
        <v>1</v>
      </c>
      <c r="U131" s="288">
        <f t="shared" si="119"/>
        <v>1</v>
      </c>
      <c r="V131" s="288">
        <f t="shared" si="119"/>
        <v>1</v>
      </c>
      <c r="W131" s="295">
        <f t="shared" si="119"/>
        <v>1</v>
      </c>
      <c r="X131" s="288">
        <f t="shared" si="119"/>
        <v>1</v>
      </c>
      <c r="Y131" s="288">
        <f t="shared" si="119"/>
        <v>1</v>
      </c>
      <c r="Z131" s="288">
        <f t="shared" si="119"/>
        <v>1</v>
      </c>
      <c r="AA131" s="295">
        <f t="shared" si="119"/>
        <v>1</v>
      </c>
      <c r="AB131" s="288">
        <f t="shared" si="119"/>
        <v>1</v>
      </c>
      <c r="AC131" s="288">
        <f t="shared" si="119"/>
        <v>1</v>
      </c>
      <c r="AD131" s="288">
        <f t="shared" si="119"/>
        <v>1</v>
      </c>
      <c r="AE131" s="295">
        <f t="shared" si="119"/>
        <v>1</v>
      </c>
      <c r="AF131" s="687" t="s">
        <v>800</v>
      </c>
      <c r="AG131" s="508" t="s">
        <v>431</v>
      </c>
      <c r="AH131" s="507"/>
      <c r="AI131" s="507"/>
      <c r="AJ131" s="507"/>
      <c r="AK131" s="507"/>
      <c r="AL131" s="507"/>
    </row>
    <row r="132" spans="1:38" ht="22.5" x14ac:dyDescent="0.2">
      <c r="A132" s="10"/>
      <c r="B132" s="102"/>
      <c r="C132" s="200"/>
      <c r="D132" s="364" t="s">
        <v>249</v>
      </c>
      <c r="E132" s="82"/>
      <c r="F132" s="83"/>
      <c r="G132" s="378">
        <v>0</v>
      </c>
      <c r="H132" s="288"/>
      <c r="I132" s="288">
        <v>0.25</v>
      </c>
      <c r="J132" s="288">
        <v>0.25</v>
      </c>
      <c r="K132" s="293">
        <v>0.5</v>
      </c>
      <c r="L132" s="292">
        <v>1</v>
      </c>
      <c r="M132" s="292">
        <f t="shared" si="118"/>
        <v>1</v>
      </c>
      <c r="N132" s="292">
        <f t="shared" si="118"/>
        <v>1</v>
      </c>
      <c r="O132" s="295">
        <f t="shared" si="118"/>
        <v>1</v>
      </c>
      <c r="P132" s="292">
        <f>O132</f>
        <v>1</v>
      </c>
      <c r="Q132" s="288">
        <f t="shared" ref="Q132:AE132" si="120">P132</f>
        <v>1</v>
      </c>
      <c r="R132" s="288">
        <f t="shared" si="120"/>
        <v>1</v>
      </c>
      <c r="S132" s="295">
        <f t="shared" si="120"/>
        <v>1</v>
      </c>
      <c r="T132" s="288">
        <f t="shared" si="120"/>
        <v>1</v>
      </c>
      <c r="U132" s="288">
        <f t="shared" si="120"/>
        <v>1</v>
      </c>
      <c r="V132" s="288">
        <f t="shared" si="120"/>
        <v>1</v>
      </c>
      <c r="W132" s="295">
        <f t="shared" si="120"/>
        <v>1</v>
      </c>
      <c r="X132" s="288">
        <f t="shared" si="120"/>
        <v>1</v>
      </c>
      <c r="Y132" s="288">
        <f t="shared" si="120"/>
        <v>1</v>
      </c>
      <c r="Z132" s="288">
        <f t="shared" si="120"/>
        <v>1</v>
      </c>
      <c r="AA132" s="295">
        <f t="shared" si="120"/>
        <v>1</v>
      </c>
      <c r="AB132" s="288">
        <f t="shared" si="120"/>
        <v>1</v>
      </c>
      <c r="AC132" s="288">
        <f t="shared" si="120"/>
        <v>1</v>
      </c>
      <c r="AD132" s="288">
        <f t="shared" si="120"/>
        <v>1</v>
      </c>
      <c r="AE132" s="295">
        <f t="shared" si="120"/>
        <v>1</v>
      </c>
      <c r="AF132" s="687" t="s">
        <v>820</v>
      </c>
      <c r="AG132" s="508" t="s">
        <v>431</v>
      </c>
      <c r="AH132" s="507" t="s">
        <v>434</v>
      </c>
      <c r="AI132" s="507" t="s">
        <v>796</v>
      </c>
      <c r="AJ132" s="507" t="s">
        <v>434</v>
      </c>
      <c r="AK132" s="507"/>
      <c r="AL132" s="507"/>
    </row>
    <row r="133" spans="1:38" ht="22.5" x14ac:dyDescent="0.2">
      <c r="A133" s="10"/>
      <c r="B133" s="102"/>
      <c r="C133" s="200"/>
      <c r="D133" s="397" t="s">
        <v>250</v>
      </c>
      <c r="E133" s="82"/>
      <c r="F133" s="83"/>
      <c r="G133" s="378">
        <v>0</v>
      </c>
      <c r="H133" s="288">
        <f t="shared" ref="H133:W134" si="121">G133</f>
        <v>0</v>
      </c>
      <c r="I133" s="288">
        <f t="shared" si="121"/>
        <v>0</v>
      </c>
      <c r="J133" s="288">
        <f t="shared" si="121"/>
        <v>0</v>
      </c>
      <c r="K133" s="293">
        <f t="shared" si="121"/>
        <v>0</v>
      </c>
      <c r="L133" s="292">
        <f t="shared" si="121"/>
        <v>0</v>
      </c>
      <c r="M133" s="292">
        <f>L133</f>
        <v>0</v>
      </c>
      <c r="N133" s="292">
        <f>M133</f>
        <v>0</v>
      </c>
      <c r="O133" s="295">
        <f>N133</f>
        <v>0</v>
      </c>
      <c r="P133" s="292">
        <f>O133</f>
        <v>0</v>
      </c>
      <c r="Q133" s="288">
        <f t="shared" ref="Q133:W133" si="122">P133</f>
        <v>0</v>
      </c>
      <c r="R133" s="288">
        <f t="shared" si="122"/>
        <v>0</v>
      </c>
      <c r="S133" s="295">
        <f t="shared" si="122"/>
        <v>0</v>
      </c>
      <c r="T133" s="288">
        <f t="shared" si="122"/>
        <v>0</v>
      </c>
      <c r="U133" s="288">
        <f t="shared" si="122"/>
        <v>0</v>
      </c>
      <c r="V133" s="288">
        <f t="shared" si="122"/>
        <v>0</v>
      </c>
      <c r="W133" s="295">
        <f t="shared" si="122"/>
        <v>0</v>
      </c>
      <c r="X133" s="288">
        <v>1</v>
      </c>
      <c r="Y133" s="288">
        <f t="shared" ref="Y133:AA134" si="123">X133</f>
        <v>1</v>
      </c>
      <c r="Z133" s="288">
        <f t="shared" si="123"/>
        <v>1</v>
      </c>
      <c r="AA133" s="295">
        <f t="shared" si="123"/>
        <v>1</v>
      </c>
      <c r="AB133" s="288">
        <v>1</v>
      </c>
      <c r="AC133" s="288">
        <f t="shared" ref="AC133:AE134" si="124">AB133</f>
        <v>1</v>
      </c>
      <c r="AD133" s="288">
        <f t="shared" si="124"/>
        <v>1</v>
      </c>
      <c r="AE133" s="295">
        <f t="shared" si="124"/>
        <v>1</v>
      </c>
      <c r="AF133" s="687" t="s">
        <v>780</v>
      </c>
      <c r="AG133" s="508" t="s">
        <v>451</v>
      </c>
      <c r="AH133" s="507"/>
      <c r="AI133" s="507"/>
      <c r="AJ133" s="507"/>
      <c r="AK133" s="507"/>
      <c r="AL133" s="507"/>
    </row>
    <row r="134" spans="1:38" ht="22.5" x14ac:dyDescent="0.2">
      <c r="A134" s="10"/>
      <c r="B134" s="102"/>
      <c r="C134" s="200"/>
      <c r="D134" s="397" t="s">
        <v>251</v>
      </c>
      <c r="E134" s="82"/>
      <c r="F134" s="83"/>
      <c r="G134" s="378">
        <v>0</v>
      </c>
      <c r="H134" s="288">
        <f t="shared" si="121"/>
        <v>0</v>
      </c>
      <c r="I134" s="288">
        <f t="shared" si="121"/>
        <v>0</v>
      </c>
      <c r="J134" s="288">
        <f t="shared" si="121"/>
        <v>0</v>
      </c>
      <c r="K134" s="293">
        <f t="shared" si="121"/>
        <v>0</v>
      </c>
      <c r="L134" s="292">
        <f t="shared" si="121"/>
        <v>0</v>
      </c>
      <c r="M134" s="288">
        <f t="shared" si="121"/>
        <v>0</v>
      </c>
      <c r="N134" s="288">
        <f t="shared" si="121"/>
        <v>0</v>
      </c>
      <c r="O134" s="295">
        <f t="shared" si="121"/>
        <v>0</v>
      </c>
      <c r="P134" s="292">
        <v>1</v>
      </c>
      <c r="Q134" s="288">
        <f t="shared" si="121"/>
        <v>1</v>
      </c>
      <c r="R134" s="288">
        <f t="shared" si="121"/>
        <v>1</v>
      </c>
      <c r="S134" s="295">
        <f t="shared" si="121"/>
        <v>1</v>
      </c>
      <c r="T134" s="288">
        <f t="shared" si="121"/>
        <v>1</v>
      </c>
      <c r="U134" s="288">
        <f t="shared" si="121"/>
        <v>1</v>
      </c>
      <c r="V134" s="288">
        <f t="shared" si="121"/>
        <v>1</v>
      </c>
      <c r="W134" s="295">
        <f t="shared" si="121"/>
        <v>1</v>
      </c>
      <c r="X134" s="288">
        <v>1</v>
      </c>
      <c r="Y134" s="288">
        <f t="shared" si="123"/>
        <v>1</v>
      </c>
      <c r="Z134" s="288">
        <f t="shared" si="123"/>
        <v>1</v>
      </c>
      <c r="AA134" s="295">
        <f t="shared" si="123"/>
        <v>1</v>
      </c>
      <c r="AB134" s="288">
        <v>1</v>
      </c>
      <c r="AC134" s="288">
        <f t="shared" si="124"/>
        <v>1</v>
      </c>
      <c r="AD134" s="288">
        <f t="shared" si="124"/>
        <v>1</v>
      </c>
      <c r="AE134" s="295">
        <f t="shared" si="124"/>
        <v>1</v>
      </c>
      <c r="AF134" s="692" t="s">
        <v>821</v>
      </c>
      <c r="AG134" s="508" t="s">
        <v>531</v>
      </c>
    </row>
    <row r="135" spans="1:38" ht="23.25" thickBot="1" x14ac:dyDescent="0.25">
      <c r="A135" s="10"/>
      <c r="B135" s="102"/>
      <c r="C135" s="211"/>
      <c r="D135" s="386" t="s">
        <v>403</v>
      </c>
      <c r="E135" s="157"/>
      <c r="F135" s="158"/>
      <c r="G135" s="159"/>
      <c r="H135" s="159"/>
      <c r="I135" s="160"/>
      <c r="J135" s="160"/>
      <c r="K135" s="161"/>
      <c r="L135" s="142"/>
      <c r="M135" s="143"/>
      <c r="N135" s="143"/>
      <c r="O135" s="144"/>
      <c r="P135" s="143"/>
      <c r="Q135" s="145"/>
      <c r="R135" s="145"/>
      <c r="S135" s="146"/>
      <c r="T135" s="151"/>
      <c r="U135" s="145"/>
      <c r="V135" s="145"/>
      <c r="W135" s="146"/>
      <c r="X135" s="151"/>
      <c r="Y135" s="145"/>
      <c r="Z135" s="145"/>
      <c r="AA135" s="146"/>
      <c r="AB135" s="151"/>
      <c r="AC135" s="145"/>
      <c r="AD135" s="145"/>
      <c r="AE135" s="146"/>
      <c r="AF135" s="681"/>
      <c r="AG135" s="146"/>
      <c r="AH135" s="146"/>
      <c r="AI135" s="146"/>
      <c r="AJ135" s="146"/>
      <c r="AK135" s="146"/>
      <c r="AL135" s="146"/>
    </row>
    <row r="136" spans="1:38" ht="12" thickBot="1" x14ac:dyDescent="0.25">
      <c r="A136" s="40"/>
      <c r="B136" s="301" t="s">
        <v>119</v>
      </c>
      <c r="C136" s="275"/>
      <c r="D136" s="276"/>
      <c r="E136" s="23"/>
      <c r="F136" s="23"/>
      <c r="G136" s="317"/>
      <c r="H136" s="318"/>
      <c r="I136" s="318"/>
      <c r="J136" s="318"/>
      <c r="K136" s="319"/>
      <c r="L136" s="318"/>
      <c r="M136" s="318"/>
      <c r="N136" s="318"/>
      <c r="O136" s="318"/>
      <c r="P136" s="318"/>
      <c r="Q136" s="318"/>
      <c r="R136" s="318"/>
      <c r="S136" s="320"/>
      <c r="T136" s="318"/>
      <c r="U136" s="318"/>
      <c r="V136" s="318"/>
      <c r="W136" s="318"/>
      <c r="X136" s="318"/>
      <c r="Y136" s="318"/>
      <c r="Z136" s="318"/>
      <c r="AA136" s="318"/>
      <c r="AB136" s="318"/>
      <c r="AC136" s="318"/>
      <c r="AD136" s="318"/>
      <c r="AE136" s="318"/>
      <c r="AF136" s="693"/>
      <c r="AG136" s="108"/>
      <c r="AH136" s="108"/>
      <c r="AI136" s="109"/>
      <c r="AJ136" s="108"/>
      <c r="AK136" s="108"/>
      <c r="AL136" s="108"/>
    </row>
    <row r="137" spans="1:38" ht="12" thickBot="1" x14ac:dyDescent="0.25">
      <c r="A137" s="10"/>
      <c r="B137" s="205" t="s">
        <v>41</v>
      </c>
      <c r="C137" s="209"/>
      <c r="D137" s="103" t="s">
        <v>50</v>
      </c>
      <c r="E137" s="99"/>
      <c r="F137" s="100"/>
      <c r="G137" s="104"/>
      <c r="H137" s="104"/>
      <c r="I137" s="105"/>
      <c r="J137" s="105"/>
      <c r="K137" s="429"/>
      <c r="L137" s="107"/>
      <c r="M137" s="108"/>
      <c r="N137" s="108"/>
      <c r="O137" s="109"/>
      <c r="P137" s="108"/>
      <c r="Q137" s="108"/>
      <c r="R137" s="428"/>
      <c r="S137" s="109"/>
      <c r="T137" s="107"/>
      <c r="U137" s="108"/>
      <c r="V137" s="108"/>
      <c r="W137" s="109"/>
      <c r="X137" s="107"/>
      <c r="Y137" s="108"/>
      <c r="Z137" s="108"/>
      <c r="AA137" s="109"/>
      <c r="AB137" s="107"/>
      <c r="AC137" s="108"/>
      <c r="AD137" s="108"/>
      <c r="AE137" s="109"/>
      <c r="AF137" s="694"/>
      <c r="AG137" s="109"/>
      <c r="AH137" s="109"/>
      <c r="AI137" s="109"/>
      <c r="AJ137" s="109"/>
      <c r="AK137" s="109"/>
      <c r="AL137" s="109"/>
    </row>
    <row r="138" spans="1:38" x14ac:dyDescent="0.2">
      <c r="A138" s="10"/>
      <c r="B138" s="206"/>
      <c r="C138" s="210"/>
      <c r="D138" s="221" t="s">
        <v>122</v>
      </c>
      <c r="E138" s="91"/>
      <c r="F138" s="92"/>
      <c r="G138" s="406">
        <f>IFERROR(SUM(G139:G144)/COUNT(G139:G144),0)</f>
        <v>0.16666666666666666</v>
      </c>
      <c r="H138" s="407">
        <f>IFERROR(SUM(H139:H144)/COUNT(H139:H144),0)</f>
        <v>0.33333333333333331</v>
      </c>
      <c r="I138" s="407">
        <f t="shared" ref="I138:W138" si="125">IFERROR(SUM(I139:I144)/COUNT(I139:I144),0)</f>
        <v>0.33333333333333331</v>
      </c>
      <c r="J138" s="407">
        <f t="shared" si="125"/>
        <v>0.375</v>
      </c>
      <c r="K138" s="407">
        <f t="shared" si="125"/>
        <v>0.54166666666666663</v>
      </c>
      <c r="L138" s="408">
        <f t="shared" si="125"/>
        <v>0.70833333333333337</v>
      </c>
      <c r="M138" s="407">
        <f t="shared" si="125"/>
        <v>0.75</v>
      </c>
      <c r="N138" s="407">
        <f t="shared" si="125"/>
        <v>0.79166666666666663</v>
      </c>
      <c r="O138" s="409">
        <f t="shared" si="125"/>
        <v>0.83333333333333337</v>
      </c>
      <c r="P138" s="407">
        <f t="shared" si="125"/>
        <v>0.95833333333333337</v>
      </c>
      <c r="Q138" s="407">
        <f t="shared" si="125"/>
        <v>0.95833333333333337</v>
      </c>
      <c r="R138" s="407">
        <f t="shared" si="125"/>
        <v>1</v>
      </c>
      <c r="S138" s="409">
        <f t="shared" si="125"/>
        <v>1</v>
      </c>
      <c r="T138" s="407">
        <f t="shared" si="125"/>
        <v>1</v>
      </c>
      <c r="U138" s="407">
        <f t="shared" si="125"/>
        <v>1</v>
      </c>
      <c r="V138" s="407">
        <f t="shared" si="125"/>
        <v>1</v>
      </c>
      <c r="W138" s="409">
        <f t="shared" si="125"/>
        <v>1</v>
      </c>
      <c r="X138" s="407">
        <f t="shared" ref="X138:AE138" si="126">IFERROR(SUM(X139:X144)/COUNT(X139:X144),0)</f>
        <v>1</v>
      </c>
      <c r="Y138" s="407">
        <f t="shared" si="126"/>
        <v>1</v>
      </c>
      <c r="Z138" s="407">
        <f t="shared" si="126"/>
        <v>1</v>
      </c>
      <c r="AA138" s="409">
        <f t="shared" si="126"/>
        <v>1</v>
      </c>
      <c r="AB138" s="407">
        <f t="shared" si="126"/>
        <v>1</v>
      </c>
      <c r="AC138" s="407">
        <f t="shared" si="126"/>
        <v>1</v>
      </c>
      <c r="AD138" s="407">
        <f t="shared" si="126"/>
        <v>1</v>
      </c>
      <c r="AE138" s="409">
        <f t="shared" si="126"/>
        <v>1</v>
      </c>
      <c r="AF138" s="695"/>
      <c r="AG138" s="664"/>
      <c r="AH138" s="664"/>
      <c r="AI138" s="664"/>
      <c r="AJ138" s="664"/>
      <c r="AK138" s="664"/>
      <c r="AL138" s="664"/>
    </row>
    <row r="139" spans="1:38" ht="12" x14ac:dyDescent="0.2">
      <c r="A139" s="10"/>
      <c r="B139" s="206"/>
      <c r="C139" s="210"/>
      <c r="D139" s="368" t="s">
        <v>252</v>
      </c>
      <c r="E139" s="82"/>
      <c r="F139" s="83"/>
      <c r="G139" s="288">
        <v>0.5</v>
      </c>
      <c r="H139" s="288">
        <f t="shared" ref="H139:W144" si="127">G139</f>
        <v>0.5</v>
      </c>
      <c r="I139" s="288">
        <f t="shared" si="127"/>
        <v>0.5</v>
      </c>
      <c r="J139" s="288">
        <f t="shared" si="127"/>
        <v>0.5</v>
      </c>
      <c r="K139" s="293">
        <v>1</v>
      </c>
      <c r="L139" s="292">
        <f t="shared" si="127"/>
        <v>1</v>
      </c>
      <c r="M139" s="288">
        <f t="shared" si="127"/>
        <v>1</v>
      </c>
      <c r="N139" s="288">
        <f t="shared" si="127"/>
        <v>1</v>
      </c>
      <c r="O139" s="295">
        <f t="shared" si="127"/>
        <v>1</v>
      </c>
      <c r="P139" s="292">
        <f t="shared" si="127"/>
        <v>1</v>
      </c>
      <c r="Q139" s="288">
        <f t="shared" si="127"/>
        <v>1</v>
      </c>
      <c r="R139" s="288">
        <f t="shared" si="127"/>
        <v>1</v>
      </c>
      <c r="S139" s="295">
        <f t="shared" si="127"/>
        <v>1</v>
      </c>
      <c r="T139" s="288">
        <f t="shared" si="127"/>
        <v>1</v>
      </c>
      <c r="U139" s="288">
        <f t="shared" si="127"/>
        <v>1</v>
      </c>
      <c r="V139" s="288">
        <f t="shared" si="127"/>
        <v>1</v>
      </c>
      <c r="W139" s="295">
        <f t="shared" si="127"/>
        <v>1</v>
      </c>
      <c r="X139" s="288">
        <f t="shared" ref="X139:X144" si="128">W139</f>
        <v>1</v>
      </c>
      <c r="Y139" s="288">
        <f t="shared" ref="Y139:Y144" si="129">X139</f>
        <v>1</v>
      </c>
      <c r="Z139" s="288">
        <f t="shared" ref="Z139:Z144" si="130">Y139</f>
        <v>1</v>
      </c>
      <c r="AA139" s="295">
        <f t="shared" ref="AA139:AA144" si="131">Z139</f>
        <v>1</v>
      </c>
      <c r="AB139" s="288">
        <f t="shared" ref="AB139:AB144" si="132">AA139</f>
        <v>1</v>
      </c>
      <c r="AC139" s="288">
        <f t="shared" ref="AC139:AC144" si="133">AB139</f>
        <v>1</v>
      </c>
      <c r="AD139" s="288">
        <f t="shared" ref="AD139:AD144" si="134">AC139</f>
        <v>1</v>
      </c>
      <c r="AE139" s="295">
        <f t="shared" ref="AE139:AE144" si="135">AD139</f>
        <v>1</v>
      </c>
      <c r="AF139" s="507"/>
      <c r="AG139" s="508" t="s">
        <v>431</v>
      </c>
      <c r="AH139" s="507"/>
      <c r="AI139" s="507"/>
      <c r="AJ139" s="507"/>
      <c r="AK139" s="507"/>
      <c r="AL139" s="507"/>
    </row>
    <row r="140" spans="1:38" ht="12" x14ac:dyDescent="0.2">
      <c r="A140" s="10"/>
      <c r="B140" s="206"/>
      <c r="C140" s="210"/>
      <c r="D140" s="368" t="s">
        <v>253</v>
      </c>
      <c r="E140" s="82"/>
      <c r="F140" s="83"/>
      <c r="G140" s="288">
        <v>0.5</v>
      </c>
      <c r="H140" s="288">
        <f t="shared" si="127"/>
        <v>0.5</v>
      </c>
      <c r="I140" s="288">
        <f t="shared" si="127"/>
        <v>0.5</v>
      </c>
      <c r="J140" s="288">
        <f t="shared" si="127"/>
        <v>0.5</v>
      </c>
      <c r="K140" s="293">
        <v>1</v>
      </c>
      <c r="L140" s="292">
        <f t="shared" si="127"/>
        <v>1</v>
      </c>
      <c r="M140" s="288">
        <f t="shared" si="127"/>
        <v>1</v>
      </c>
      <c r="N140" s="288">
        <f t="shared" si="127"/>
        <v>1</v>
      </c>
      <c r="O140" s="295">
        <f t="shared" si="127"/>
        <v>1</v>
      </c>
      <c r="P140" s="292">
        <f t="shared" si="127"/>
        <v>1</v>
      </c>
      <c r="Q140" s="288">
        <f t="shared" si="127"/>
        <v>1</v>
      </c>
      <c r="R140" s="288">
        <f t="shared" si="127"/>
        <v>1</v>
      </c>
      <c r="S140" s="295">
        <f t="shared" si="127"/>
        <v>1</v>
      </c>
      <c r="T140" s="288">
        <f t="shared" si="127"/>
        <v>1</v>
      </c>
      <c r="U140" s="288">
        <f t="shared" si="127"/>
        <v>1</v>
      </c>
      <c r="V140" s="288">
        <f t="shared" si="127"/>
        <v>1</v>
      </c>
      <c r="W140" s="295">
        <f t="shared" si="127"/>
        <v>1</v>
      </c>
      <c r="X140" s="288">
        <f t="shared" si="128"/>
        <v>1</v>
      </c>
      <c r="Y140" s="288">
        <f t="shared" si="129"/>
        <v>1</v>
      </c>
      <c r="Z140" s="288">
        <f t="shared" si="130"/>
        <v>1</v>
      </c>
      <c r="AA140" s="295">
        <f t="shared" si="131"/>
        <v>1</v>
      </c>
      <c r="AB140" s="288">
        <f t="shared" si="132"/>
        <v>1</v>
      </c>
      <c r="AC140" s="288">
        <f t="shared" si="133"/>
        <v>1</v>
      </c>
      <c r="AD140" s="288">
        <f t="shared" si="134"/>
        <v>1</v>
      </c>
      <c r="AE140" s="295">
        <f t="shared" si="135"/>
        <v>1</v>
      </c>
      <c r="AF140" s="507"/>
      <c r="AG140" s="508" t="s">
        <v>431</v>
      </c>
      <c r="AH140" s="507"/>
      <c r="AI140" s="507"/>
      <c r="AJ140" s="507"/>
      <c r="AK140" s="507"/>
      <c r="AL140" s="507"/>
    </row>
    <row r="141" spans="1:38" ht="22.5" x14ac:dyDescent="0.2">
      <c r="A141" s="10"/>
      <c r="B141" s="206"/>
      <c r="C141" s="210"/>
      <c r="D141" s="368" t="s">
        <v>254</v>
      </c>
      <c r="E141" s="86"/>
      <c r="F141" s="87"/>
      <c r="G141" s="378">
        <v>0</v>
      </c>
      <c r="H141" s="288">
        <v>0.25</v>
      </c>
      <c r="I141" s="288">
        <v>0.25</v>
      </c>
      <c r="J141" s="288">
        <f t="shared" si="127"/>
        <v>0.25</v>
      </c>
      <c r="K141" s="293">
        <f t="shared" si="127"/>
        <v>0.25</v>
      </c>
      <c r="L141" s="292">
        <v>0.5</v>
      </c>
      <c r="M141" s="288">
        <f t="shared" si="127"/>
        <v>0.5</v>
      </c>
      <c r="N141" s="288">
        <f t="shared" si="127"/>
        <v>0.5</v>
      </c>
      <c r="O141" s="295">
        <f t="shared" si="127"/>
        <v>0.5</v>
      </c>
      <c r="P141" s="292">
        <v>1</v>
      </c>
      <c r="Q141" s="288">
        <f t="shared" si="127"/>
        <v>1</v>
      </c>
      <c r="R141" s="288">
        <f t="shared" si="127"/>
        <v>1</v>
      </c>
      <c r="S141" s="295">
        <f t="shared" si="127"/>
        <v>1</v>
      </c>
      <c r="T141" s="288">
        <f t="shared" si="127"/>
        <v>1</v>
      </c>
      <c r="U141" s="288">
        <f t="shared" si="127"/>
        <v>1</v>
      </c>
      <c r="V141" s="288">
        <f t="shared" si="127"/>
        <v>1</v>
      </c>
      <c r="W141" s="295">
        <f t="shared" si="127"/>
        <v>1</v>
      </c>
      <c r="X141" s="288">
        <f t="shared" si="128"/>
        <v>1</v>
      </c>
      <c r="Y141" s="288">
        <f t="shared" si="129"/>
        <v>1</v>
      </c>
      <c r="Z141" s="288">
        <f t="shared" si="130"/>
        <v>1</v>
      </c>
      <c r="AA141" s="295">
        <f t="shared" si="131"/>
        <v>1</v>
      </c>
      <c r="AB141" s="288">
        <f t="shared" si="132"/>
        <v>1</v>
      </c>
      <c r="AC141" s="288">
        <f t="shared" si="133"/>
        <v>1</v>
      </c>
      <c r="AD141" s="288">
        <f t="shared" si="134"/>
        <v>1</v>
      </c>
      <c r="AE141" s="295">
        <f t="shared" si="135"/>
        <v>1</v>
      </c>
      <c r="AF141" s="687" t="s">
        <v>822</v>
      </c>
      <c r="AG141" s="508" t="s">
        <v>431</v>
      </c>
    </row>
    <row r="142" spans="1:38" ht="22.5" x14ac:dyDescent="0.2">
      <c r="A142" s="10"/>
      <c r="B142" s="206"/>
      <c r="C142" s="210"/>
      <c r="D142" s="364" t="s">
        <v>255</v>
      </c>
      <c r="E142" s="82"/>
      <c r="F142" s="83"/>
      <c r="G142" s="378">
        <v>0</v>
      </c>
      <c r="H142" s="288">
        <f t="shared" si="127"/>
        <v>0</v>
      </c>
      <c r="I142" s="288">
        <f t="shared" si="127"/>
        <v>0</v>
      </c>
      <c r="J142" s="288">
        <f t="shared" si="127"/>
        <v>0</v>
      </c>
      <c r="K142" s="293">
        <f t="shared" si="127"/>
        <v>0</v>
      </c>
      <c r="L142" s="292">
        <v>0.25</v>
      </c>
      <c r="M142" s="288">
        <v>0.25</v>
      </c>
      <c r="N142" s="288">
        <v>0.5</v>
      </c>
      <c r="O142" s="295">
        <v>0.5</v>
      </c>
      <c r="P142" s="292">
        <v>0.75</v>
      </c>
      <c r="Q142" s="288">
        <v>0.75</v>
      </c>
      <c r="R142" s="288">
        <v>1</v>
      </c>
      <c r="S142" s="295">
        <f t="shared" si="127"/>
        <v>1</v>
      </c>
      <c r="T142" s="288">
        <f t="shared" si="127"/>
        <v>1</v>
      </c>
      <c r="U142" s="288">
        <f t="shared" si="127"/>
        <v>1</v>
      </c>
      <c r="V142" s="288">
        <f t="shared" si="127"/>
        <v>1</v>
      </c>
      <c r="W142" s="295">
        <f t="shared" si="127"/>
        <v>1</v>
      </c>
      <c r="X142" s="288">
        <f t="shared" si="128"/>
        <v>1</v>
      </c>
      <c r="Y142" s="288">
        <f t="shared" si="129"/>
        <v>1</v>
      </c>
      <c r="Z142" s="288">
        <f t="shared" si="130"/>
        <v>1</v>
      </c>
      <c r="AA142" s="295">
        <f t="shared" si="131"/>
        <v>1</v>
      </c>
      <c r="AB142" s="288">
        <f t="shared" si="132"/>
        <v>1</v>
      </c>
      <c r="AC142" s="288">
        <f t="shared" si="133"/>
        <v>1</v>
      </c>
      <c r="AD142" s="288">
        <f t="shared" si="134"/>
        <v>1</v>
      </c>
      <c r="AE142" s="295">
        <f t="shared" si="135"/>
        <v>1</v>
      </c>
      <c r="AF142" s="687" t="s">
        <v>823</v>
      </c>
      <c r="AG142" s="508" t="s">
        <v>451</v>
      </c>
      <c r="AH142" s="269"/>
      <c r="AI142" s="269"/>
      <c r="AJ142" s="269"/>
      <c r="AK142" s="269"/>
      <c r="AL142" s="269"/>
    </row>
    <row r="143" spans="1:38" ht="12" x14ac:dyDescent="0.2">
      <c r="A143" s="10"/>
      <c r="B143" s="206"/>
      <c r="C143" s="211"/>
      <c r="D143" s="368" t="s">
        <v>256</v>
      </c>
      <c r="E143" s="86"/>
      <c r="F143" s="87"/>
      <c r="G143" s="378">
        <v>0</v>
      </c>
      <c r="H143" s="288">
        <v>0.25</v>
      </c>
      <c r="I143" s="288">
        <f t="shared" si="127"/>
        <v>0.25</v>
      </c>
      <c r="J143" s="288">
        <v>0.5</v>
      </c>
      <c r="K143" s="293">
        <f t="shared" si="127"/>
        <v>0.5</v>
      </c>
      <c r="L143" s="292">
        <f t="shared" si="127"/>
        <v>0.5</v>
      </c>
      <c r="M143" s="288">
        <v>0.75</v>
      </c>
      <c r="N143" s="288">
        <v>0.75</v>
      </c>
      <c r="O143" s="295">
        <v>1</v>
      </c>
      <c r="P143" s="292">
        <f>O143</f>
        <v>1</v>
      </c>
      <c r="Q143" s="288">
        <f t="shared" si="127"/>
        <v>1</v>
      </c>
      <c r="R143" s="288">
        <f t="shared" si="127"/>
        <v>1</v>
      </c>
      <c r="S143" s="295">
        <f t="shared" si="127"/>
        <v>1</v>
      </c>
      <c r="T143" s="288">
        <f t="shared" si="127"/>
        <v>1</v>
      </c>
      <c r="U143" s="288">
        <f t="shared" si="127"/>
        <v>1</v>
      </c>
      <c r="V143" s="288">
        <f t="shared" si="127"/>
        <v>1</v>
      </c>
      <c r="W143" s="295">
        <f t="shared" si="127"/>
        <v>1</v>
      </c>
      <c r="X143" s="288">
        <f t="shared" si="128"/>
        <v>1</v>
      </c>
      <c r="Y143" s="288">
        <f t="shared" si="129"/>
        <v>1</v>
      </c>
      <c r="Z143" s="288">
        <f t="shared" si="130"/>
        <v>1</v>
      </c>
      <c r="AA143" s="295">
        <f t="shared" si="131"/>
        <v>1</v>
      </c>
      <c r="AB143" s="288">
        <f t="shared" si="132"/>
        <v>1</v>
      </c>
      <c r="AC143" s="288">
        <f t="shared" si="133"/>
        <v>1</v>
      </c>
      <c r="AD143" s="288">
        <f t="shared" si="134"/>
        <v>1</v>
      </c>
      <c r="AE143" s="295">
        <f t="shared" si="135"/>
        <v>1</v>
      </c>
      <c r="AF143" s="692" t="s">
        <v>824</v>
      </c>
      <c r="AG143" s="508" t="s">
        <v>531</v>
      </c>
    </row>
    <row r="144" spans="1:38" s="269" customFormat="1" ht="12" x14ac:dyDescent="0.2">
      <c r="A144" s="268"/>
      <c r="B144" s="206"/>
      <c r="C144" s="211"/>
      <c r="D144" s="366" t="s">
        <v>257</v>
      </c>
      <c r="E144" s="82"/>
      <c r="F144" s="83"/>
      <c r="G144" s="378">
        <v>0</v>
      </c>
      <c r="H144" s="288">
        <v>0.5</v>
      </c>
      <c r="I144" s="288">
        <f t="shared" si="127"/>
        <v>0.5</v>
      </c>
      <c r="J144" s="288">
        <f t="shared" si="127"/>
        <v>0.5</v>
      </c>
      <c r="K144" s="293">
        <f t="shared" si="127"/>
        <v>0.5</v>
      </c>
      <c r="L144" s="292">
        <v>1</v>
      </c>
      <c r="M144" s="288">
        <f t="shared" si="127"/>
        <v>1</v>
      </c>
      <c r="N144" s="288">
        <f t="shared" si="127"/>
        <v>1</v>
      </c>
      <c r="O144" s="295">
        <f t="shared" si="127"/>
        <v>1</v>
      </c>
      <c r="P144" s="292">
        <f t="shared" si="127"/>
        <v>1</v>
      </c>
      <c r="Q144" s="288">
        <f t="shared" si="127"/>
        <v>1</v>
      </c>
      <c r="R144" s="288">
        <f t="shared" si="127"/>
        <v>1</v>
      </c>
      <c r="S144" s="295">
        <f t="shared" si="127"/>
        <v>1</v>
      </c>
      <c r="T144" s="288">
        <f t="shared" si="127"/>
        <v>1</v>
      </c>
      <c r="U144" s="288">
        <f t="shared" si="127"/>
        <v>1</v>
      </c>
      <c r="V144" s="288">
        <f t="shared" si="127"/>
        <v>1</v>
      </c>
      <c r="W144" s="295">
        <f t="shared" si="127"/>
        <v>1</v>
      </c>
      <c r="X144" s="288">
        <f t="shared" si="128"/>
        <v>1</v>
      </c>
      <c r="Y144" s="288">
        <f t="shared" si="129"/>
        <v>1</v>
      </c>
      <c r="Z144" s="288">
        <f t="shared" si="130"/>
        <v>1</v>
      </c>
      <c r="AA144" s="295">
        <f t="shared" si="131"/>
        <v>1</v>
      </c>
      <c r="AB144" s="288">
        <f t="shared" si="132"/>
        <v>1</v>
      </c>
      <c r="AC144" s="288">
        <f t="shared" si="133"/>
        <v>1</v>
      </c>
      <c r="AD144" s="288">
        <f t="shared" si="134"/>
        <v>1</v>
      </c>
      <c r="AE144" s="295">
        <f t="shared" si="135"/>
        <v>1</v>
      </c>
      <c r="AF144" s="696" t="s">
        <v>825</v>
      </c>
      <c r="AG144" s="508" t="s">
        <v>431</v>
      </c>
    </row>
    <row r="145" spans="1:38" ht="23.25" thickBot="1" x14ac:dyDescent="0.25">
      <c r="A145" s="10"/>
      <c r="B145" s="206"/>
      <c r="C145" s="211"/>
      <c r="D145" s="386" t="s">
        <v>295</v>
      </c>
      <c r="E145" s="157"/>
      <c r="F145" s="158"/>
      <c r="G145" s="159"/>
      <c r="H145" s="159"/>
      <c r="I145" s="160"/>
      <c r="J145" s="160"/>
      <c r="K145" s="161"/>
      <c r="L145" s="142"/>
      <c r="M145" s="143"/>
      <c r="N145" s="143"/>
      <c r="O145" s="144"/>
      <c r="P145" s="143"/>
      <c r="Q145" s="145"/>
      <c r="R145" s="145"/>
      <c r="S145" s="146"/>
      <c r="T145" s="151"/>
      <c r="U145" s="145"/>
      <c r="V145" s="145"/>
      <c r="W145" s="146"/>
      <c r="X145" s="151"/>
      <c r="Y145" s="145"/>
      <c r="Z145" s="145"/>
      <c r="AA145" s="146"/>
      <c r="AB145" s="151"/>
      <c r="AC145" s="145"/>
      <c r="AD145" s="145"/>
      <c r="AE145" s="146"/>
      <c r="AF145" s="681"/>
      <c r="AG145" s="151"/>
      <c r="AH145" s="145"/>
      <c r="AI145" s="145"/>
      <c r="AJ145" s="146"/>
      <c r="AK145" s="145"/>
      <c r="AL145" s="145"/>
    </row>
    <row r="146" spans="1:38" ht="12" thickBot="1" x14ac:dyDescent="0.25">
      <c r="A146" s="10"/>
      <c r="B146" s="205" t="s">
        <v>51</v>
      </c>
      <c r="C146" s="209"/>
      <c r="D146" s="117" t="s">
        <v>52</v>
      </c>
      <c r="E146" s="99"/>
      <c r="F146" s="100"/>
      <c r="G146" s="429"/>
      <c r="H146" s="111"/>
      <c r="I146" s="108"/>
      <c r="J146" s="108"/>
      <c r="K146" s="112"/>
      <c r="L146" s="107"/>
      <c r="M146" s="108"/>
      <c r="N146" s="108"/>
      <c r="O146" s="110"/>
      <c r="P146" s="108"/>
      <c r="Q146" s="108"/>
      <c r="R146" s="108"/>
      <c r="S146" s="428"/>
      <c r="T146" s="107"/>
      <c r="U146" s="108"/>
      <c r="V146" s="108"/>
      <c r="W146" s="110"/>
      <c r="X146" s="107"/>
      <c r="Y146" s="108"/>
      <c r="Z146" s="108"/>
      <c r="AA146" s="110"/>
      <c r="AB146" s="107"/>
      <c r="AC146" s="108"/>
      <c r="AD146" s="108"/>
      <c r="AE146" s="110"/>
      <c r="AF146" s="693"/>
      <c r="AG146" s="107"/>
      <c r="AH146" s="108"/>
      <c r="AI146" s="108"/>
      <c r="AJ146" s="109"/>
      <c r="AK146" s="108"/>
      <c r="AL146" s="108"/>
    </row>
    <row r="147" spans="1:38" x14ac:dyDescent="0.2">
      <c r="A147" s="10"/>
      <c r="B147" s="206"/>
      <c r="C147" s="210"/>
      <c r="D147" s="162" t="s">
        <v>122</v>
      </c>
      <c r="E147" s="89"/>
      <c r="F147" s="90"/>
      <c r="G147" s="406">
        <f t="shared" ref="G147:W147" si="136">IFERROR(SUM(G148:G152)/COUNT(G148:G152),0)</f>
        <v>0.3</v>
      </c>
      <c r="H147" s="407">
        <f t="shared" si="136"/>
        <v>0.4</v>
      </c>
      <c r="I147" s="407">
        <f t="shared" si="136"/>
        <v>0.45</v>
      </c>
      <c r="J147" s="407">
        <f t="shared" si="136"/>
        <v>0.5</v>
      </c>
      <c r="K147" s="407">
        <f t="shared" si="136"/>
        <v>0.65</v>
      </c>
      <c r="L147" s="408">
        <f t="shared" si="136"/>
        <v>0.75</v>
      </c>
      <c r="M147" s="407">
        <f t="shared" si="136"/>
        <v>0.8</v>
      </c>
      <c r="N147" s="407">
        <f t="shared" si="136"/>
        <v>0.85</v>
      </c>
      <c r="O147" s="409">
        <f t="shared" si="136"/>
        <v>0.9</v>
      </c>
      <c r="P147" s="407">
        <f t="shared" si="136"/>
        <v>1</v>
      </c>
      <c r="Q147" s="407">
        <f t="shared" si="136"/>
        <v>1</v>
      </c>
      <c r="R147" s="407">
        <f t="shared" si="136"/>
        <v>1</v>
      </c>
      <c r="S147" s="409">
        <f t="shared" si="136"/>
        <v>1</v>
      </c>
      <c r="T147" s="407">
        <f t="shared" si="136"/>
        <v>1</v>
      </c>
      <c r="U147" s="407">
        <f t="shared" si="136"/>
        <v>1</v>
      </c>
      <c r="V147" s="407">
        <f t="shared" si="136"/>
        <v>1</v>
      </c>
      <c r="W147" s="409">
        <f t="shared" si="136"/>
        <v>1</v>
      </c>
      <c r="X147" s="407">
        <f t="shared" ref="X147:AE147" si="137">IFERROR(SUM(X148:X152)/COUNT(X148:X152),0)</f>
        <v>1</v>
      </c>
      <c r="Y147" s="407">
        <f t="shared" si="137"/>
        <v>1</v>
      </c>
      <c r="Z147" s="407">
        <f t="shared" si="137"/>
        <v>1</v>
      </c>
      <c r="AA147" s="409">
        <f t="shared" si="137"/>
        <v>1</v>
      </c>
      <c r="AB147" s="407">
        <f t="shared" si="137"/>
        <v>1</v>
      </c>
      <c r="AC147" s="407">
        <f t="shared" si="137"/>
        <v>1</v>
      </c>
      <c r="AD147" s="407">
        <f t="shared" si="137"/>
        <v>1</v>
      </c>
      <c r="AE147" s="409">
        <f t="shared" si="137"/>
        <v>1</v>
      </c>
      <c r="AF147" s="661"/>
      <c r="AG147" s="660"/>
      <c r="AH147" s="660"/>
      <c r="AI147" s="660"/>
      <c r="AJ147" s="660"/>
      <c r="AK147" s="660"/>
      <c r="AL147" s="660"/>
    </row>
    <row r="148" spans="1:38" ht="12" x14ac:dyDescent="0.2">
      <c r="A148" s="10"/>
      <c r="B148" s="206"/>
      <c r="C148" s="210"/>
      <c r="D148" s="369" t="s">
        <v>258</v>
      </c>
      <c r="E148" s="82"/>
      <c r="F148" s="83"/>
      <c r="G148" s="378">
        <v>0.5</v>
      </c>
      <c r="H148" s="288">
        <f t="shared" ref="H148:J149" si="138">G148</f>
        <v>0.5</v>
      </c>
      <c r="I148" s="288">
        <f t="shared" si="138"/>
        <v>0.5</v>
      </c>
      <c r="J148" s="288">
        <f t="shared" si="138"/>
        <v>0.5</v>
      </c>
      <c r="K148" s="293">
        <v>1</v>
      </c>
      <c r="L148" s="292">
        <f t="shared" ref="L148:AE148" si="139">K148</f>
        <v>1</v>
      </c>
      <c r="M148" s="288">
        <f t="shared" si="139"/>
        <v>1</v>
      </c>
      <c r="N148" s="288">
        <f t="shared" si="139"/>
        <v>1</v>
      </c>
      <c r="O148" s="295">
        <f t="shared" si="139"/>
        <v>1</v>
      </c>
      <c r="P148" s="292">
        <f t="shared" si="139"/>
        <v>1</v>
      </c>
      <c r="Q148" s="288">
        <f t="shared" si="139"/>
        <v>1</v>
      </c>
      <c r="R148" s="288">
        <f t="shared" si="139"/>
        <v>1</v>
      </c>
      <c r="S148" s="295">
        <f t="shared" si="139"/>
        <v>1</v>
      </c>
      <c r="T148" s="288">
        <f t="shared" si="139"/>
        <v>1</v>
      </c>
      <c r="U148" s="288">
        <f t="shared" si="139"/>
        <v>1</v>
      </c>
      <c r="V148" s="288">
        <f t="shared" si="139"/>
        <v>1</v>
      </c>
      <c r="W148" s="295">
        <f t="shared" si="139"/>
        <v>1</v>
      </c>
      <c r="X148" s="288">
        <f t="shared" si="139"/>
        <v>1</v>
      </c>
      <c r="Y148" s="288">
        <f t="shared" si="139"/>
        <v>1</v>
      </c>
      <c r="Z148" s="288">
        <f t="shared" si="139"/>
        <v>1</v>
      </c>
      <c r="AA148" s="295">
        <f t="shared" si="139"/>
        <v>1</v>
      </c>
      <c r="AB148" s="288">
        <f t="shared" si="139"/>
        <v>1</v>
      </c>
      <c r="AC148" s="288">
        <f t="shared" si="139"/>
        <v>1</v>
      </c>
      <c r="AD148" s="288">
        <f t="shared" si="139"/>
        <v>1</v>
      </c>
      <c r="AE148" s="295">
        <f t="shared" si="139"/>
        <v>1</v>
      </c>
      <c r="AF148" s="687" t="s">
        <v>826</v>
      </c>
      <c r="AG148" s="508" t="s">
        <v>431</v>
      </c>
      <c r="AH148" s="507"/>
      <c r="AI148" s="507"/>
      <c r="AJ148" s="507"/>
      <c r="AK148" s="507"/>
      <c r="AL148" s="507"/>
    </row>
    <row r="149" spans="1:38" ht="12" x14ac:dyDescent="0.2">
      <c r="A149" s="10"/>
      <c r="B149" s="206"/>
      <c r="C149" s="210"/>
      <c r="D149" s="369" t="s">
        <v>259</v>
      </c>
      <c r="E149" s="82"/>
      <c r="F149" s="83"/>
      <c r="G149" s="378">
        <v>1</v>
      </c>
      <c r="H149" s="288">
        <f t="shared" si="138"/>
        <v>1</v>
      </c>
      <c r="I149" s="288">
        <f t="shared" si="138"/>
        <v>1</v>
      </c>
      <c r="J149" s="288">
        <f t="shared" si="138"/>
        <v>1</v>
      </c>
      <c r="K149" s="293">
        <f>J149</f>
        <v>1</v>
      </c>
      <c r="L149" s="292">
        <f t="shared" ref="L149:AE149" si="140">K149</f>
        <v>1</v>
      </c>
      <c r="M149" s="288">
        <f t="shared" si="140"/>
        <v>1</v>
      </c>
      <c r="N149" s="288">
        <f t="shared" si="140"/>
        <v>1</v>
      </c>
      <c r="O149" s="295">
        <f t="shared" si="140"/>
        <v>1</v>
      </c>
      <c r="P149" s="292">
        <f t="shared" si="140"/>
        <v>1</v>
      </c>
      <c r="Q149" s="288">
        <f t="shared" si="140"/>
        <v>1</v>
      </c>
      <c r="R149" s="288">
        <f t="shared" si="140"/>
        <v>1</v>
      </c>
      <c r="S149" s="295">
        <f t="shared" si="140"/>
        <v>1</v>
      </c>
      <c r="T149" s="288">
        <f t="shared" si="140"/>
        <v>1</v>
      </c>
      <c r="U149" s="288">
        <f t="shared" si="140"/>
        <v>1</v>
      </c>
      <c r="V149" s="288">
        <f t="shared" si="140"/>
        <v>1</v>
      </c>
      <c r="W149" s="295">
        <f t="shared" si="140"/>
        <v>1</v>
      </c>
      <c r="X149" s="288">
        <f t="shared" si="140"/>
        <v>1</v>
      </c>
      <c r="Y149" s="288">
        <f t="shared" si="140"/>
        <v>1</v>
      </c>
      <c r="Z149" s="288">
        <f t="shared" si="140"/>
        <v>1</v>
      </c>
      <c r="AA149" s="295">
        <f t="shared" si="140"/>
        <v>1</v>
      </c>
      <c r="AB149" s="288">
        <f t="shared" si="140"/>
        <v>1</v>
      </c>
      <c r="AC149" s="288">
        <f t="shared" si="140"/>
        <v>1</v>
      </c>
      <c r="AD149" s="288">
        <f t="shared" si="140"/>
        <v>1</v>
      </c>
      <c r="AE149" s="295">
        <f t="shared" si="140"/>
        <v>1</v>
      </c>
      <c r="AF149" s="688"/>
      <c r="AG149" s="508" t="s">
        <v>431</v>
      </c>
      <c r="AH149" s="45"/>
      <c r="AI149" s="509"/>
      <c r="AJ149" s="45"/>
      <c r="AK149" s="45"/>
      <c r="AL149" s="45"/>
    </row>
    <row r="150" spans="1:38" ht="12" x14ac:dyDescent="0.2">
      <c r="A150" s="10"/>
      <c r="B150" s="206"/>
      <c r="C150" s="210"/>
      <c r="D150" s="369" t="s">
        <v>260</v>
      </c>
      <c r="E150" s="82"/>
      <c r="F150" s="83"/>
      <c r="G150" s="378">
        <v>0</v>
      </c>
      <c r="H150" s="288">
        <v>0.25</v>
      </c>
      <c r="I150" s="288">
        <v>0.25</v>
      </c>
      <c r="J150" s="288">
        <f>I150</f>
        <v>0.25</v>
      </c>
      <c r="K150" s="293">
        <f>J150</f>
        <v>0.25</v>
      </c>
      <c r="L150" s="292">
        <v>0.5</v>
      </c>
      <c r="M150" s="288">
        <f t="shared" ref="M150:O151" si="141">L150</f>
        <v>0.5</v>
      </c>
      <c r="N150" s="288">
        <f t="shared" si="141"/>
        <v>0.5</v>
      </c>
      <c r="O150" s="295">
        <f t="shared" si="141"/>
        <v>0.5</v>
      </c>
      <c r="P150" s="292">
        <v>1</v>
      </c>
      <c r="Q150" s="288">
        <f t="shared" ref="Q150:AE150" si="142">P150</f>
        <v>1</v>
      </c>
      <c r="R150" s="288">
        <f t="shared" si="142"/>
        <v>1</v>
      </c>
      <c r="S150" s="295">
        <f t="shared" si="142"/>
        <v>1</v>
      </c>
      <c r="T150" s="288">
        <f t="shared" si="142"/>
        <v>1</v>
      </c>
      <c r="U150" s="288">
        <f t="shared" si="142"/>
        <v>1</v>
      </c>
      <c r="V150" s="288">
        <f t="shared" si="142"/>
        <v>1</v>
      </c>
      <c r="W150" s="295">
        <f t="shared" si="142"/>
        <v>1</v>
      </c>
      <c r="X150" s="288">
        <f t="shared" si="142"/>
        <v>1</v>
      </c>
      <c r="Y150" s="288">
        <f t="shared" si="142"/>
        <v>1</v>
      </c>
      <c r="Z150" s="288">
        <f t="shared" si="142"/>
        <v>1</v>
      </c>
      <c r="AA150" s="295">
        <f t="shared" si="142"/>
        <v>1</v>
      </c>
      <c r="AB150" s="288">
        <f t="shared" si="142"/>
        <v>1</v>
      </c>
      <c r="AC150" s="288">
        <f t="shared" si="142"/>
        <v>1</v>
      </c>
      <c r="AD150" s="288">
        <f t="shared" si="142"/>
        <v>1</v>
      </c>
      <c r="AE150" s="295">
        <f t="shared" si="142"/>
        <v>1</v>
      </c>
      <c r="AF150" s="688"/>
      <c r="AG150" s="508"/>
      <c r="AH150" s="45"/>
      <c r="AI150" s="509"/>
      <c r="AJ150" s="45"/>
      <c r="AK150" s="45"/>
      <c r="AL150" s="45"/>
    </row>
    <row r="151" spans="1:38" ht="12" x14ac:dyDescent="0.2">
      <c r="A151" s="10"/>
      <c r="B151" s="206"/>
      <c r="C151" s="210"/>
      <c r="D151" s="369" t="s">
        <v>261</v>
      </c>
      <c r="E151" s="82"/>
      <c r="F151" s="83"/>
      <c r="G151" s="378">
        <v>0</v>
      </c>
      <c r="H151" s="288">
        <v>0.25</v>
      </c>
      <c r="I151" s="288">
        <v>0.5</v>
      </c>
      <c r="J151" s="288">
        <v>0.75</v>
      </c>
      <c r="K151" s="293">
        <v>1</v>
      </c>
      <c r="L151" s="292">
        <f>K151</f>
        <v>1</v>
      </c>
      <c r="M151" s="288">
        <f t="shared" si="141"/>
        <v>1</v>
      </c>
      <c r="N151" s="288">
        <f t="shared" si="141"/>
        <v>1</v>
      </c>
      <c r="O151" s="295">
        <f t="shared" si="141"/>
        <v>1</v>
      </c>
      <c r="P151" s="292">
        <f>O151</f>
        <v>1</v>
      </c>
      <c r="Q151" s="288">
        <f t="shared" ref="Q151:AE151" si="143">P151</f>
        <v>1</v>
      </c>
      <c r="R151" s="288">
        <f t="shared" si="143"/>
        <v>1</v>
      </c>
      <c r="S151" s="295">
        <f t="shared" si="143"/>
        <v>1</v>
      </c>
      <c r="T151" s="288">
        <f t="shared" si="143"/>
        <v>1</v>
      </c>
      <c r="U151" s="288">
        <f t="shared" si="143"/>
        <v>1</v>
      </c>
      <c r="V151" s="288">
        <f t="shared" si="143"/>
        <v>1</v>
      </c>
      <c r="W151" s="295">
        <f t="shared" si="143"/>
        <v>1</v>
      </c>
      <c r="X151" s="288">
        <f t="shared" si="143"/>
        <v>1</v>
      </c>
      <c r="Y151" s="288">
        <f t="shared" si="143"/>
        <v>1</v>
      </c>
      <c r="Z151" s="288">
        <f t="shared" si="143"/>
        <v>1</v>
      </c>
      <c r="AA151" s="295">
        <f t="shared" si="143"/>
        <v>1</v>
      </c>
      <c r="AB151" s="288">
        <f t="shared" si="143"/>
        <v>1</v>
      </c>
      <c r="AC151" s="288">
        <f t="shared" si="143"/>
        <v>1</v>
      </c>
      <c r="AD151" s="288">
        <f t="shared" si="143"/>
        <v>1</v>
      </c>
      <c r="AE151" s="295">
        <f t="shared" si="143"/>
        <v>1</v>
      </c>
      <c r="AF151" s="673"/>
      <c r="AG151" s="508" t="s">
        <v>431</v>
      </c>
    </row>
    <row r="152" spans="1:38" ht="22.5" x14ac:dyDescent="0.2">
      <c r="A152" s="10"/>
      <c r="B152" s="206"/>
      <c r="C152" s="210"/>
      <c r="D152" s="369" t="s">
        <v>262</v>
      </c>
      <c r="E152" s="127"/>
      <c r="F152" s="128"/>
      <c r="G152" s="378">
        <v>0</v>
      </c>
      <c r="H152" s="288">
        <f>G152</f>
        <v>0</v>
      </c>
      <c r="I152" s="288">
        <f>H152</f>
        <v>0</v>
      </c>
      <c r="J152" s="288">
        <f>I152</f>
        <v>0</v>
      </c>
      <c r="K152" s="293">
        <f>J152</f>
        <v>0</v>
      </c>
      <c r="L152" s="292">
        <v>0.25</v>
      </c>
      <c r="M152" s="288">
        <v>0.5</v>
      </c>
      <c r="N152" s="288">
        <v>0.75</v>
      </c>
      <c r="O152" s="295">
        <v>1</v>
      </c>
      <c r="P152" s="292">
        <f>O152</f>
        <v>1</v>
      </c>
      <c r="Q152" s="288">
        <f t="shared" ref="Q152:AE152" si="144">P152</f>
        <v>1</v>
      </c>
      <c r="R152" s="288">
        <f t="shared" si="144"/>
        <v>1</v>
      </c>
      <c r="S152" s="295">
        <f t="shared" si="144"/>
        <v>1</v>
      </c>
      <c r="T152" s="288">
        <f t="shared" si="144"/>
        <v>1</v>
      </c>
      <c r="U152" s="288">
        <f t="shared" si="144"/>
        <v>1</v>
      </c>
      <c r="V152" s="288">
        <f t="shared" si="144"/>
        <v>1</v>
      </c>
      <c r="W152" s="295">
        <f t="shared" si="144"/>
        <v>1</v>
      </c>
      <c r="X152" s="288">
        <f t="shared" si="144"/>
        <v>1</v>
      </c>
      <c r="Y152" s="288">
        <f t="shared" si="144"/>
        <v>1</v>
      </c>
      <c r="Z152" s="288">
        <f t="shared" si="144"/>
        <v>1</v>
      </c>
      <c r="AA152" s="295">
        <f t="shared" si="144"/>
        <v>1</v>
      </c>
      <c r="AB152" s="288">
        <f t="shared" si="144"/>
        <v>1</v>
      </c>
      <c r="AC152" s="288">
        <f t="shared" si="144"/>
        <v>1</v>
      </c>
      <c r="AD152" s="288">
        <f t="shared" si="144"/>
        <v>1</v>
      </c>
      <c r="AE152" s="295">
        <f t="shared" si="144"/>
        <v>1</v>
      </c>
      <c r="AF152" s="692" t="s">
        <v>827</v>
      </c>
      <c r="AG152" s="508" t="s">
        <v>451</v>
      </c>
    </row>
    <row r="153" spans="1:38" ht="12" thickBot="1" x14ac:dyDescent="0.25">
      <c r="A153" s="10"/>
      <c r="B153" s="206"/>
      <c r="C153" s="211"/>
      <c r="D153" s="386" t="s">
        <v>205</v>
      </c>
      <c r="E153" s="157"/>
      <c r="F153" s="158"/>
      <c r="G153" s="159"/>
      <c r="H153" s="159"/>
      <c r="I153" s="160"/>
      <c r="J153" s="160"/>
      <c r="K153" s="161"/>
      <c r="L153" s="142"/>
      <c r="M153" s="143"/>
      <c r="N153" s="143"/>
      <c r="O153" s="144"/>
      <c r="P153" s="143"/>
      <c r="Q153" s="145"/>
      <c r="R153" s="145"/>
      <c r="S153" s="146"/>
      <c r="T153" s="151"/>
      <c r="U153" s="145"/>
      <c r="V153" s="145"/>
      <c r="W153" s="146"/>
      <c r="X153" s="151"/>
      <c r="Y153" s="145"/>
      <c r="Z153" s="145"/>
      <c r="AA153" s="146"/>
      <c r="AB153" s="151"/>
      <c r="AC153" s="145"/>
      <c r="AD153" s="145"/>
      <c r="AE153" s="146"/>
      <c r="AF153" s="681"/>
      <c r="AG153" s="146"/>
      <c r="AH153" s="146"/>
      <c r="AI153" s="146"/>
      <c r="AJ153" s="146"/>
      <c r="AK153" s="146"/>
      <c r="AL153" s="146"/>
    </row>
    <row r="154" spans="1:38" ht="12" thickBot="1" x14ac:dyDescent="0.25">
      <c r="A154" s="10"/>
      <c r="B154" s="205" t="s">
        <v>53</v>
      </c>
      <c r="C154" s="209"/>
      <c r="D154" s="117" t="s">
        <v>54</v>
      </c>
      <c r="E154" s="99"/>
      <c r="F154" s="100"/>
      <c r="G154" s="429"/>
      <c r="H154" s="111"/>
      <c r="I154" s="108"/>
      <c r="J154" s="108"/>
      <c r="K154" s="112"/>
      <c r="L154" s="107"/>
      <c r="M154" s="108"/>
      <c r="N154" s="108"/>
      <c r="O154" s="110"/>
      <c r="P154" s="108"/>
      <c r="Q154" s="108"/>
      <c r="R154" s="108"/>
      <c r="S154" s="428"/>
      <c r="T154" s="107"/>
      <c r="U154" s="108"/>
      <c r="V154" s="108"/>
      <c r="W154" s="110"/>
      <c r="X154" s="107"/>
      <c r="Y154" s="108"/>
      <c r="Z154" s="108"/>
      <c r="AA154" s="110"/>
      <c r="AB154" s="107"/>
      <c r="AC154" s="108"/>
      <c r="AD154" s="108"/>
      <c r="AE154" s="110"/>
      <c r="AF154" s="693"/>
      <c r="AG154" s="107"/>
      <c r="AH154" s="107"/>
      <c r="AI154" s="107"/>
      <c r="AJ154" s="107"/>
      <c r="AK154" s="107"/>
      <c r="AL154" s="107"/>
    </row>
    <row r="155" spans="1:38" x14ac:dyDescent="0.2">
      <c r="A155" s="10"/>
      <c r="B155" s="206"/>
      <c r="C155" s="212"/>
      <c r="D155" s="118" t="s">
        <v>122</v>
      </c>
      <c r="E155" s="89"/>
      <c r="F155" s="90"/>
      <c r="G155" s="406">
        <f t="shared" ref="G155:W155" si="145">IFERROR(SUM(G156:G157)/COUNT(G156:G157),0)</f>
        <v>0.23333333333333334</v>
      </c>
      <c r="H155" s="407">
        <f t="shared" si="145"/>
        <v>0.3666666666666667</v>
      </c>
      <c r="I155" s="407">
        <f t="shared" si="145"/>
        <v>0.39166666666666666</v>
      </c>
      <c r="J155" s="407">
        <f t="shared" si="145"/>
        <v>0.4375</v>
      </c>
      <c r="K155" s="407">
        <f t="shared" si="145"/>
        <v>0.59583333333333333</v>
      </c>
      <c r="L155" s="408">
        <f t="shared" si="145"/>
        <v>0.72916666666666674</v>
      </c>
      <c r="M155" s="407">
        <f t="shared" si="145"/>
        <v>0.77500000000000002</v>
      </c>
      <c r="N155" s="407">
        <f t="shared" si="145"/>
        <v>0.8208333333333333</v>
      </c>
      <c r="O155" s="409">
        <f t="shared" si="145"/>
        <v>0.8666666666666667</v>
      </c>
      <c r="P155" s="407">
        <f t="shared" si="145"/>
        <v>0.97916666666666674</v>
      </c>
      <c r="Q155" s="407">
        <f t="shared" si="145"/>
        <v>0.97916666666666674</v>
      </c>
      <c r="R155" s="407">
        <f t="shared" si="145"/>
        <v>1</v>
      </c>
      <c r="S155" s="409">
        <f t="shared" si="145"/>
        <v>1</v>
      </c>
      <c r="T155" s="407">
        <f t="shared" si="145"/>
        <v>1</v>
      </c>
      <c r="U155" s="407">
        <f t="shared" si="145"/>
        <v>1</v>
      </c>
      <c r="V155" s="407">
        <f t="shared" si="145"/>
        <v>1</v>
      </c>
      <c r="W155" s="409">
        <f t="shared" si="145"/>
        <v>1</v>
      </c>
      <c r="X155" s="407">
        <f t="shared" ref="X155:AE155" si="146">IFERROR(SUM(X156:X157)/COUNT(X156:X157),0)</f>
        <v>1</v>
      </c>
      <c r="Y155" s="407">
        <f t="shared" si="146"/>
        <v>1</v>
      </c>
      <c r="Z155" s="407">
        <f t="shared" si="146"/>
        <v>1</v>
      </c>
      <c r="AA155" s="409">
        <f t="shared" si="146"/>
        <v>1</v>
      </c>
      <c r="AB155" s="407">
        <f t="shared" si="146"/>
        <v>1</v>
      </c>
      <c r="AC155" s="407">
        <f t="shared" si="146"/>
        <v>1</v>
      </c>
      <c r="AD155" s="407">
        <f t="shared" si="146"/>
        <v>1</v>
      </c>
      <c r="AE155" s="409">
        <f t="shared" si="146"/>
        <v>1</v>
      </c>
      <c r="AF155" s="661"/>
      <c r="AG155" s="660"/>
      <c r="AH155" s="660"/>
      <c r="AI155" s="660"/>
      <c r="AJ155" s="660"/>
      <c r="AK155" s="660"/>
      <c r="AL155" s="660"/>
    </row>
    <row r="156" spans="1:38" ht="12" x14ac:dyDescent="0.2">
      <c r="A156" s="10"/>
      <c r="B156" s="206"/>
      <c r="C156" s="210"/>
      <c r="D156" s="119" t="s">
        <v>272</v>
      </c>
      <c r="E156" s="91"/>
      <c r="F156" s="92"/>
      <c r="G156" s="378">
        <f t="shared" ref="G156:R156" si="147">G138</f>
        <v>0.16666666666666666</v>
      </c>
      <c r="H156" s="288">
        <f t="shared" si="147"/>
        <v>0.33333333333333331</v>
      </c>
      <c r="I156" s="288">
        <f t="shared" si="147"/>
        <v>0.33333333333333331</v>
      </c>
      <c r="J156" s="288">
        <f t="shared" si="147"/>
        <v>0.375</v>
      </c>
      <c r="K156" s="293">
        <f t="shared" si="147"/>
        <v>0.54166666666666663</v>
      </c>
      <c r="L156" s="292">
        <f t="shared" si="147"/>
        <v>0.70833333333333337</v>
      </c>
      <c r="M156" s="288">
        <f t="shared" si="147"/>
        <v>0.75</v>
      </c>
      <c r="N156" s="288">
        <f t="shared" si="147"/>
        <v>0.79166666666666663</v>
      </c>
      <c r="O156" s="295">
        <f t="shared" si="147"/>
        <v>0.83333333333333337</v>
      </c>
      <c r="P156" s="292">
        <f t="shared" si="147"/>
        <v>0.95833333333333337</v>
      </c>
      <c r="Q156" s="288">
        <f t="shared" si="147"/>
        <v>0.95833333333333337</v>
      </c>
      <c r="R156" s="288">
        <f t="shared" si="147"/>
        <v>1</v>
      </c>
      <c r="S156" s="295">
        <f t="shared" ref="S156:AE156" si="148">R156</f>
        <v>1</v>
      </c>
      <c r="T156" s="288">
        <f t="shared" si="148"/>
        <v>1</v>
      </c>
      <c r="U156" s="288">
        <f t="shared" si="148"/>
        <v>1</v>
      </c>
      <c r="V156" s="288">
        <f t="shared" si="148"/>
        <v>1</v>
      </c>
      <c r="W156" s="295">
        <f t="shared" si="148"/>
        <v>1</v>
      </c>
      <c r="X156" s="288">
        <f t="shared" si="148"/>
        <v>1</v>
      </c>
      <c r="Y156" s="288">
        <f t="shared" si="148"/>
        <v>1</v>
      </c>
      <c r="Z156" s="288">
        <f t="shared" si="148"/>
        <v>1</v>
      </c>
      <c r="AA156" s="295">
        <f t="shared" si="148"/>
        <v>1</v>
      </c>
      <c r="AB156" s="288">
        <f t="shared" si="148"/>
        <v>1</v>
      </c>
      <c r="AC156" s="288">
        <f t="shared" si="148"/>
        <v>1</v>
      </c>
      <c r="AD156" s="288">
        <f t="shared" si="148"/>
        <v>1</v>
      </c>
      <c r="AE156" s="295">
        <f t="shared" si="148"/>
        <v>1</v>
      </c>
      <c r="AF156" s="673"/>
      <c r="AG156" s="508" t="s">
        <v>431</v>
      </c>
    </row>
    <row r="157" spans="1:38" ht="12" x14ac:dyDescent="0.2">
      <c r="A157" s="10"/>
      <c r="B157" s="206"/>
      <c r="C157" s="210"/>
      <c r="D157" s="120" t="s">
        <v>273</v>
      </c>
      <c r="E157" s="116"/>
      <c r="F157" s="93"/>
      <c r="G157" s="378">
        <f t="shared" ref="G157:P157" si="149">G147</f>
        <v>0.3</v>
      </c>
      <c r="H157" s="288">
        <f t="shared" si="149"/>
        <v>0.4</v>
      </c>
      <c r="I157" s="288">
        <f t="shared" si="149"/>
        <v>0.45</v>
      </c>
      <c r="J157" s="288">
        <f t="shared" si="149"/>
        <v>0.5</v>
      </c>
      <c r="K157" s="293">
        <f t="shared" si="149"/>
        <v>0.65</v>
      </c>
      <c r="L157" s="292">
        <f t="shared" si="149"/>
        <v>0.75</v>
      </c>
      <c r="M157" s="288">
        <f t="shared" si="149"/>
        <v>0.8</v>
      </c>
      <c r="N157" s="288">
        <f t="shared" si="149"/>
        <v>0.85</v>
      </c>
      <c r="O157" s="295">
        <f t="shared" si="149"/>
        <v>0.9</v>
      </c>
      <c r="P157" s="292">
        <f t="shared" si="149"/>
        <v>1</v>
      </c>
      <c r="Q157" s="288">
        <f>P157</f>
        <v>1</v>
      </c>
      <c r="R157" s="288">
        <f>Q157</f>
        <v>1</v>
      </c>
      <c r="S157" s="295">
        <f t="shared" ref="S157:AE157" si="150">R157</f>
        <v>1</v>
      </c>
      <c r="T157" s="288">
        <f t="shared" si="150"/>
        <v>1</v>
      </c>
      <c r="U157" s="288">
        <f t="shared" si="150"/>
        <v>1</v>
      </c>
      <c r="V157" s="288">
        <f t="shared" si="150"/>
        <v>1</v>
      </c>
      <c r="W157" s="295">
        <f t="shared" si="150"/>
        <v>1</v>
      </c>
      <c r="X157" s="288">
        <f t="shared" si="150"/>
        <v>1</v>
      </c>
      <c r="Y157" s="288">
        <f t="shared" si="150"/>
        <v>1</v>
      </c>
      <c r="Z157" s="288">
        <f t="shared" si="150"/>
        <v>1</v>
      </c>
      <c r="AA157" s="295">
        <f t="shared" si="150"/>
        <v>1</v>
      </c>
      <c r="AB157" s="288">
        <f t="shared" si="150"/>
        <v>1</v>
      </c>
      <c r="AC157" s="288">
        <f t="shared" si="150"/>
        <v>1</v>
      </c>
      <c r="AD157" s="288">
        <f t="shared" si="150"/>
        <v>1</v>
      </c>
      <c r="AE157" s="295">
        <f t="shared" si="150"/>
        <v>1</v>
      </c>
      <c r="AF157" s="673"/>
      <c r="AG157" s="508" t="s">
        <v>431</v>
      </c>
    </row>
    <row r="158" spans="1:38" ht="12" thickBot="1" x14ac:dyDescent="0.25">
      <c r="A158" s="10"/>
      <c r="B158" s="206"/>
      <c r="C158" s="210"/>
      <c r="D158" s="271" t="s">
        <v>205</v>
      </c>
      <c r="E158" s="150"/>
      <c r="F158" s="83"/>
      <c r="G158" s="159"/>
      <c r="H158" s="159"/>
      <c r="I158" s="160"/>
      <c r="J158" s="160"/>
      <c r="K158" s="161"/>
      <c r="L158" s="142"/>
      <c r="M158" s="143"/>
      <c r="N158" s="143"/>
      <c r="O158" s="144"/>
      <c r="P158" s="143"/>
      <c r="Q158" s="145"/>
      <c r="R158" s="145"/>
      <c r="S158" s="146"/>
      <c r="T158" s="151"/>
      <c r="U158" s="145"/>
      <c r="V158" s="145"/>
      <c r="W158" s="146"/>
      <c r="X158" s="151"/>
      <c r="Y158" s="145"/>
      <c r="Z158" s="145"/>
      <c r="AA158" s="146"/>
      <c r="AB158" s="151"/>
      <c r="AC158" s="145"/>
      <c r="AD158" s="145"/>
      <c r="AE158" s="146"/>
      <c r="AF158" s="681"/>
      <c r="AG158" s="146"/>
      <c r="AH158" s="146"/>
      <c r="AI158" s="146"/>
      <c r="AJ158" s="146"/>
      <c r="AK158" s="146"/>
      <c r="AL158" s="146"/>
    </row>
    <row r="159" spans="1:38" ht="12" thickBot="1" x14ac:dyDescent="0.25">
      <c r="A159" s="10"/>
      <c r="B159" s="205" t="s">
        <v>55</v>
      </c>
      <c r="C159" s="209"/>
      <c r="D159" s="117" t="s">
        <v>56</v>
      </c>
      <c r="E159" s="99"/>
      <c r="F159" s="100"/>
      <c r="G159" s="429"/>
      <c r="H159" s="111"/>
      <c r="I159" s="108"/>
      <c r="J159" s="108"/>
      <c r="K159" s="112"/>
      <c r="L159" s="107"/>
      <c r="M159" s="108"/>
      <c r="N159" s="108"/>
      <c r="O159" s="110"/>
      <c r="P159" s="108"/>
      <c r="Q159" s="108"/>
      <c r="R159" s="108"/>
      <c r="S159" s="428"/>
      <c r="T159" s="107"/>
      <c r="U159" s="108"/>
      <c r="V159" s="108"/>
      <c r="W159" s="110"/>
      <c r="X159" s="107"/>
      <c r="Y159" s="108"/>
      <c r="Z159" s="108"/>
      <c r="AA159" s="110"/>
      <c r="AB159" s="107"/>
      <c r="AC159" s="108"/>
      <c r="AD159" s="108"/>
      <c r="AE159" s="110"/>
      <c r="AF159" s="657"/>
      <c r="AG159" s="108"/>
      <c r="AH159" s="108"/>
      <c r="AI159" s="108"/>
      <c r="AJ159" s="108"/>
      <c r="AK159" s="108"/>
      <c r="AL159" s="108"/>
    </row>
    <row r="160" spans="1:38" x14ac:dyDescent="0.2">
      <c r="A160" s="10"/>
      <c r="B160" s="206"/>
      <c r="C160" s="210"/>
      <c r="D160" s="118" t="s">
        <v>122</v>
      </c>
      <c r="E160" s="89"/>
      <c r="F160" s="90"/>
      <c r="G160" s="406">
        <f>IFERROR(SUM(G161:G167)/COUNT(G161:G167),0)</f>
        <v>0.5</v>
      </c>
      <c r="H160" s="407">
        <f>IFERROR(SUM(H161:H167)/COUNT(H161:H167),0)</f>
        <v>0.5357142857142857</v>
      </c>
      <c r="I160" s="407">
        <f t="shared" ref="I160:W160" si="151">IFERROR(SUM(I161:I167)/COUNT(I161:I167),0)</f>
        <v>0.5714285714285714</v>
      </c>
      <c r="J160" s="407">
        <f t="shared" si="151"/>
        <v>0.6071428571428571</v>
      </c>
      <c r="K160" s="407">
        <f t="shared" si="151"/>
        <v>0.7142857142857143</v>
      </c>
      <c r="L160" s="408">
        <f>IFERROR(SUM(L161:L167)/COUNT(L161:L167),0)</f>
        <v>0.7142857142857143</v>
      </c>
      <c r="M160" s="407">
        <f t="shared" si="151"/>
        <v>1</v>
      </c>
      <c r="N160" s="407">
        <f t="shared" si="151"/>
        <v>1</v>
      </c>
      <c r="O160" s="409">
        <f t="shared" si="151"/>
        <v>1</v>
      </c>
      <c r="P160" s="407">
        <f t="shared" si="151"/>
        <v>1</v>
      </c>
      <c r="Q160" s="407">
        <f t="shared" si="151"/>
        <v>1</v>
      </c>
      <c r="R160" s="407">
        <f t="shared" si="151"/>
        <v>1</v>
      </c>
      <c r="S160" s="409">
        <f t="shared" si="151"/>
        <v>1</v>
      </c>
      <c r="T160" s="407">
        <f t="shared" si="151"/>
        <v>1</v>
      </c>
      <c r="U160" s="407">
        <f t="shared" si="151"/>
        <v>1</v>
      </c>
      <c r="V160" s="407">
        <f t="shared" si="151"/>
        <v>1</v>
      </c>
      <c r="W160" s="409">
        <f t="shared" si="151"/>
        <v>1</v>
      </c>
      <c r="X160" s="407">
        <f t="shared" ref="X160:AE160" si="152">IFERROR(SUM(X161:X167)/COUNT(X161:X167),0)</f>
        <v>1</v>
      </c>
      <c r="Y160" s="407">
        <f t="shared" si="152"/>
        <v>1</v>
      </c>
      <c r="Z160" s="407">
        <f t="shared" si="152"/>
        <v>1</v>
      </c>
      <c r="AA160" s="409">
        <f t="shared" si="152"/>
        <v>1</v>
      </c>
      <c r="AB160" s="407">
        <f t="shared" si="152"/>
        <v>1</v>
      </c>
      <c r="AC160" s="407">
        <f t="shared" si="152"/>
        <v>1</v>
      </c>
      <c r="AD160" s="407">
        <f t="shared" si="152"/>
        <v>1</v>
      </c>
      <c r="AE160" s="409">
        <f t="shared" si="152"/>
        <v>1</v>
      </c>
      <c r="AF160" s="661"/>
      <c r="AG160" s="660"/>
      <c r="AH160" s="660"/>
      <c r="AI160" s="660"/>
      <c r="AJ160" s="660"/>
      <c r="AK160" s="660"/>
      <c r="AL160" s="660"/>
    </row>
    <row r="161" spans="1:38" ht="12" x14ac:dyDescent="0.2">
      <c r="A161" s="10"/>
      <c r="B161" s="206"/>
      <c r="C161" s="210"/>
      <c r="D161" s="364" t="s">
        <v>263</v>
      </c>
      <c r="E161" s="91"/>
      <c r="F161" s="92"/>
      <c r="G161" s="378">
        <f>G108</f>
        <v>1</v>
      </c>
      <c r="H161" s="288">
        <f>G161</f>
        <v>1</v>
      </c>
      <c r="I161" s="288">
        <f t="shared" ref="I161:K164" si="153">H161</f>
        <v>1</v>
      </c>
      <c r="J161" s="288">
        <f t="shared" si="153"/>
        <v>1</v>
      </c>
      <c r="K161" s="460">
        <f t="shared" si="153"/>
        <v>1</v>
      </c>
      <c r="L161" s="292">
        <f t="shared" ref="L161:W161" si="154">K161</f>
        <v>1</v>
      </c>
      <c r="M161" s="288">
        <f t="shared" si="154"/>
        <v>1</v>
      </c>
      <c r="N161" s="288">
        <f t="shared" si="154"/>
        <v>1</v>
      </c>
      <c r="O161" s="295">
        <f t="shared" si="154"/>
        <v>1</v>
      </c>
      <c r="P161" s="292">
        <f t="shared" si="154"/>
        <v>1</v>
      </c>
      <c r="Q161" s="288">
        <f t="shared" si="154"/>
        <v>1</v>
      </c>
      <c r="R161" s="288">
        <f t="shared" si="154"/>
        <v>1</v>
      </c>
      <c r="S161" s="295">
        <f t="shared" si="154"/>
        <v>1</v>
      </c>
      <c r="T161" s="288">
        <f t="shared" si="154"/>
        <v>1</v>
      </c>
      <c r="U161" s="288">
        <f t="shared" si="154"/>
        <v>1</v>
      </c>
      <c r="V161" s="288">
        <f t="shared" si="154"/>
        <v>1</v>
      </c>
      <c r="W161" s="295">
        <f t="shared" si="154"/>
        <v>1</v>
      </c>
      <c r="X161" s="288">
        <f t="shared" ref="X161:X167" si="155">W161</f>
        <v>1</v>
      </c>
      <c r="Y161" s="288">
        <f t="shared" ref="Y161:AA165" si="156">X161</f>
        <v>1</v>
      </c>
      <c r="Z161" s="288">
        <f t="shared" si="156"/>
        <v>1</v>
      </c>
      <c r="AA161" s="295">
        <f t="shared" si="156"/>
        <v>1</v>
      </c>
      <c r="AB161" s="288">
        <f t="shared" ref="AB161:AB167" si="157">AA161</f>
        <v>1</v>
      </c>
      <c r="AC161" s="288">
        <f t="shared" ref="AC161:AE165" si="158">AB161</f>
        <v>1</v>
      </c>
      <c r="AD161" s="288">
        <f t="shared" si="158"/>
        <v>1</v>
      </c>
      <c r="AE161" s="295">
        <f t="shared" si="158"/>
        <v>1</v>
      </c>
      <c r="AF161" s="507"/>
      <c r="AG161" s="508" t="s">
        <v>431</v>
      </c>
      <c r="AH161" s="507"/>
      <c r="AI161" s="507"/>
      <c r="AJ161" s="507"/>
      <c r="AK161" s="507"/>
      <c r="AL161" s="507"/>
    </row>
    <row r="162" spans="1:38" ht="12" x14ac:dyDescent="0.2">
      <c r="A162" s="10"/>
      <c r="B162" s="206"/>
      <c r="C162" s="210"/>
      <c r="D162" s="364" t="s">
        <v>264</v>
      </c>
      <c r="E162" s="91"/>
      <c r="F162" s="315"/>
      <c r="G162" s="378">
        <f>G109</f>
        <v>1</v>
      </c>
      <c r="H162" s="288">
        <f>G162</f>
        <v>1</v>
      </c>
      <c r="I162" s="288">
        <f t="shared" si="153"/>
        <v>1</v>
      </c>
      <c r="J162" s="288">
        <f t="shared" si="153"/>
        <v>1</v>
      </c>
      <c r="K162" s="460">
        <f t="shared" si="153"/>
        <v>1</v>
      </c>
      <c r="L162" s="292">
        <f t="shared" ref="L162:W162" si="159">K162</f>
        <v>1</v>
      </c>
      <c r="M162" s="288">
        <f t="shared" si="159"/>
        <v>1</v>
      </c>
      <c r="N162" s="288">
        <f t="shared" si="159"/>
        <v>1</v>
      </c>
      <c r="O162" s="295">
        <f t="shared" si="159"/>
        <v>1</v>
      </c>
      <c r="P162" s="292">
        <f t="shared" si="159"/>
        <v>1</v>
      </c>
      <c r="Q162" s="288">
        <f t="shared" si="159"/>
        <v>1</v>
      </c>
      <c r="R162" s="288">
        <f t="shared" si="159"/>
        <v>1</v>
      </c>
      <c r="S162" s="295">
        <f t="shared" si="159"/>
        <v>1</v>
      </c>
      <c r="T162" s="288">
        <f t="shared" si="159"/>
        <v>1</v>
      </c>
      <c r="U162" s="288">
        <f t="shared" si="159"/>
        <v>1</v>
      </c>
      <c r="V162" s="288">
        <f t="shared" si="159"/>
        <v>1</v>
      </c>
      <c r="W162" s="295">
        <f t="shared" si="159"/>
        <v>1</v>
      </c>
      <c r="X162" s="288">
        <f t="shared" si="155"/>
        <v>1</v>
      </c>
      <c r="Y162" s="288">
        <f t="shared" si="156"/>
        <v>1</v>
      </c>
      <c r="Z162" s="288">
        <f t="shared" si="156"/>
        <v>1</v>
      </c>
      <c r="AA162" s="295">
        <f t="shared" si="156"/>
        <v>1</v>
      </c>
      <c r="AB162" s="288">
        <f t="shared" si="157"/>
        <v>1</v>
      </c>
      <c r="AC162" s="288">
        <f t="shared" si="158"/>
        <v>1</v>
      </c>
      <c r="AD162" s="288">
        <f t="shared" si="158"/>
        <v>1</v>
      </c>
      <c r="AE162" s="295">
        <f t="shared" si="158"/>
        <v>1</v>
      </c>
      <c r="AF162" s="507"/>
      <c r="AG162" s="508" t="s">
        <v>431</v>
      </c>
      <c r="AH162" s="507"/>
      <c r="AI162" s="507"/>
      <c r="AJ162" s="507"/>
      <c r="AK162" s="507"/>
      <c r="AL162" s="507"/>
    </row>
    <row r="163" spans="1:38" ht="12" x14ac:dyDescent="0.2">
      <c r="A163" s="10"/>
      <c r="B163" s="206"/>
      <c r="C163" s="210"/>
      <c r="D163" s="364" t="s">
        <v>265</v>
      </c>
      <c r="E163" s="91"/>
      <c r="F163" s="315"/>
      <c r="G163" s="378">
        <f>G111</f>
        <v>0.5</v>
      </c>
      <c r="H163" s="288">
        <f>G163</f>
        <v>0.5</v>
      </c>
      <c r="I163" s="288">
        <f>H163</f>
        <v>0.5</v>
      </c>
      <c r="J163" s="288">
        <f>I163</f>
        <v>0.5</v>
      </c>
      <c r="K163" s="460">
        <v>1</v>
      </c>
      <c r="L163" s="292">
        <f t="shared" ref="L163:W163" si="160">K163</f>
        <v>1</v>
      </c>
      <c r="M163" s="288">
        <f t="shared" si="160"/>
        <v>1</v>
      </c>
      <c r="N163" s="288">
        <f t="shared" si="160"/>
        <v>1</v>
      </c>
      <c r="O163" s="295">
        <f t="shared" si="160"/>
        <v>1</v>
      </c>
      <c r="P163" s="292">
        <f t="shared" si="160"/>
        <v>1</v>
      </c>
      <c r="Q163" s="288">
        <f t="shared" si="160"/>
        <v>1</v>
      </c>
      <c r="R163" s="288">
        <f t="shared" si="160"/>
        <v>1</v>
      </c>
      <c r="S163" s="295">
        <f t="shared" si="160"/>
        <v>1</v>
      </c>
      <c r="T163" s="288">
        <f t="shared" si="160"/>
        <v>1</v>
      </c>
      <c r="U163" s="288">
        <f t="shared" si="160"/>
        <v>1</v>
      </c>
      <c r="V163" s="288">
        <f t="shared" si="160"/>
        <v>1</v>
      </c>
      <c r="W163" s="295">
        <f t="shared" si="160"/>
        <v>1</v>
      </c>
      <c r="X163" s="288">
        <f t="shared" si="155"/>
        <v>1</v>
      </c>
      <c r="Y163" s="288">
        <f t="shared" si="156"/>
        <v>1</v>
      </c>
      <c r="Z163" s="288">
        <f t="shared" si="156"/>
        <v>1</v>
      </c>
      <c r="AA163" s="295">
        <f t="shared" si="156"/>
        <v>1</v>
      </c>
      <c r="AB163" s="288">
        <f t="shared" si="157"/>
        <v>1</v>
      </c>
      <c r="AC163" s="288">
        <f t="shared" si="158"/>
        <v>1</v>
      </c>
      <c r="AD163" s="288">
        <f t="shared" si="158"/>
        <v>1</v>
      </c>
      <c r="AE163" s="295">
        <f t="shared" si="158"/>
        <v>1</v>
      </c>
      <c r="AF163" s="507"/>
      <c r="AG163" s="508" t="s">
        <v>431</v>
      </c>
      <c r="AH163" s="507"/>
      <c r="AI163" s="507"/>
      <c r="AJ163" s="507"/>
      <c r="AK163" s="507"/>
      <c r="AL163" s="507"/>
    </row>
    <row r="164" spans="1:38" ht="12" x14ac:dyDescent="0.2">
      <c r="A164" s="10"/>
      <c r="B164" s="206"/>
      <c r="C164" s="210"/>
      <c r="D164" s="364" t="s">
        <v>266</v>
      </c>
      <c r="E164" s="91"/>
      <c r="F164" s="315"/>
      <c r="G164" s="378">
        <f>G112</f>
        <v>1</v>
      </c>
      <c r="H164" s="288">
        <f>G164</f>
        <v>1</v>
      </c>
      <c r="I164" s="288">
        <f t="shared" si="153"/>
        <v>1</v>
      </c>
      <c r="J164" s="288">
        <f t="shared" si="153"/>
        <v>1</v>
      </c>
      <c r="K164" s="460">
        <f t="shared" si="153"/>
        <v>1</v>
      </c>
      <c r="L164" s="292">
        <f t="shared" ref="L164:W164" si="161">K164</f>
        <v>1</v>
      </c>
      <c r="M164" s="288">
        <f t="shared" si="161"/>
        <v>1</v>
      </c>
      <c r="N164" s="288">
        <f t="shared" si="161"/>
        <v>1</v>
      </c>
      <c r="O164" s="295">
        <f t="shared" si="161"/>
        <v>1</v>
      </c>
      <c r="P164" s="292">
        <f t="shared" si="161"/>
        <v>1</v>
      </c>
      <c r="Q164" s="288">
        <f t="shared" si="161"/>
        <v>1</v>
      </c>
      <c r="R164" s="288">
        <f t="shared" si="161"/>
        <v>1</v>
      </c>
      <c r="S164" s="295">
        <f t="shared" si="161"/>
        <v>1</v>
      </c>
      <c r="T164" s="288">
        <f t="shared" si="161"/>
        <v>1</v>
      </c>
      <c r="U164" s="288">
        <f t="shared" si="161"/>
        <v>1</v>
      </c>
      <c r="V164" s="288">
        <f t="shared" si="161"/>
        <v>1</v>
      </c>
      <c r="W164" s="295">
        <f t="shared" si="161"/>
        <v>1</v>
      </c>
      <c r="X164" s="288">
        <f t="shared" si="155"/>
        <v>1</v>
      </c>
      <c r="Y164" s="288">
        <f t="shared" si="156"/>
        <v>1</v>
      </c>
      <c r="Z164" s="288">
        <f t="shared" si="156"/>
        <v>1</v>
      </c>
      <c r="AA164" s="295">
        <f t="shared" si="156"/>
        <v>1</v>
      </c>
      <c r="AB164" s="288">
        <f t="shared" si="157"/>
        <v>1</v>
      </c>
      <c r="AC164" s="288">
        <f t="shared" si="158"/>
        <v>1</v>
      </c>
      <c r="AD164" s="288">
        <f t="shared" si="158"/>
        <v>1</v>
      </c>
      <c r="AE164" s="295">
        <f t="shared" si="158"/>
        <v>1</v>
      </c>
      <c r="AF164" s="673"/>
      <c r="AG164" s="508" t="s">
        <v>431</v>
      </c>
    </row>
    <row r="165" spans="1:38" ht="12" x14ac:dyDescent="0.2">
      <c r="A165" s="40"/>
      <c r="B165" s="206"/>
      <c r="C165" s="210"/>
      <c r="D165" s="368" t="s">
        <v>267</v>
      </c>
      <c r="E165" s="116"/>
      <c r="F165" s="93"/>
      <c r="G165" s="378">
        <f>G119</f>
        <v>0</v>
      </c>
      <c r="H165" s="288">
        <f>H119</f>
        <v>0.25</v>
      </c>
      <c r="I165" s="288">
        <f>I119</f>
        <v>0.5</v>
      </c>
      <c r="J165" s="288">
        <f>J119</f>
        <v>0.75</v>
      </c>
      <c r="K165" s="293">
        <f>K119</f>
        <v>1</v>
      </c>
      <c r="L165" s="292">
        <f t="shared" ref="L165:W165" si="162">K165</f>
        <v>1</v>
      </c>
      <c r="M165" s="288">
        <f t="shared" si="162"/>
        <v>1</v>
      </c>
      <c r="N165" s="288">
        <f t="shared" si="162"/>
        <v>1</v>
      </c>
      <c r="O165" s="295">
        <f t="shared" si="162"/>
        <v>1</v>
      </c>
      <c r="P165" s="292">
        <f t="shared" si="162"/>
        <v>1</v>
      </c>
      <c r="Q165" s="288">
        <f t="shared" si="162"/>
        <v>1</v>
      </c>
      <c r="R165" s="288">
        <f t="shared" si="162"/>
        <v>1</v>
      </c>
      <c r="S165" s="295">
        <f t="shared" si="162"/>
        <v>1</v>
      </c>
      <c r="T165" s="288">
        <f t="shared" si="162"/>
        <v>1</v>
      </c>
      <c r="U165" s="288">
        <f t="shared" si="162"/>
        <v>1</v>
      </c>
      <c r="V165" s="288">
        <f t="shared" si="162"/>
        <v>1</v>
      </c>
      <c r="W165" s="295">
        <f t="shared" si="162"/>
        <v>1</v>
      </c>
      <c r="X165" s="288">
        <f t="shared" si="155"/>
        <v>1</v>
      </c>
      <c r="Y165" s="288">
        <f t="shared" si="156"/>
        <v>1</v>
      </c>
      <c r="Z165" s="288">
        <f t="shared" si="156"/>
        <v>1</v>
      </c>
      <c r="AA165" s="295">
        <f t="shared" si="156"/>
        <v>1</v>
      </c>
      <c r="AB165" s="288">
        <f t="shared" si="157"/>
        <v>1</v>
      </c>
      <c r="AC165" s="288">
        <f t="shared" si="158"/>
        <v>1</v>
      </c>
      <c r="AD165" s="288">
        <f t="shared" si="158"/>
        <v>1</v>
      </c>
      <c r="AE165" s="295">
        <f t="shared" si="158"/>
        <v>1</v>
      </c>
      <c r="AF165" s="673"/>
      <c r="AG165" s="508" t="s">
        <v>431</v>
      </c>
    </row>
    <row r="166" spans="1:38" ht="12" x14ac:dyDescent="0.2">
      <c r="A166" s="40"/>
      <c r="B166" s="206"/>
      <c r="C166" s="210"/>
      <c r="D166" s="364" t="s">
        <v>268</v>
      </c>
      <c r="E166" s="82"/>
      <c r="F166" s="83"/>
      <c r="G166" s="378">
        <f>G125</f>
        <v>0</v>
      </c>
      <c r="H166" s="288">
        <f>H125</f>
        <v>0</v>
      </c>
      <c r="I166" s="288">
        <f>I125</f>
        <v>0</v>
      </c>
      <c r="J166" s="288">
        <f>J125</f>
        <v>0</v>
      </c>
      <c r="K166" s="293">
        <f>K125</f>
        <v>0</v>
      </c>
      <c r="L166" s="292">
        <f>K166</f>
        <v>0</v>
      </c>
      <c r="M166" s="288" t="s">
        <v>324</v>
      </c>
      <c r="N166" s="288" t="s">
        <v>325</v>
      </c>
      <c r="O166" s="295" t="s">
        <v>326</v>
      </c>
      <c r="P166" s="292" t="str">
        <f>O166</f>
        <v>N177</v>
      </c>
      <c r="Q166" s="288" t="s">
        <v>327</v>
      </c>
      <c r="R166" s="288" t="s">
        <v>328</v>
      </c>
      <c r="S166" s="295">
        <v>1</v>
      </c>
      <c r="T166" s="292">
        <f>S166</f>
        <v>1</v>
      </c>
      <c r="U166" s="288" t="s">
        <v>330</v>
      </c>
      <c r="V166" s="288" t="s">
        <v>331</v>
      </c>
      <c r="W166" s="295" t="s">
        <v>332</v>
      </c>
      <c r="X166" s="292" t="str">
        <f t="shared" si="155"/>
        <v>N179</v>
      </c>
      <c r="Y166" s="288" t="s">
        <v>330</v>
      </c>
      <c r="Z166" s="288" t="s">
        <v>331</v>
      </c>
      <c r="AA166" s="295" t="s">
        <v>332</v>
      </c>
      <c r="AB166" s="292" t="str">
        <f t="shared" si="157"/>
        <v>N179</v>
      </c>
      <c r="AC166" s="288" t="s">
        <v>330</v>
      </c>
      <c r="AD166" s="288" t="s">
        <v>331</v>
      </c>
      <c r="AE166" s="295" t="s">
        <v>332</v>
      </c>
      <c r="AF166" s="673"/>
      <c r="AG166" s="508" t="s">
        <v>431</v>
      </c>
    </row>
    <row r="167" spans="1:38" ht="12" x14ac:dyDescent="0.2">
      <c r="A167" s="40"/>
      <c r="B167" s="206"/>
      <c r="C167" s="210"/>
      <c r="D167" s="433" t="s">
        <v>269</v>
      </c>
      <c r="E167" s="17"/>
      <c r="F167" s="20"/>
      <c r="G167" s="378">
        <v>0</v>
      </c>
      <c r="H167" s="288">
        <f>G167</f>
        <v>0</v>
      </c>
      <c r="I167" s="288">
        <f>H167</f>
        <v>0</v>
      </c>
      <c r="J167" s="288">
        <f>I167</f>
        <v>0</v>
      </c>
      <c r="K167" s="293">
        <f>J167</f>
        <v>0</v>
      </c>
      <c r="L167" s="292">
        <f>K167</f>
        <v>0</v>
      </c>
      <c r="M167" s="288" t="s">
        <v>327</v>
      </c>
      <c r="N167" s="288" t="s">
        <v>328</v>
      </c>
      <c r="O167" s="295" t="s">
        <v>329</v>
      </c>
      <c r="P167" s="292" t="str">
        <f>O167</f>
        <v>N178</v>
      </c>
      <c r="Q167" s="288" t="s">
        <v>330</v>
      </c>
      <c r="R167" s="288" t="s">
        <v>331</v>
      </c>
      <c r="S167" s="295">
        <v>1</v>
      </c>
      <c r="T167" s="292">
        <f>S167</f>
        <v>1</v>
      </c>
      <c r="U167" s="288" t="s">
        <v>333</v>
      </c>
      <c r="V167" s="288" t="s">
        <v>334</v>
      </c>
      <c r="W167" s="295" t="s">
        <v>335</v>
      </c>
      <c r="X167" s="292" t="str">
        <f t="shared" si="155"/>
        <v>N180</v>
      </c>
      <c r="Y167" s="288" t="s">
        <v>333</v>
      </c>
      <c r="Z167" s="288" t="s">
        <v>334</v>
      </c>
      <c r="AA167" s="295" t="s">
        <v>335</v>
      </c>
      <c r="AB167" s="292" t="str">
        <f t="shared" si="157"/>
        <v>N180</v>
      </c>
      <c r="AC167" s="288" t="s">
        <v>333</v>
      </c>
      <c r="AD167" s="288" t="s">
        <v>334</v>
      </c>
      <c r="AE167" s="295" t="s">
        <v>335</v>
      </c>
      <c r="AF167" s="673"/>
      <c r="AG167" s="508" t="s">
        <v>431</v>
      </c>
    </row>
    <row r="168" spans="1:38" ht="12" thickBot="1" x14ac:dyDescent="0.25">
      <c r="A168" s="10"/>
      <c r="B168" s="206"/>
      <c r="C168" s="210"/>
      <c r="D168" s="271" t="s">
        <v>336</v>
      </c>
      <c r="E168" s="150"/>
      <c r="F168" s="83"/>
      <c r="G168" s="159"/>
      <c r="H168" s="159"/>
      <c r="I168" s="160"/>
      <c r="J168" s="160"/>
      <c r="K168" s="161"/>
      <c r="L168" s="142"/>
      <c r="M168" s="143"/>
      <c r="N168" s="143"/>
      <c r="O168" s="144"/>
      <c r="P168" s="143"/>
      <c r="Q168" s="145"/>
      <c r="R168" s="145"/>
      <c r="S168" s="146"/>
      <c r="T168" s="151"/>
      <c r="U168" s="145"/>
      <c r="V168" s="145"/>
      <c r="W168" s="146"/>
      <c r="X168" s="151"/>
      <c r="Y168" s="145"/>
      <c r="Z168" s="145"/>
      <c r="AA168" s="146"/>
      <c r="AB168" s="151"/>
      <c r="AC168" s="145"/>
      <c r="AD168" s="145"/>
      <c r="AE168" s="146"/>
      <c r="AF168" s="689"/>
      <c r="AG168" s="145"/>
      <c r="AH168" s="145"/>
      <c r="AI168" s="146"/>
      <c r="AJ168" s="145"/>
      <c r="AK168" s="145"/>
      <c r="AL168" s="145"/>
    </row>
    <row r="169" spans="1:38" ht="12" thickBot="1" x14ac:dyDescent="0.25">
      <c r="A169" s="10"/>
      <c r="B169" s="205" t="s">
        <v>57</v>
      </c>
      <c r="C169" s="209"/>
      <c r="D169" s="117" t="s">
        <v>58</v>
      </c>
      <c r="E169" s="99"/>
      <c r="F169" s="100"/>
      <c r="G169" s="111"/>
      <c r="H169" s="111"/>
      <c r="I169" s="108"/>
      <c r="J169" s="108"/>
      <c r="K169" s="112"/>
      <c r="L169" s="107"/>
      <c r="M169" s="108"/>
      <c r="N169" s="108"/>
      <c r="O169" s="110"/>
      <c r="P169" s="108"/>
      <c r="Q169" s="108"/>
      <c r="R169" s="108"/>
      <c r="S169" s="110"/>
      <c r="T169" s="428"/>
      <c r="U169" s="108"/>
      <c r="V169" s="108"/>
      <c r="W169" s="110"/>
      <c r="X169" s="110"/>
      <c r="Y169" s="108"/>
      <c r="Z169" s="108"/>
      <c r="AA169" s="110"/>
      <c r="AB169" s="110"/>
      <c r="AC169" s="108"/>
      <c r="AD169" s="108"/>
      <c r="AE169" s="110"/>
      <c r="AF169" s="693"/>
      <c r="AG169" s="108"/>
      <c r="AH169" s="108"/>
      <c r="AI169" s="109"/>
      <c r="AJ169" s="108"/>
      <c r="AK169" s="108"/>
      <c r="AL169" s="108"/>
    </row>
    <row r="170" spans="1:38" x14ac:dyDescent="0.2">
      <c r="A170" s="40"/>
      <c r="B170" s="206"/>
      <c r="C170" s="212"/>
      <c r="D170" s="118" t="s">
        <v>122</v>
      </c>
      <c r="E170" s="89"/>
      <c r="F170" s="90"/>
      <c r="G170" s="406">
        <f t="shared" ref="G170:AE170" si="163">IFERROR(SUM(G171:G171)/COUNT(G171:G171),0)</f>
        <v>0</v>
      </c>
      <c r="H170" s="407">
        <f t="shared" si="163"/>
        <v>0.25</v>
      </c>
      <c r="I170" s="407">
        <f t="shared" si="163"/>
        <v>0.25</v>
      </c>
      <c r="J170" s="407">
        <f t="shared" si="163"/>
        <v>0.5</v>
      </c>
      <c r="K170" s="407">
        <f t="shared" si="163"/>
        <v>0.75</v>
      </c>
      <c r="L170" s="408">
        <f t="shared" si="163"/>
        <v>1</v>
      </c>
      <c r="M170" s="407">
        <f t="shared" si="163"/>
        <v>1</v>
      </c>
      <c r="N170" s="407">
        <f t="shared" si="163"/>
        <v>1</v>
      </c>
      <c r="O170" s="409">
        <f t="shared" si="163"/>
        <v>1</v>
      </c>
      <c r="P170" s="407">
        <f t="shared" si="163"/>
        <v>1</v>
      </c>
      <c r="Q170" s="407">
        <f t="shared" si="163"/>
        <v>1</v>
      </c>
      <c r="R170" s="407">
        <f t="shared" si="163"/>
        <v>1</v>
      </c>
      <c r="S170" s="409">
        <f t="shared" si="163"/>
        <v>1</v>
      </c>
      <c r="T170" s="407">
        <f t="shared" si="163"/>
        <v>1</v>
      </c>
      <c r="U170" s="407">
        <f t="shared" si="163"/>
        <v>1</v>
      </c>
      <c r="V170" s="407">
        <f t="shared" si="163"/>
        <v>1</v>
      </c>
      <c r="W170" s="409">
        <f t="shared" si="163"/>
        <v>1</v>
      </c>
      <c r="X170" s="407">
        <f t="shared" si="163"/>
        <v>1</v>
      </c>
      <c r="Y170" s="407">
        <f t="shared" si="163"/>
        <v>1</v>
      </c>
      <c r="Z170" s="407">
        <f t="shared" si="163"/>
        <v>1</v>
      </c>
      <c r="AA170" s="409">
        <f t="shared" si="163"/>
        <v>1</v>
      </c>
      <c r="AB170" s="407">
        <f t="shared" si="163"/>
        <v>1</v>
      </c>
      <c r="AC170" s="407">
        <f t="shared" si="163"/>
        <v>1</v>
      </c>
      <c r="AD170" s="407">
        <f t="shared" si="163"/>
        <v>1</v>
      </c>
      <c r="AE170" s="409">
        <f t="shared" si="163"/>
        <v>1</v>
      </c>
      <c r="AF170" s="661"/>
      <c r="AG170" s="660"/>
      <c r="AH170" s="660"/>
      <c r="AI170" s="660"/>
      <c r="AJ170" s="660"/>
      <c r="AK170" s="660"/>
      <c r="AL170" s="660"/>
    </row>
    <row r="171" spans="1:38" ht="12" x14ac:dyDescent="0.2">
      <c r="A171" s="40"/>
      <c r="B171" s="206"/>
      <c r="C171" s="210"/>
      <c r="D171" s="368" t="s">
        <v>270</v>
      </c>
      <c r="E171" s="91"/>
      <c r="F171" s="92"/>
      <c r="G171" s="378">
        <v>0</v>
      </c>
      <c r="H171" s="288">
        <v>0.25</v>
      </c>
      <c r="I171" s="288">
        <v>0.25</v>
      </c>
      <c r="J171" s="288">
        <v>0.5</v>
      </c>
      <c r="K171" s="293">
        <v>0.75</v>
      </c>
      <c r="L171" s="292">
        <v>1</v>
      </c>
      <c r="M171" s="288">
        <f t="shared" ref="M171:AE171" si="164">L171</f>
        <v>1</v>
      </c>
      <c r="N171" s="288">
        <f t="shared" si="164"/>
        <v>1</v>
      </c>
      <c r="O171" s="295">
        <f t="shared" si="164"/>
        <v>1</v>
      </c>
      <c r="P171" s="292">
        <f t="shared" si="164"/>
        <v>1</v>
      </c>
      <c r="Q171" s="288">
        <f t="shared" si="164"/>
        <v>1</v>
      </c>
      <c r="R171" s="288">
        <f t="shared" si="164"/>
        <v>1</v>
      </c>
      <c r="S171" s="295">
        <f t="shared" si="164"/>
        <v>1</v>
      </c>
      <c r="T171" s="288">
        <f t="shared" si="164"/>
        <v>1</v>
      </c>
      <c r="U171" s="288">
        <f t="shared" si="164"/>
        <v>1</v>
      </c>
      <c r="V171" s="288">
        <f t="shared" si="164"/>
        <v>1</v>
      </c>
      <c r="W171" s="295">
        <f t="shared" si="164"/>
        <v>1</v>
      </c>
      <c r="X171" s="288">
        <f t="shared" si="164"/>
        <v>1</v>
      </c>
      <c r="Y171" s="288">
        <f t="shared" si="164"/>
        <v>1</v>
      </c>
      <c r="Z171" s="288">
        <f t="shared" si="164"/>
        <v>1</v>
      </c>
      <c r="AA171" s="295">
        <f t="shared" si="164"/>
        <v>1</v>
      </c>
      <c r="AB171" s="288">
        <f t="shared" si="164"/>
        <v>1</v>
      </c>
      <c r="AC171" s="288">
        <f t="shared" si="164"/>
        <v>1</v>
      </c>
      <c r="AD171" s="288">
        <f t="shared" si="164"/>
        <v>1</v>
      </c>
      <c r="AE171" s="295">
        <f t="shared" si="164"/>
        <v>1</v>
      </c>
      <c r="AF171" s="692" t="s">
        <v>828</v>
      </c>
      <c r="AG171" s="508" t="s">
        <v>451</v>
      </c>
    </row>
    <row r="172" spans="1:38" x14ac:dyDescent="0.2">
      <c r="A172" s="40"/>
      <c r="B172" s="206"/>
      <c r="C172" s="210"/>
      <c r="D172" s="514" t="s">
        <v>296</v>
      </c>
      <c r="E172" s="17"/>
      <c r="F172" s="20"/>
      <c r="G172" s="159"/>
      <c r="H172" s="159"/>
      <c r="I172" s="160"/>
      <c r="J172" s="160"/>
      <c r="K172" s="161"/>
      <c r="L172" s="142"/>
      <c r="M172" s="143"/>
      <c r="N172" s="143"/>
      <c r="O172" s="144"/>
      <c r="P172" s="143"/>
      <c r="Q172" s="145"/>
      <c r="R172" s="145"/>
      <c r="S172" s="146"/>
      <c r="T172" s="151"/>
      <c r="U172" s="145"/>
      <c r="V172" s="145"/>
      <c r="W172" s="146"/>
      <c r="X172" s="151"/>
      <c r="Y172" s="145"/>
      <c r="Z172" s="145"/>
      <c r="AA172" s="146"/>
      <c r="AB172" s="151"/>
      <c r="AC172" s="145"/>
      <c r="AD172" s="145"/>
      <c r="AE172" s="146"/>
      <c r="AF172" s="643"/>
      <c r="AG172" s="145"/>
      <c r="AH172" s="145"/>
      <c r="AI172" s="145"/>
      <c r="AJ172" s="145"/>
      <c r="AK172" s="145"/>
      <c r="AL172" s="145"/>
    </row>
  </sheetData>
  <mergeCells count="16">
    <mergeCell ref="B30:D30"/>
    <mergeCell ref="H7:K7"/>
    <mergeCell ref="L7:O7"/>
    <mergeCell ref="P7:S7"/>
    <mergeCell ref="T7:W7"/>
    <mergeCell ref="AB5:AE5"/>
    <mergeCell ref="AB7:AE7"/>
    <mergeCell ref="AF5:AH5"/>
    <mergeCell ref="AJ5:AL5"/>
    <mergeCell ref="B1:D3"/>
    <mergeCell ref="H5:K5"/>
    <mergeCell ref="L5:O5"/>
    <mergeCell ref="P5:S5"/>
    <mergeCell ref="T5:W5"/>
    <mergeCell ref="X5:AA5"/>
    <mergeCell ref="X7:AA7"/>
  </mergeCells>
  <conditionalFormatting sqref="H10:W10 H33:W33 H45:H47 H48:Q49 H52:W54 H51:Q51 H58:L61 V34:W34 W35">
    <cfRule type="cellIs" dxfId="2523" priority="3109" operator="equal">
      <formula>1</formula>
    </cfRule>
    <cfRule type="cellIs" dxfId="2522" priority="3110" operator="between">
      <formula>0.01</formula>
      <formula>0.99</formula>
    </cfRule>
  </conditionalFormatting>
  <conditionalFormatting sqref="H10 H67:W67 H33:H34 I33:W33 H45:H47 H48:Q49 H52:W54 H51:Q51 H58:L61 H120:O120 H119:K119 H127 H131:H134 H156:H157 H171 H152 V34:W34 W35">
    <cfRule type="expression" dxfId="2521" priority="3108" stopIfTrue="1">
      <formula>G10=1</formula>
    </cfRule>
  </conditionalFormatting>
  <conditionalFormatting sqref="I10:W10">
    <cfRule type="expression" dxfId="2520" priority="3107" stopIfTrue="1">
      <formula>H10=1</formula>
    </cfRule>
  </conditionalFormatting>
  <conditionalFormatting sqref="H11:W16">
    <cfRule type="cellIs" dxfId="2519" priority="3102" operator="equal">
      <formula>1</formula>
    </cfRule>
    <cfRule type="cellIs" dxfId="2518" priority="3103" operator="between">
      <formula>0.01</formula>
      <formula>0.99</formula>
    </cfRule>
  </conditionalFormatting>
  <conditionalFormatting sqref="H11:H16">
    <cfRule type="expression" dxfId="2517" priority="3101" stopIfTrue="1">
      <formula>G11=1</formula>
    </cfRule>
  </conditionalFormatting>
  <conditionalFormatting sqref="I11:W16">
    <cfRule type="expression" dxfId="2516" priority="3100" stopIfTrue="1">
      <formula>H11=1</formula>
    </cfRule>
  </conditionalFormatting>
  <conditionalFormatting sqref="H20:J20 L20:W20">
    <cfRule type="cellIs" dxfId="2515" priority="3095" operator="equal">
      <formula>1</formula>
    </cfRule>
    <cfRule type="cellIs" dxfId="2514" priority="3096" operator="between">
      <formula>0.01</formula>
      <formula>0.99</formula>
    </cfRule>
  </conditionalFormatting>
  <conditionalFormatting sqref="H20">
    <cfRule type="expression" dxfId="2513" priority="3094" stopIfTrue="1">
      <formula>G20=1</formula>
    </cfRule>
  </conditionalFormatting>
  <conditionalFormatting sqref="I20:J20 L20:W20">
    <cfRule type="expression" dxfId="2512" priority="3093" stopIfTrue="1">
      <formula>H20=1</formula>
    </cfRule>
  </conditionalFormatting>
  <conditionalFormatting sqref="H21:W28">
    <cfRule type="cellIs" dxfId="2511" priority="3088" operator="equal">
      <formula>1</formula>
    </cfRule>
    <cfRule type="cellIs" dxfId="2510" priority="3089" operator="between">
      <formula>0.01</formula>
      <formula>0.99</formula>
    </cfRule>
  </conditionalFormatting>
  <conditionalFormatting sqref="H21:H28">
    <cfRule type="expression" dxfId="2509" priority="3087" stopIfTrue="1">
      <formula>G21=1</formula>
    </cfRule>
  </conditionalFormatting>
  <conditionalFormatting sqref="I21:W28">
    <cfRule type="expression" dxfId="2508" priority="3086" stopIfTrue="1">
      <formula>H21=1</formula>
    </cfRule>
  </conditionalFormatting>
  <conditionalFormatting sqref="P40">
    <cfRule type="cellIs" dxfId="2507" priority="1613" stopIfTrue="1" operator="equal">
      <formula>1</formula>
    </cfRule>
  </conditionalFormatting>
  <conditionalFormatting sqref="H68:O68">
    <cfRule type="cellIs" dxfId="2506" priority="1629" stopIfTrue="1" operator="equal">
      <formula>1</formula>
    </cfRule>
  </conditionalFormatting>
  <conditionalFormatting sqref="P62">
    <cfRule type="cellIs" dxfId="2505" priority="1623" stopIfTrue="1" operator="equal">
      <formula>1</formula>
    </cfRule>
  </conditionalFormatting>
  <conditionalFormatting sqref="H62:O62">
    <cfRule type="cellIs" dxfId="2504" priority="1624" stopIfTrue="1" operator="equal">
      <formula>1</formula>
    </cfRule>
  </conditionalFormatting>
  <conditionalFormatting sqref="G62">
    <cfRule type="cellIs" dxfId="2503" priority="1621" stopIfTrue="1" operator="equal">
      <formula>1</formula>
    </cfRule>
  </conditionalFormatting>
  <conditionalFormatting sqref="P55">
    <cfRule type="cellIs" dxfId="2502" priority="1618" stopIfTrue="1" operator="equal">
      <formula>1</formula>
    </cfRule>
  </conditionalFormatting>
  <conditionalFormatting sqref="Q56 R172:W172">
    <cfRule type="cellIs" dxfId="2501" priority="1744" operator="equal">
      <formula>1</formula>
    </cfRule>
  </conditionalFormatting>
  <conditionalFormatting sqref="G68">
    <cfRule type="cellIs" dxfId="2500" priority="1626" stopIfTrue="1" operator="equal">
      <formula>1</formula>
    </cfRule>
  </conditionalFormatting>
  <conditionalFormatting sqref="R62:W62">
    <cfRule type="cellIs" dxfId="2499" priority="1625" operator="equal">
      <formula>1</formula>
    </cfRule>
  </conditionalFormatting>
  <conditionalFormatting sqref="Q62">
    <cfRule type="cellIs" dxfId="2498" priority="1622" operator="equal">
      <formula>1</formula>
    </cfRule>
  </conditionalFormatting>
  <conditionalFormatting sqref="G55">
    <cfRule type="cellIs" dxfId="2497" priority="1616" stopIfTrue="1" operator="equal">
      <formula>1</formula>
    </cfRule>
  </conditionalFormatting>
  <conditionalFormatting sqref="Q55">
    <cfRule type="cellIs" dxfId="2496" priority="1617" operator="equal">
      <formula>1</formula>
    </cfRule>
  </conditionalFormatting>
  <conditionalFormatting sqref="P41">
    <cfRule type="cellIs" dxfId="2495" priority="1787" operator="equal">
      <formula>1</formula>
    </cfRule>
  </conditionalFormatting>
  <conditionalFormatting sqref="S41:W41 I41:O41">
    <cfRule type="cellIs" dxfId="2494" priority="1788" operator="equal">
      <formula>1</formula>
    </cfRule>
  </conditionalFormatting>
  <conditionalFormatting sqref="R68:W68">
    <cfRule type="cellIs" dxfId="2493" priority="1630" operator="equal">
      <formula>1</formula>
    </cfRule>
  </conditionalFormatting>
  <conditionalFormatting sqref="P68">
    <cfRule type="cellIs" dxfId="2492" priority="1628" stopIfTrue="1" operator="equal">
      <formula>1</formula>
    </cfRule>
  </conditionalFormatting>
  <conditionalFormatting sqref="H36:H39">
    <cfRule type="expression" dxfId="2491" priority="1608" stopIfTrue="1">
      <formula>G36=1</formula>
    </cfRule>
  </conditionalFormatting>
  <conditionalFormatting sqref="E60">
    <cfRule type="cellIs" dxfId="2490" priority="1834" stopIfTrue="1" operator="equal">
      <formula>1</formula>
    </cfRule>
  </conditionalFormatting>
  <conditionalFormatting sqref="H56">
    <cfRule type="cellIs" dxfId="2489" priority="1820" stopIfTrue="1" operator="equal">
      <formula>1</formula>
    </cfRule>
  </conditionalFormatting>
  <conditionalFormatting sqref="I56:O56 R56:W56">
    <cfRule type="cellIs" dxfId="2488" priority="1819" operator="equal">
      <formula>1</formula>
    </cfRule>
  </conditionalFormatting>
  <conditionalFormatting sqref="H41">
    <cfRule type="cellIs" dxfId="2487" priority="1789" stopIfTrue="1" operator="equal">
      <formula>1</formula>
    </cfRule>
  </conditionalFormatting>
  <conditionalFormatting sqref="H34:P34 H36:W39">
    <cfRule type="cellIs" dxfId="2486" priority="1609" operator="equal">
      <formula>1</formula>
    </cfRule>
    <cfRule type="cellIs" dxfId="2485" priority="1610" operator="between">
      <formula>0.01</formula>
      <formula>0.99</formula>
    </cfRule>
  </conditionalFormatting>
  <conditionalFormatting sqref="I34:P34 I36:W39">
    <cfRule type="expression" dxfId="2484" priority="1607" stopIfTrue="1">
      <formula>H34=1</formula>
    </cfRule>
  </conditionalFormatting>
  <conditionalFormatting sqref="Q66:W66 H66:P67 H65:N65 P65:W65 H67:W67">
    <cfRule type="cellIs" dxfId="2483" priority="1597" operator="equal">
      <formula>1</formula>
    </cfRule>
    <cfRule type="cellIs" dxfId="2482" priority="1598" operator="between">
      <formula>0.01</formula>
      <formula>0.99</formula>
    </cfRule>
  </conditionalFormatting>
  <conditionalFormatting sqref="H66:P67 H65:N65 P65">
    <cfRule type="expression" dxfId="2481" priority="1596" stopIfTrue="1">
      <formula>G65=1</formula>
    </cfRule>
  </conditionalFormatting>
  <conditionalFormatting sqref="I65:N65 P65:W65 Q66:W67">
    <cfRule type="expression" dxfId="2480" priority="1595" stopIfTrue="1">
      <formula>H65=1</formula>
    </cfRule>
  </conditionalFormatting>
  <conditionalFormatting sqref="R31:W31 F60 M31:O31 I31:K31">
    <cfRule type="cellIs" dxfId="2479" priority="1833" operator="equal">
      <formula>1</formula>
    </cfRule>
  </conditionalFormatting>
  <conditionalFormatting sqref="Q68">
    <cfRule type="cellIs" dxfId="2478" priority="1627" operator="equal">
      <formula>1</formula>
    </cfRule>
  </conditionalFormatting>
  <conditionalFormatting sqref="H55:O55">
    <cfRule type="cellIs" dxfId="2477" priority="1619" stopIfTrue="1" operator="equal">
      <formula>1</formula>
    </cfRule>
  </conditionalFormatting>
  <conditionalFormatting sqref="R55:W55">
    <cfRule type="cellIs" dxfId="2476" priority="1620" operator="equal">
      <formula>1</formula>
    </cfRule>
  </conditionalFormatting>
  <conditionalFormatting sqref="Q40">
    <cfRule type="cellIs" dxfId="2475" priority="1612" operator="equal">
      <formula>1</formula>
    </cfRule>
  </conditionalFormatting>
  <conditionalFormatting sqref="H40:O40">
    <cfRule type="cellIs" dxfId="2474" priority="1614" stopIfTrue="1" operator="equal">
      <formula>1</formula>
    </cfRule>
  </conditionalFormatting>
  <conditionalFormatting sqref="R40:W40">
    <cfRule type="cellIs" dxfId="2473" priority="1615" operator="equal">
      <formula>1</formula>
    </cfRule>
  </conditionalFormatting>
  <conditionalFormatting sqref="G40">
    <cfRule type="cellIs" dxfId="2472" priority="1611" stopIfTrue="1" operator="equal">
      <formula>1</formula>
    </cfRule>
  </conditionalFormatting>
  <conditionalFormatting sqref="K35:V35">
    <cfRule type="cellIs" dxfId="2471" priority="1474" operator="equal">
      <formula>1</formula>
    </cfRule>
    <cfRule type="cellIs" dxfId="2470" priority="1475" operator="between">
      <formula>0.01</formula>
      <formula>0.99</formula>
    </cfRule>
  </conditionalFormatting>
  <conditionalFormatting sqref="Q34:U34">
    <cfRule type="cellIs" dxfId="2469" priority="1470" operator="equal">
      <formula>1</formula>
    </cfRule>
    <cfRule type="cellIs" dxfId="2468" priority="1471" operator="between">
      <formula>0.01</formula>
      <formula>0.99</formula>
    </cfRule>
  </conditionalFormatting>
  <conditionalFormatting sqref="G65:G67 G58:G61 G45:G49 G33:G39 G51:G54">
    <cfRule type="cellIs" dxfId="2467" priority="1415" operator="equal">
      <formula>1</formula>
    </cfRule>
    <cfRule type="cellIs" dxfId="2466" priority="1416" operator="between">
      <formula>0.01</formula>
      <formula>0.99</formula>
    </cfRule>
  </conditionalFormatting>
  <conditionalFormatting sqref="G20:G28">
    <cfRule type="cellIs" dxfId="2465" priority="1407" operator="equal">
      <formula>1</formula>
    </cfRule>
    <cfRule type="cellIs" dxfId="2464" priority="1408" operator="between">
      <formula>0.01</formula>
      <formula>0.99</formula>
    </cfRule>
  </conditionalFormatting>
  <conditionalFormatting sqref="G10:G16">
    <cfRule type="cellIs" dxfId="2463" priority="1405" operator="equal">
      <formula>1</formula>
    </cfRule>
    <cfRule type="cellIs" dxfId="2462" priority="1406" operator="between">
      <formula>0.01</formula>
      <formula>0.99</formula>
    </cfRule>
  </conditionalFormatting>
  <conditionalFormatting sqref="O146 O154">
    <cfRule type="cellIs" dxfId="2461" priority="1091" stopIfTrue="1" operator="equal">
      <formula>1</formula>
    </cfRule>
  </conditionalFormatting>
  <conditionalFormatting sqref="Q137 T137">
    <cfRule type="cellIs" dxfId="2460" priority="1083" stopIfTrue="1" operator="equal">
      <formula>1</formula>
    </cfRule>
  </conditionalFormatting>
  <conditionalFormatting sqref="H121:O121">
    <cfRule type="cellIs" dxfId="2459" priority="1234" stopIfTrue="1" operator="equal">
      <formula>1</formula>
    </cfRule>
  </conditionalFormatting>
  <conditionalFormatting sqref="T159:V159 P159:R159 H159:K159 M159:N159">
    <cfRule type="cellIs" dxfId="2458" priority="1086" stopIfTrue="1" operator="equal">
      <formula>1</formula>
    </cfRule>
  </conditionalFormatting>
  <conditionalFormatting sqref="H87:W88 H90:W93">
    <cfRule type="cellIs" dxfId="2457" priority="1200" operator="equal">
      <formula>1</formula>
    </cfRule>
    <cfRule type="cellIs" dxfId="2456" priority="1201" operator="between">
      <formula>0.01</formula>
      <formula>0.99</formula>
    </cfRule>
  </conditionalFormatting>
  <conditionalFormatting sqref="H87:H88 H90:H93">
    <cfRule type="expression" dxfId="2455" priority="1199" stopIfTrue="1">
      <formula>G87=1</formula>
    </cfRule>
  </conditionalFormatting>
  <conditionalFormatting sqref="I87:W88 I90:W93">
    <cfRule type="expression" dxfId="2454" priority="1198" stopIfTrue="1">
      <formula>H87=1</formula>
    </cfRule>
  </conditionalFormatting>
  <conditionalFormatting sqref="I98:W103">
    <cfRule type="expression" dxfId="2453" priority="1194" stopIfTrue="1">
      <formula>H98=1</formula>
    </cfRule>
  </conditionalFormatting>
  <conditionalFormatting sqref="V96:W96 T96 I96:R96">
    <cfRule type="cellIs" dxfId="2452" priority="1361" stopIfTrue="1" operator="equal">
      <formula>1</formula>
    </cfRule>
  </conditionalFormatting>
  <conditionalFormatting sqref="Q69">
    <cfRule type="cellIs" dxfId="2451" priority="1348" operator="equal">
      <formula>1</formula>
    </cfRule>
  </conditionalFormatting>
  <conditionalFormatting sqref="Q78">
    <cfRule type="cellIs" dxfId="2450" priority="1346" operator="equal">
      <formula>1</formula>
    </cfRule>
  </conditionalFormatting>
  <conditionalFormatting sqref="Q85">
    <cfRule type="cellIs" dxfId="2449" priority="1343" operator="equal">
      <formula>1</formula>
    </cfRule>
  </conditionalFormatting>
  <conditionalFormatting sqref="S96">
    <cfRule type="cellIs" dxfId="2448" priority="1340" stopIfTrue="1" operator="equal">
      <formula>1</formula>
    </cfRule>
  </conditionalFormatting>
  <conditionalFormatting sqref="H115:O115">
    <cfRule type="cellIs" dxfId="2447" priority="1229" stopIfTrue="1" operator="equal">
      <formula>1</formula>
    </cfRule>
  </conditionalFormatting>
  <conditionalFormatting sqref="H104:O104">
    <cfRule type="cellIs" dxfId="2446" priority="1224" stopIfTrue="1" operator="equal">
      <formula>1</formula>
    </cfRule>
  </conditionalFormatting>
  <conditionalFormatting sqref="H72:W76">
    <cfRule type="cellIs" dxfId="2445" priority="1204" operator="equal">
      <formula>1</formula>
    </cfRule>
    <cfRule type="cellIs" dxfId="2444" priority="1205" operator="between">
      <formula>0.01</formula>
      <formula>0.99</formula>
    </cfRule>
  </conditionalFormatting>
  <conditionalFormatting sqref="H72:H76">
    <cfRule type="expression" dxfId="2443" priority="1203" stopIfTrue="1">
      <formula>G72=1</formula>
    </cfRule>
  </conditionalFormatting>
  <conditionalFormatting sqref="I72:W76">
    <cfRule type="expression" dxfId="2442" priority="1202" stopIfTrue="1">
      <formula>H72=1</formula>
    </cfRule>
  </conditionalFormatting>
  <conditionalFormatting sqref="H98:W103">
    <cfRule type="cellIs" dxfId="2441" priority="1196" operator="equal">
      <formula>1</formula>
    </cfRule>
    <cfRule type="cellIs" dxfId="2440" priority="1197" operator="between">
      <formula>0.01</formula>
      <formula>0.99</formula>
    </cfRule>
  </conditionalFormatting>
  <conditionalFormatting sqref="H98:H103">
    <cfRule type="expression" dxfId="2439" priority="1195" stopIfTrue="1">
      <formula>G98=1</formula>
    </cfRule>
  </conditionalFormatting>
  <conditionalFormatting sqref="R69:W69 I69:K69 M69:O69">
    <cfRule type="cellIs" dxfId="2438" priority="1349" operator="equal">
      <formula>1</formula>
    </cfRule>
  </conditionalFormatting>
  <conditionalFormatting sqref="R78:W78 J78:N78">
    <cfRule type="cellIs" dxfId="2437" priority="1347" operator="equal">
      <formula>1</formula>
    </cfRule>
  </conditionalFormatting>
  <conditionalFormatting sqref="I85:N85 R85:W85">
    <cfRule type="cellIs" dxfId="2436" priority="1344" operator="equal">
      <formula>1</formula>
    </cfRule>
  </conditionalFormatting>
  <conditionalFormatting sqref="V105:W105 T105 I105:N105 Q105:R105">
    <cfRule type="cellIs" dxfId="2435" priority="1289" stopIfTrue="1" operator="equal">
      <formula>1</formula>
    </cfRule>
  </conditionalFormatting>
  <conditionalFormatting sqref="S105">
    <cfRule type="cellIs" dxfId="2434" priority="1288" stopIfTrue="1" operator="equal">
      <formula>1</formula>
    </cfRule>
  </conditionalFormatting>
  <conditionalFormatting sqref="U105">
    <cfRule type="cellIs" dxfId="2433" priority="1287" stopIfTrue="1" operator="equal">
      <formula>1</formula>
    </cfRule>
  </conditionalFormatting>
  <conditionalFormatting sqref="W116 T116 I116:N116 P116:R116">
    <cfRule type="cellIs" dxfId="2432" priority="1286" stopIfTrue="1" operator="equal">
      <formula>1</formula>
    </cfRule>
  </conditionalFormatting>
  <conditionalFormatting sqref="U116">
    <cfRule type="cellIs" dxfId="2431" priority="1285" stopIfTrue="1" operator="equal">
      <formula>1</formula>
    </cfRule>
  </conditionalFormatting>
  <conditionalFormatting sqref="V116">
    <cfRule type="cellIs" dxfId="2430" priority="1121" stopIfTrue="1" operator="equal">
      <formula>1</formula>
    </cfRule>
  </conditionalFormatting>
  <conditionalFormatting sqref="O159">
    <cfRule type="cellIs" dxfId="2429" priority="1085" stopIfTrue="1" operator="equal">
      <formula>1</formula>
    </cfRule>
  </conditionalFormatting>
  <conditionalFormatting sqref="P154:R154 P137 T154:V154 U137:V137 U146:V146 P146 L137:N137 H154:N154 L159 H146:N146">
    <cfRule type="cellIs" dxfId="2428" priority="1093" stopIfTrue="1" operator="equal">
      <formula>1</formula>
    </cfRule>
  </conditionalFormatting>
  <conditionalFormatting sqref="W137">
    <cfRule type="cellIs" dxfId="2427" priority="1089" operator="equal">
      <formula>1</formula>
    </cfRule>
  </conditionalFormatting>
  <conditionalFormatting sqref="H137:J137">
    <cfRule type="cellIs" dxfId="2426" priority="1092" operator="equal">
      <formula>1</formula>
    </cfRule>
  </conditionalFormatting>
  <conditionalFormatting sqref="L169">
    <cfRule type="cellIs" dxfId="2425" priority="1080" stopIfTrue="1" operator="equal">
      <formula>1</formula>
    </cfRule>
  </conditionalFormatting>
  <conditionalFormatting sqref="O169">
    <cfRule type="cellIs" dxfId="2424" priority="1078" stopIfTrue="1" operator="equal">
      <formula>1</formula>
    </cfRule>
  </conditionalFormatting>
  <conditionalFormatting sqref="S169">
    <cfRule type="cellIs" dxfId="2423" priority="1073" stopIfTrue="1" operator="equal">
      <formula>1</formula>
    </cfRule>
  </conditionalFormatting>
  <conditionalFormatting sqref="P121">
    <cfRule type="cellIs" dxfId="2422" priority="1233" stopIfTrue="1" operator="equal">
      <formula>1</formula>
    </cfRule>
  </conditionalFormatting>
  <conditionalFormatting sqref="Q121">
    <cfRule type="cellIs" dxfId="2421" priority="1232" operator="equal">
      <formula>1</formula>
    </cfRule>
  </conditionalFormatting>
  <conditionalFormatting sqref="R121:W121">
    <cfRule type="cellIs" dxfId="2420" priority="1235" operator="equal">
      <formula>1</formula>
    </cfRule>
  </conditionalFormatting>
  <conditionalFormatting sqref="G121">
    <cfRule type="cellIs" dxfId="2419" priority="1231" stopIfTrue="1" operator="equal">
      <formula>1</formula>
    </cfRule>
  </conditionalFormatting>
  <conditionalFormatting sqref="P115">
    <cfRule type="cellIs" dxfId="2418" priority="1228" stopIfTrue="1" operator="equal">
      <formula>1</formula>
    </cfRule>
  </conditionalFormatting>
  <conditionalFormatting sqref="Q115">
    <cfRule type="cellIs" dxfId="2417" priority="1227" operator="equal">
      <formula>1</formula>
    </cfRule>
  </conditionalFormatting>
  <conditionalFormatting sqref="R115:W115">
    <cfRule type="cellIs" dxfId="2416" priority="1230" operator="equal">
      <formula>1</formula>
    </cfRule>
  </conditionalFormatting>
  <conditionalFormatting sqref="G115">
    <cfRule type="cellIs" dxfId="2415" priority="1226" stopIfTrue="1" operator="equal">
      <formula>1</formula>
    </cfRule>
  </conditionalFormatting>
  <conditionalFormatting sqref="P104">
    <cfRule type="cellIs" dxfId="2414" priority="1223" stopIfTrue="1" operator="equal">
      <formula>1</formula>
    </cfRule>
  </conditionalFormatting>
  <conditionalFormatting sqref="Q104">
    <cfRule type="cellIs" dxfId="2413" priority="1222" operator="equal">
      <formula>1</formula>
    </cfRule>
  </conditionalFormatting>
  <conditionalFormatting sqref="R104:W104">
    <cfRule type="cellIs" dxfId="2412" priority="1225" operator="equal">
      <formula>1</formula>
    </cfRule>
  </conditionalFormatting>
  <conditionalFormatting sqref="G104">
    <cfRule type="cellIs" dxfId="2411" priority="1221" stopIfTrue="1" operator="equal">
      <formula>1</formula>
    </cfRule>
  </conditionalFormatting>
  <conditionalFormatting sqref="P94">
    <cfRule type="cellIs" dxfId="2410" priority="1218" stopIfTrue="1" operator="equal">
      <formula>1</formula>
    </cfRule>
  </conditionalFormatting>
  <conditionalFormatting sqref="Q94">
    <cfRule type="cellIs" dxfId="2409" priority="1217" operator="equal">
      <formula>1</formula>
    </cfRule>
  </conditionalFormatting>
  <conditionalFormatting sqref="H94:O94">
    <cfRule type="cellIs" dxfId="2408" priority="1219" stopIfTrue="1" operator="equal">
      <formula>1</formula>
    </cfRule>
  </conditionalFormatting>
  <conditionalFormatting sqref="R94:W94">
    <cfRule type="cellIs" dxfId="2407" priority="1220" operator="equal">
      <formula>1</formula>
    </cfRule>
  </conditionalFormatting>
  <conditionalFormatting sqref="G94">
    <cfRule type="cellIs" dxfId="2406" priority="1216" stopIfTrue="1" operator="equal">
      <formula>1</formula>
    </cfRule>
  </conditionalFormatting>
  <conditionalFormatting sqref="P84">
    <cfRule type="cellIs" dxfId="2405" priority="1213" stopIfTrue="1" operator="equal">
      <formula>1</formula>
    </cfRule>
  </conditionalFormatting>
  <conditionalFormatting sqref="Q84">
    <cfRule type="cellIs" dxfId="2404" priority="1212" operator="equal">
      <formula>1</formula>
    </cfRule>
  </conditionalFormatting>
  <conditionalFormatting sqref="H84:O84">
    <cfRule type="cellIs" dxfId="2403" priority="1214" stopIfTrue="1" operator="equal">
      <formula>1</formula>
    </cfRule>
  </conditionalFormatting>
  <conditionalFormatting sqref="R84:W84">
    <cfRule type="cellIs" dxfId="2402" priority="1215" operator="equal">
      <formula>1</formula>
    </cfRule>
  </conditionalFormatting>
  <conditionalFormatting sqref="G84">
    <cfRule type="cellIs" dxfId="2401" priority="1211" stopIfTrue="1" operator="equal">
      <formula>1</formula>
    </cfRule>
  </conditionalFormatting>
  <conditionalFormatting sqref="P77">
    <cfRule type="cellIs" dxfId="2400" priority="1208" stopIfTrue="1" operator="equal">
      <formula>1</formula>
    </cfRule>
  </conditionalFormatting>
  <conditionalFormatting sqref="Q77">
    <cfRule type="cellIs" dxfId="2399" priority="1207" operator="equal">
      <formula>1</formula>
    </cfRule>
  </conditionalFormatting>
  <conditionalFormatting sqref="H77:O77">
    <cfRule type="cellIs" dxfId="2398" priority="1209" stopIfTrue="1" operator="equal">
      <formula>1</formula>
    </cfRule>
  </conditionalFormatting>
  <conditionalFormatting sqref="R77:W77">
    <cfRule type="cellIs" dxfId="2397" priority="1210" operator="equal">
      <formula>1</formula>
    </cfRule>
  </conditionalFormatting>
  <conditionalFormatting sqref="G77">
    <cfRule type="cellIs" dxfId="2396" priority="1206" stopIfTrue="1" operator="equal">
      <formula>1</formula>
    </cfRule>
  </conditionalFormatting>
  <conditionalFormatting sqref="H111:O114 H107:O108 Q111:W114 Q107:W108">
    <cfRule type="cellIs" dxfId="2395" priority="1192" operator="equal">
      <formula>1</formula>
    </cfRule>
    <cfRule type="cellIs" dxfId="2394" priority="1193" operator="between">
      <formula>0.01</formula>
      <formula>0.99</formula>
    </cfRule>
  </conditionalFormatting>
  <conditionalFormatting sqref="H107:H108 H111:H114">
    <cfRule type="expression" dxfId="2393" priority="1191" stopIfTrue="1">
      <formula>G107=1</formula>
    </cfRule>
  </conditionalFormatting>
  <conditionalFormatting sqref="I111:O114 I107:O108 Q111:W114 Q107:W108">
    <cfRule type="expression" dxfId="2392" priority="1190" stopIfTrue="1">
      <formula>H107=1</formula>
    </cfRule>
  </conditionalFormatting>
  <conditionalFormatting sqref="H120:O120 H119:K119">
    <cfRule type="cellIs" dxfId="2391" priority="1188" operator="equal">
      <formula>1</formula>
    </cfRule>
    <cfRule type="cellIs" dxfId="2390" priority="1189" operator="between">
      <formula>0.01</formula>
      <formula>0.99</formula>
    </cfRule>
  </conditionalFormatting>
  <conditionalFormatting sqref="G72:G76">
    <cfRule type="cellIs" dxfId="2389" priority="1156" operator="equal">
      <formula>1</formula>
    </cfRule>
    <cfRule type="cellIs" dxfId="2388" priority="1157" operator="between">
      <formula>0.01</formula>
      <formula>0.99</formula>
    </cfRule>
  </conditionalFormatting>
  <conditionalFormatting sqref="G80:G83">
    <cfRule type="cellIs" dxfId="2387" priority="1154" operator="equal">
      <formula>1</formula>
    </cfRule>
    <cfRule type="cellIs" dxfId="2386" priority="1155" operator="between">
      <formula>0.01</formula>
      <formula>0.99</formula>
    </cfRule>
  </conditionalFormatting>
  <conditionalFormatting sqref="G87:G88 G90:G93">
    <cfRule type="cellIs" dxfId="2385" priority="1152" operator="equal">
      <formula>1</formula>
    </cfRule>
    <cfRule type="cellIs" dxfId="2384" priority="1153" operator="between">
      <formula>0.01</formula>
      <formula>0.99</formula>
    </cfRule>
  </conditionalFormatting>
  <conditionalFormatting sqref="G98:G103">
    <cfRule type="cellIs" dxfId="2383" priority="1150" operator="equal">
      <formula>1</formula>
    </cfRule>
    <cfRule type="cellIs" dxfId="2382" priority="1151" operator="between">
      <formula>0.01</formula>
      <formula>0.99</formula>
    </cfRule>
  </conditionalFormatting>
  <conditionalFormatting sqref="G107:G108 G111:G114">
    <cfRule type="cellIs" dxfId="2381" priority="1148" operator="equal">
      <formula>1</formula>
    </cfRule>
    <cfRule type="cellIs" dxfId="2380" priority="1149" operator="between">
      <formula>0.01</formula>
      <formula>0.99</formula>
    </cfRule>
  </conditionalFormatting>
  <conditionalFormatting sqref="G118:G120">
    <cfRule type="cellIs" dxfId="2379" priority="1146" operator="equal">
      <formula>1</formula>
    </cfRule>
    <cfRule type="cellIs" dxfId="2378" priority="1147" operator="between">
      <formula>0.01</formula>
      <formula>0.99</formula>
    </cfRule>
  </conditionalFormatting>
  <conditionalFormatting sqref="P78">
    <cfRule type="cellIs" dxfId="2377" priority="1129" operator="equal">
      <formula>1</formula>
    </cfRule>
  </conditionalFormatting>
  <conditionalFormatting sqref="H80:W81">
    <cfRule type="cellIs" dxfId="2376" priority="1111" operator="equal">
      <formula>1</formula>
    </cfRule>
    <cfRule type="cellIs" dxfId="2375" priority="1112" operator="between">
      <formula>0.01</formula>
      <formula>0.99</formula>
    </cfRule>
  </conditionalFormatting>
  <conditionalFormatting sqref="H80:H81">
    <cfRule type="expression" dxfId="2374" priority="1110" stopIfTrue="1">
      <formula>G80=1</formula>
    </cfRule>
  </conditionalFormatting>
  <conditionalFormatting sqref="I80:W81">
    <cfRule type="expression" dxfId="2373" priority="1109" stopIfTrue="1">
      <formula>H80=1</formula>
    </cfRule>
  </conditionalFormatting>
  <conditionalFormatting sqref="H89:W89">
    <cfRule type="cellIs" dxfId="2372" priority="1106" operator="equal">
      <formula>1</formula>
    </cfRule>
    <cfRule type="cellIs" dxfId="2371" priority="1107" operator="between">
      <formula>0.01</formula>
      <formula>0.99</formula>
    </cfRule>
  </conditionalFormatting>
  <conditionalFormatting sqref="H89">
    <cfRule type="expression" dxfId="2370" priority="1105" stopIfTrue="1">
      <formula>G89=1</formula>
    </cfRule>
  </conditionalFormatting>
  <conditionalFormatting sqref="I89:W89">
    <cfRule type="expression" dxfId="2369" priority="1104" stopIfTrue="1">
      <formula>H89=1</formula>
    </cfRule>
  </conditionalFormatting>
  <conditionalFormatting sqref="G89">
    <cfRule type="cellIs" dxfId="2368" priority="1102" operator="equal">
      <formula>1</formula>
    </cfRule>
    <cfRule type="cellIs" dxfId="2367" priority="1103" operator="between">
      <formula>0.01</formula>
      <formula>0.99</formula>
    </cfRule>
  </conditionalFormatting>
  <conditionalFormatting sqref="H109:O110 Q109:W110">
    <cfRule type="cellIs" dxfId="2366" priority="1100" operator="equal">
      <formula>1</formula>
    </cfRule>
    <cfRule type="cellIs" dxfId="2365" priority="1101" operator="between">
      <formula>0.01</formula>
      <formula>0.99</formula>
    </cfRule>
  </conditionalFormatting>
  <conditionalFormatting sqref="H109:H110">
    <cfRule type="expression" dxfId="2364" priority="1099" stopIfTrue="1">
      <formula>G109=1</formula>
    </cfRule>
  </conditionalFormatting>
  <conditionalFormatting sqref="I109:O110 Q109:W110">
    <cfRule type="expression" dxfId="2363" priority="1098" stopIfTrue="1">
      <formula>H109=1</formula>
    </cfRule>
  </conditionalFormatting>
  <conditionalFormatting sqref="G109:G110">
    <cfRule type="cellIs" dxfId="2362" priority="1096" operator="equal">
      <formula>1</formula>
    </cfRule>
    <cfRule type="cellIs" dxfId="2361" priority="1097" operator="between">
      <formula>0.01</formula>
      <formula>0.99</formula>
    </cfRule>
  </conditionalFormatting>
  <conditionalFormatting sqref="U122">
    <cfRule type="cellIs" dxfId="2360" priority="1028" stopIfTrue="1" operator="equal">
      <formula>1</formula>
    </cfRule>
  </conditionalFormatting>
  <conditionalFormatting sqref="S129">
    <cfRule type="cellIs" dxfId="2359" priority="1026" stopIfTrue="1" operator="equal">
      <formula>1</formula>
    </cfRule>
  </conditionalFormatting>
  <conditionalFormatting sqref="H158:O158">
    <cfRule type="cellIs" dxfId="2358" priority="1011" stopIfTrue="1" operator="equal">
      <formula>1</formula>
    </cfRule>
  </conditionalFormatting>
  <conditionalFormatting sqref="H172:O172">
    <cfRule type="cellIs" dxfId="2357" priority="1001" stopIfTrue="1" operator="equal">
      <formula>1</formula>
    </cfRule>
  </conditionalFormatting>
  <conditionalFormatting sqref="P153">
    <cfRule type="cellIs" dxfId="2356" priority="1052" stopIfTrue="1" operator="equal">
      <formula>1</formula>
    </cfRule>
  </conditionalFormatting>
  <conditionalFormatting sqref="G145">
    <cfRule type="cellIs" dxfId="2355" priority="993" stopIfTrue="1" operator="equal">
      <formula>1</formula>
    </cfRule>
  </conditionalFormatting>
  <conditionalFormatting sqref="H168:O168">
    <cfRule type="cellIs" dxfId="2354" priority="1006" stopIfTrue="1" operator="equal">
      <formula>1</formula>
    </cfRule>
  </conditionalFormatting>
  <conditionalFormatting sqref="Q153">
    <cfRule type="cellIs" dxfId="2353" priority="1051" operator="equal">
      <formula>1</formula>
    </cfRule>
  </conditionalFormatting>
  <conditionalFormatting sqref="V129:W129 T129 H129:K129 M129:Q129">
    <cfRule type="cellIs" dxfId="2352" priority="1027" stopIfTrue="1" operator="equal">
      <formula>1</formula>
    </cfRule>
  </conditionalFormatting>
  <conditionalFormatting sqref="H145:O145">
    <cfRule type="cellIs" dxfId="2351" priority="996" stopIfTrue="1" operator="equal">
      <formula>1</formula>
    </cfRule>
  </conditionalFormatting>
  <conditionalFormatting sqref="H135:O135">
    <cfRule type="cellIs" dxfId="2350" priority="991" stopIfTrue="1" operator="equal">
      <formula>1</formula>
    </cfRule>
  </conditionalFormatting>
  <conditionalFormatting sqref="P169:R169 H169:K169 M169:N169">
    <cfRule type="cellIs" dxfId="2349" priority="1079" stopIfTrue="1" operator="equal">
      <formula>1</formula>
    </cfRule>
  </conditionalFormatting>
  <conditionalFormatting sqref="W169:X169">
    <cfRule type="cellIs" dxfId="2348" priority="1072" stopIfTrue="1" operator="equal">
      <formula>1</formula>
    </cfRule>
  </conditionalFormatting>
  <conditionalFormatting sqref="R146">
    <cfRule type="cellIs" dxfId="2347" priority="1070" stopIfTrue="1" operator="equal">
      <formula>1</formula>
    </cfRule>
  </conditionalFormatting>
  <conditionalFormatting sqref="H153:O153">
    <cfRule type="cellIs" dxfId="2346" priority="1053" stopIfTrue="1" operator="equal">
      <formula>1</formula>
    </cfRule>
  </conditionalFormatting>
  <conditionalFormatting sqref="G169">
    <cfRule type="cellIs" dxfId="2345" priority="1031" stopIfTrue="1" operator="equal">
      <formula>1</formula>
    </cfRule>
  </conditionalFormatting>
  <conditionalFormatting sqref="P128">
    <cfRule type="cellIs" dxfId="2344" priority="985" stopIfTrue="1" operator="equal">
      <formula>1</formula>
    </cfRule>
  </conditionalFormatting>
  <conditionalFormatting sqref="P172">
    <cfRule type="cellIs" dxfId="2343" priority="1000" stopIfTrue="1" operator="equal">
      <formula>1</formula>
    </cfRule>
  </conditionalFormatting>
  <conditionalFormatting sqref="P158">
    <cfRule type="cellIs" dxfId="2342" priority="1010" stopIfTrue="1" operator="equal">
      <formula>1</formula>
    </cfRule>
  </conditionalFormatting>
  <conditionalFormatting sqref="H128:O128">
    <cfRule type="cellIs" dxfId="2341" priority="986" stopIfTrue="1" operator="equal">
      <formula>1</formula>
    </cfRule>
  </conditionalFormatting>
  <conditionalFormatting sqref="O137">
    <cfRule type="cellIs" dxfId="2340" priority="1090" operator="equal">
      <formula>1</formula>
    </cfRule>
  </conditionalFormatting>
  <conditionalFormatting sqref="W146 W154 W159">
    <cfRule type="cellIs" dxfId="2339" priority="1084" stopIfTrue="1" operator="equal">
      <formula>1</formula>
    </cfRule>
  </conditionalFormatting>
  <conditionalFormatting sqref="Q146 T146">
    <cfRule type="cellIs" dxfId="2338" priority="1082" stopIfTrue="1" operator="equal">
      <formula>1</formula>
    </cfRule>
  </conditionalFormatting>
  <conditionalFormatting sqref="U169:V169">
    <cfRule type="cellIs" dxfId="2337" priority="1074" stopIfTrue="1" operator="equal">
      <formula>1</formula>
    </cfRule>
  </conditionalFormatting>
  <conditionalFormatting sqref="R153:W153">
    <cfRule type="cellIs" dxfId="2336" priority="1054" operator="equal">
      <formula>1</formula>
    </cfRule>
  </conditionalFormatting>
  <conditionalFormatting sqref="G137">
    <cfRule type="cellIs" dxfId="2335" priority="1032" operator="equal">
      <formula>1</formula>
    </cfRule>
  </conditionalFormatting>
  <conditionalFormatting sqref="W122 T122 H122:R122">
    <cfRule type="cellIs" dxfId="2334" priority="1030" stopIfTrue="1" operator="equal">
      <formula>1</formula>
    </cfRule>
  </conditionalFormatting>
  <conditionalFormatting sqref="U129">
    <cfRule type="cellIs" dxfId="2333" priority="1025" stopIfTrue="1" operator="equal">
      <formula>1</formula>
    </cfRule>
  </conditionalFormatting>
  <conditionalFormatting sqref="P145">
    <cfRule type="cellIs" dxfId="2332" priority="995" stopIfTrue="1" operator="equal">
      <formula>1</formula>
    </cfRule>
  </conditionalFormatting>
  <conditionalFormatting sqref="G158">
    <cfRule type="cellIs" dxfId="2331" priority="1008" stopIfTrue="1" operator="equal">
      <formula>1</formula>
    </cfRule>
  </conditionalFormatting>
  <conditionalFormatting sqref="G153">
    <cfRule type="cellIs" dxfId="2330" priority="1013" stopIfTrue="1" operator="equal">
      <formula>1</formula>
    </cfRule>
  </conditionalFormatting>
  <conditionalFormatting sqref="Q158">
    <cfRule type="cellIs" dxfId="2329" priority="1009" operator="equal">
      <formula>1</formula>
    </cfRule>
  </conditionalFormatting>
  <conditionalFormatting sqref="R158:W158">
    <cfRule type="cellIs" dxfId="2328" priority="1012" operator="equal">
      <formula>1</formula>
    </cfRule>
  </conditionalFormatting>
  <conditionalFormatting sqref="P168">
    <cfRule type="cellIs" dxfId="2327" priority="1005" stopIfTrue="1" operator="equal">
      <formula>1</formula>
    </cfRule>
  </conditionalFormatting>
  <conditionalFormatting sqref="Q168">
    <cfRule type="cellIs" dxfId="2326" priority="1004" operator="equal">
      <formula>1</formula>
    </cfRule>
  </conditionalFormatting>
  <conditionalFormatting sqref="R168:W168">
    <cfRule type="cellIs" dxfId="2325" priority="1007" operator="equal">
      <formula>1</formula>
    </cfRule>
  </conditionalFormatting>
  <conditionalFormatting sqref="G168">
    <cfRule type="cellIs" dxfId="2324" priority="1003" stopIfTrue="1" operator="equal">
      <formula>1</formula>
    </cfRule>
  </conditionalFormatting>
  <conditionalFormatting sqref="Q172">
    <cfRule type="cellIs" dxfId="2323" priority="999" operator="equal">
      <formula>1</formula>
    </cfRule>
  </conditionalFormatting>
  <conditionalFormatting sqref="G172">
    <cfRule type="cellIs" dxfId="2322" priority="998" stopIfTrue="1" operator="equal">
      <formula>1</formula>
    </cfRule>
  </conditionalFormatting>
  <conditionalFormatting sqref="Q145">
    <cfRule type="cellIs" dxfId="2321" priority="994" operator="equal">
      <formula>1</formula>
    </cfRule>
  </conditionalFormatting>
  <conditionalFormatting sqref="R145:W145">
    <cfRule type="cellIs" dxfId="2320" priority="997" operator="equal">
      <formula>1</formula>
    </cfRule>
  </conditionalFormatting>
  <conditionalFormatting sqref="P135">
    <cfRule type="cellIs" dxfId="2319" priority="990" stopIfTrue="1" operator="equal">
      <formula>1</formula>
    </cfRule>
  </conditionalFormatting>
  <conditionalFormatting sqref="Q135">
    <cfRule type="cellIs" dxfId="2318" priority="989" operator="equal">
      <formula>1</formula>
    </cfRule>
  </conditionalFormatting>
  <conditionalFormatting sqref="R135:W135">
    <cfRule type="cellIs" dxfId="2317" priority="992" operator="equal">
      <formula>1</formula>
    </cfRule>
  </conditionalFormatting>
  <conditionalFormatting sqref="G135">
    <cfRule type="cellIs" dxfId="2316" priority="988" stopIfTrue="1" operator="equal">
      <formula>1</formula>
    </cfRule>
  </conditionalFormatting>
  <conditionalFormatting sqref="Q128">
    <cfRule type="cellIs" dxfId="2315" priority="984" operator="equal">
      <formula>1</formula>
    </cfRule>
  </conditionalFormatting>
  <conditionalFormatting sqref="R128:W128">
    <cfRule type="cellIs" dxfId="2314" priority="987" operator="equal">
      <formula>1</formula>
    </cfRule>
  </conditionalFormatting>
  <conditionalFormatting sqref="G128">
    <cfRule type="cellIs" dxfId="2313" priority="983" stopIfTrue="1" operator="equal">
      <formula>1</formula>
    </cfRule>
  </conditionalFormatting>
  <conditionalFormatting sqref="H124:R124 H127:K127 S125">
    <cfRule type="cellIs" dxfId="2312" priority="981" operator="equal">
      <formula>1</formula>
    </cfRule>
    <cfRule type="cellIs" dxfId="2311" priority="982" operator="between">
      <formula>0.01</formula>
      <formula>0.99</formula>
    </cfRule>
  </conditionalFormatting>
  <conditionalFormatting sqref="H124">
    <cfRule type="expression" dxfId="2310" priority="980" stopIfTrue="1">
      <formula>G124=1</formula>
    </cfRule>
  </conditionalFormatting>
  <conditionalFormatting sqref="I124:R124 I127:K127 S125">
    <cfRule type="expression" dxfId="2309" priority="979" stopIfTrue="1">
      <formula>H124=1</formula>
    </cfRule>
  </conditionalFormatting>
  <conditionalFormatting sqref="H131:P131 H132:L133 H134:W134">
    <cfRule type="cellIs" dxfId="2308" priority="977" operator="equal">
      <formula>1</formula>
    </cfRule>
    <cfRule type="cellIs" dxfId="2307" priority="978" operator="between">
      <formula>0.01</formula>
      <formula>0.99</formula>
    </cfRule>
  </conditionalFormatting>
  <conditionalFormatting sqref="I131:P131 I132:L133 I134:W134">
    <cfRule type="expression" dxfId="2306" priority="975" stopIfTrue="1">
      <formula>H131=1</formula>
    </cfRule>
  </conditionalFormatting>
  <conditionalFormatting sqref="H139:W144">
    <cfRule type="cellIs" dxfId="2305" priority="973" operator="equal">
      <formula>1</formula>
    </cfRule>
    <cfRule type="cellIs" dxfId="2304" priority="974" operator="between">
      <formula>0.01</formula>
      <formula>0.99</formula>
    </cfRule>
  </conditionalFormatting>
  <conditionalFormatting sqref="H139:H144">
    <cfRule type="expression" dxfId="2303" priority="972" stopIfTrue="1">
      <formula>G139=1</formula>
    </cfRule>
  </conditionalFormatting>
  <conditionalFormatting sqref="I139:W144">
    <cfRule type="expression" dxfId="2302" priority="971" stopIfTrue="1">
      <formula>H139=1</formula>
    </cfRule>
  </conditionalFormatting>
  <conditionalFormatting sqref="H148:W148 L151:P151 H152:K152 P152 H149:P149 Q149:W152">
    <cfRule type="cellIs" dxfId="2301" priority="969" operator="equal">
      <formula>1</formula>
    </cfRule>
    <cfRule type="cellIs" dxfId="2300" priority="970" operator="between">
      <formula>0.01</formula>
      <formula>0.99</formula>
    </cfRule>
  </conditionalFormatting>
  <conditionalFormatting sqref="H148:H149">
    <cfRule type="expression" dxfId="2299" priority="968" stopIfTrue="1">
      <formula>G148=1</formula>
    </cfRule>
  </conditionalFormatting>
  <conditionalFormatting sqref="I148:W148 L151:P151 I152:K152 P152 I149:P149 Q149:W152">
    <cfRule type="expression" dxfId="2298" priority="967" stopIfTrue="1">
      <formula>H148=1</formula>
    </cfRule>
  </conditionalFormatting>
  <conditionalFormatting sqref="H156:R156 H157:P157">
    <cfRule type="cellIs" dxfId="2297" priority="965" operator="equal">
      <formula>1</formula>
    </cfRule>
    <cfRule type="cellIs" dxfId="2296" priority="966" operator="between">
      <formula>0.01</formula>
      <formula>0.99</formula>
    </cfRule>
  </conditionalFormatting>
  <conditionalFormatting sqref="I156:R156 I157:P157">
    <cfRule type="expression" dxfId="2295" priority="963" stopIfTrue="1">
      <formula>H156=1</formula>
    </cfRule>
  </conditionalFormatting>
  <conditionalFormatting sqref="H166:W167 H161:K165">
    <cfRule type="cellIs" dxfId="2294" priority="961" operator="equal">
      <formula>1</formula>
    </cfRule>
    <cfRule type="cellIs" dxfId="2293" priority="962" operator="between">
      <formula>0.01</formula>
      <formula>0.99</formula>
    </cfRule>
  </conditionalFormatting>
  <conditionalFormatting sqref="H161:H167 I161:K161 H162:K164">
    <cfRule type="expression" dxfId="2292" priority="960" stopIfTrue="1">
      <formula>G161=1</formula>
    </cfRule>
  </conditionalFormatting>
  <conditionalFormatting sqref="I166:W167 I161:K165">
    <cfRule type="expression" dxfId="2291" priority="959" stopIfTrue="1">
      <formula>H161=1</formula>
    </cfRule>
  </conditionalFormatting>
  <conditionalFormatting sqref="H171:L171">
    <cfRule type="cellIs" dxfId="2290" priority="957" operator="equal">
      <formula>1</formula>
    </cfRule>
    <cfRule type="cellIs" dxfId="2289" priority="958" operator="between">
      <formula>0.01</formula>
      <formula>0.99</formula>
    </cfRule>
  </conditionalFormatting>
  <conditionalFormatting sqref="I171:L171">
    <cfRule type="expression" dxfId="2288" priority="955" stopIfTrue="1">
      <formula>H171=1</formula>
    </cfRule>
  </conditionalFormatting>
  <conditionalFormatting sqref="G124:G127">
    <cfRule type="cellIs" dxfId="2287" priority="953" operator="equal">
      <formula>1</formula>
    </cfRule>
    <cfRule type="cellIs" dxfId="2286" priority="954" operator="between">
      <formula>0.01</formula>
      <formula>0.99</formula>
    </cfRule>
  </conditionalFormatting>
  <conditionalFormatting sqref="G131:G134">
    <cfRule type="cellIs" dxfId="2285" priority="951" operator="equal">
      <formula>1</formula>
    </cfRule>
    <cfRule type="cellIs" dxfId="2284" priority="952" operator="between">
      <formula>0.01</formula>
      <formula>0.99</formula>
    </cfRule>
  </conditionalFormatting>
  <conditionalFormatting sqref="G139:G144">
    <cfRule type="cellIs" dxfId="2283" priority="949" operator="equal">
      <formula>1</formula>
    </cfRule>
    <cfRule type="cellIs" dxfId="2282" priority="950" operator="between">
      <formula>0.01</formula>
      <formula>0.99</formula>
    </cfRule>
  </conditionalFormatting>
  <conditionalFormatting sqref="G148:G152">
    <cfRule type="cellIs" dxfId="2281" priority="947" operator="equal">
      <formula>1</formula>
    </cfRule>
    <cfRule type="cellIs" dxfId="2280" priority="948" operator="between">
      <formula>0.01</formula>
      <formula>0.99</formula>
    </cfRule>
  </conditionalFormatting>
  <conditionalFormatting sqref="G156:G157">
    <cfRule type="cellIs" dxfId="2279" priority="945" operator="equal">
      <formula>1</formula>
    </cfRule>
    <cfRule type="cellIs" dxfId="2278" priority="946" operator="between">
      <formula>0.01</formula>
      <formula>0.99</formula>
    </cfRule>
  </conditionalFormatting>
  <conditionalFormatting sqref="G161:G167">
    <cfRule type="cellIs" dxfId="2277" priority="943" operator="equal">
      <formula>1</formula>
    </cfRule>
    <cfRule type="cellIs" dxfId="2276" priority="944" operator="between">
      <formula>0.01</formula>
      <formula>0.99</formula>
    </cfRule>
  </conditionalFormatting>
  <conditionalFormatting sqref="G171">
    <cfRule type="cellIs" dxfId="2275" priority="941" operator="equal">
      <formula>1</formula>
    </cfRule>
    <cfRule type="cellIs" dxfId="2274" priority="942" operator="between">
      <formula>0.01</formula>
      <formula>0.99</formula>
    </cfRule>
  </conditionalFormatting>
  <conditionalFormatting sqref="S137">
    <cfRule type="cellIs" dxfId="2273" priority="933" operator="equal">
      <formula>1</formula>
    </cfRule>
  </conditionalFormatting>
  <conditionalFormatting sqref="R129">
    <cfRule type="cellIs" dxfId="2272" priority="935" stopIfTrue="1" operator="equal">
      <formula>1</formula>
    </cfRule>
  </conditionalFormatting>
  <conditionalFormatting sqref="R41">
    <cfRule type="cellIs" dxfId="2271" priority="929" operator="equal">
      <formula>1</formula>
    </cfRule>
  </conditionalFormatting>
  <conditionalFormatting sqref="H78">
    <cfRule type="cellIs" dxfId="2270" priority="927" operator="equal">
      <formula>1</formula>
    </cfRule>
  </conditionalFormatting>
  <conditionalFormatting sqref="L3:L4">
    <cfRule type="cellIs" dxfId="2269" priority="930" operator="equal">
      <formula>1</formula>
    </cfRule>
  </conditionalFormatting>
  <conditionalFormatting sqref="H69">
    <cfRule type="cellIs" dxfId="2268" priority="928" operator="equal">
      <formula>1</formula>
    </cfRule>
  </conditionalFormatting>
  <conditionalFormatting sqref="H105">
    <cfRule type="cellIs" dxfId="2267" priority="926" stopIfTrue="1" operator="equal">
      <formula>1</formula>
    </cfRule>
  </conditionalFormatting>
  <conditionalFormatting sqref="H116">
    <cfRule type="cellIs" dxfId="2266" priority="925" stopIfTrue="1" operator="equal">
      <formula>1</formula>
    </cfRule>
  </conditionalFormatting>
  <conditionalFormatting sqref="L31">
    <cfRule type="cellIs" dxfId="2265" priority="924" operator="equal">
      <formula>1</formula>
    </cfRule>
  </conditionalFormatting>
  <conditionalFormatting sqref="Q63">
    <cfRule type="cellIs" dxfId="2264" priority="922" operator="equal">
      <formula>1</formula>
    </cfRule>
  </conditionalFormatting>
  <conditionalFormatting sqref="R63:W63 M63:O63 I63:K63">
    <cfRule type="cellIs" dxfId="2263" priority="923" operator="equal">
      <formula>1</formula>
    </cfRule>
  </conditionalFormatting>
  <conditionalFormatting sqref="H63">
    <cfRule type="cellIs" dxfId="2262" priority="921" operator="equal">
      <formula>1</formula>
    </cfRule>
  </conditionalFormatting>
  <conditionalFormatting sqref="L63">
    <cfRule type="cellIs" dxfId="2261" priority="920" operator="equal">
      <formula>1</formula>
    </cfRule>
  </conditionalFormatting>
  <conditionalFormatting sqref="G44">
    <cfRule type="cellIs" dxfId="2260" priority="915" operator="equal">
      <formula>1</formula>
    </cfRule>
    <cfRule type="cellIs" dxfId="2259" priority="916" operator="between">
      <formula>0.01</formula>
      <formula>0.99</formula>
    </cfRule>
  </conditionalFormatting>
  <conditionalFormatting sqref="Q31">
    <cfRule type="cellIs" dxfId="2258" priority="914" operator="equal">
      <formula>1</formula>
    </cfRule>
  </conditionalFormatting>
  <conditionalFormatting sqref="I66:P66">
    <cfRule type="expression" dxfId="2257" priority="907" stopIfTrue="1">
      <formula>H66=1</formula>
    </cfRule>
  </conditionalFormatting>
  <conditionalFormatting sqref="H44">
    <cfRule type="cellIs" dxfId="2256" priority="912" operator="equal">
      <formula>1</formula>
    </cfRule>
    <cfRule type="cellIs" dxfId="2255" priority="913" operator="between">
      <formula>0.01</formula>
      <formula>0.99</formula>
    </cfRule>
  </conditionalFormatting>
  <conditionalFormatting sqref="H44">
    <cfRule type="expression" dxfId="2254" priority="911" stopIfTrue="1">
      <formula>G44=1</formula>
    </cfRule>
  </conditionalFormatting>
  <conditionalFormatting sqref="H66">
    <cfRule type="expression" dxfId="2253" priority="908" stopIfTrue="1">
      <formula>G66=1</formula>
    </cfRule>
  </conditionalFormatting>
  <conditionalFormatting sqref="H66:P66">
    <cfRule type="cellIs" dxfId="2252" priority="909" operator="equal">
      <formula>1</formula>
    </cfRule>
    <cfRule type="cellIs" dxfId="2251" priority="910" operator="between">
      <formula>0.01</formula>
      <formula>0.99</formula>
    </cfRule>
  </conditionalFormatting>
  <conditionalFormatting sqref="P105">
    <cfRule type="cellIs" dxfId="2250" priority="905" operator="equal">
      <formula>1</formula>
    </cfRule>
  </conditionalFormatting>
  <conditionalFormatting sqref="P85">
    <cfRule type="cellIs" dxfId="2249" priority="906" operator="equal">
      <formula>1</formula>
    </cfRule>
  </conditionalFormatting>
  <conditionalFormatting sqref="S116">
    <cfRule type="cellIs" dxfId="2248" priority="904" operator="equal">
      <formula>1</formula>
    </cfRule>
  </conditionalFormatting>
  <conditionalFormatting sqref="I150:P150">
    <cfRule type="expression" dxfId="2247" priority="893" stopIfTrue="1">
      <formula>H150=1</formula>
    </cfRule>
  </conditionalFormatting>
  <conditionalFormatting sqref="H151:K151">
    <cfRule type="expression" dxfId="2246" priority="902" stopIfTrue="1">
      <formula>G151=1</formula>
    </cfRule>
  </conditionalFormatting>
  <conditionalFormatting sqref="H151:K151">
    <cfRule type="cellIs" dxfId="2245" priority="900" operator="equal">
      <formula>1</formula>
    </cfRule>
    <cfRule type="cellIs" dxfId="2244" priority="901" operator="between">
      <formula>0.01</formula>
      <formula>0.99</formula>
    </cfRule>
  </conditionalFormatting>
  <conditionalFormatting sqref="L152:O152">
    <cfRule type="expression" dxfId="2243" priority="899" stopIfTrue="1">
      <formula>K152=1</formula>
    </cfRule>
  </conditionalFormatting>
  <conditionalFormatting sqref="L152:O152">
    <cfRule type="cellIs" dxfId="2242" priority="897" operator="equal">
      <formula>1</formula>
    </cfRule>
    <cfRule type="cellIs" dxfId="2241" priority="898" operator="between">
      <formula>0.01</formula>
      <formula>0.99</formula>
    </cfRule>
  </conditionalFormatting>
  <conditionalFormatting sqref="H150:P150">
    <cfRule type="cellIs" dxfId="2240" priority="895" operator="equal">
      <formula>1</formula>
    </cfRule>
    <cfRule type="cellIs" dxfId="2239" priority="896" operator="between">
      <formula>0.01</formula>
      <formula>0.99</formula>
    </cfRule>
  </conditionalFormatting>
  <conditionalFormatting sqref="H150">
    <cfRule type="expression" dxfId="2238" priority="894" stopIfTrue="1">
      <formula>G150=1</formula>
    </cfRule>
  </conditionalFormatting>
  <conditionalFormatting sqref="H35:J35">
    <cfRule type="expression" dxfId="2237" priority="890" stopIfTrue="1">
      <formula>G35=1</formula>
    </cfRule>
  </conditionalFormatting>
  <conditionalFormatting sqref="H35:J35">
    <cfRule type="cellIs" dxfId="2236" priority="891" operator="equal">
      <formula>1</formula>
    </cfRule>
    <cfRule type="cellIs" dxfId="2235" priority="892" operator="between">
      <formula>0.01</formula>
      <formula>0.99</formula>
    </cfRule>
  </conditionalFormatting>
  <conditionalFormatting sqref="O65">
    <cfRule type="cellIs" dxfId="2234" priority="888" operator="equal">
      <formula>1</formula>
    </cfRule>
    <cfRule type="cellIs" dxfId="2233" priority="889" operator="between">
      <formula>0.01</formula>
      <formula>0.99</formula>
    </cfRule>
  </conditionalFormatting>
  <conditionalFormatting sqref="O65">
    <cfRule type="expression" dxfId="2232" priority="887" stopIfTrue="1">
      <formula>N65=1</formula>
    </cfRule>
  </conditionalFormatting>
  <conditionalFormatting sqref="K20">
    <cfRule type="cellIs" dxfId="2231" priority="885" operator="equal">
      <formula>1</formula>
    </cfRule>
    <cfRule type="cellIs" dxfId="2230" priority="886" operator="between">
      <formula>0.01</formula>
      <formula>0.99</formula>
    </cfRule>
  </conditionalFormatting>
  <conditionalFormatting sqref="K20">
    <cfRule type="expression" dxfId="2229" priority="884" stopIfTrue="1">
      <formula>J20=1</formula>
    </cfRule>
  </conditionalFormatting>
  <conditionalFormatting sqref="I125:R126 L127:R127">
    <cfRule type="expression" dxfId="2228" priority="844" stopIfTrue="1">
      <formula>H125=1</formula>
    </cfRule>
  </conditionalFormatting>
  <conditionalFormatting sqref="I44:W47 R48:W49">
    <cfRule type="cellIs" dxfId="2227" priority="882" operator="equal">
      <formula>1</formula>
    </cfRule>
    <cfRule type="cellIs" dxfId="2226" priority="883" operator="between">
      <formula>0.01</formula>
      <formula>0.99</formula>
    </cfRule>
  </conditionalFormatting>
  <conditionalFormatting sqref="I44:W47 R48:W49">
    <cfRule type="expression" dxfId="2225" priority="881" stopIfTrue="1">
      <formula>H44=1</formula>
    </cfRule>
  </conditionalFormatting>
  <conditionalFormatting sqref="I118:W118 L119:W119 P120:W120">
    <cfRule type="expression" dxfId="2224" priority="848" stopIfTrue="1">
      <formula>H118=1</formula>
    </cfRule>
  </conditionalFormatting>
  <conditionalFormatting sqref="H125:R126 L127:R127">
    <cfRule type="cellIs" dxfId="2223" priority="846" operator="equal">
      <formula>1</formula>
    </cfRule>
    <cfRule type="cellIs" dxfId="2222" priority="847" operator="between">
      <formula>0.01</formula>
      <formula>0.99</formula>
    </cfRule>
  </conditionalFormatting>
  <conditionalFormatting sqref="H125:H126">
    <cfRule type="expression" dxfId="2221" priority="845" stopIfTrue="1">
      <formula>G125=1</formula>
    </cfRule>
  </conditionalFormatting>
  <conditionalFormatting sqref="R51:W51">
    <cfRule type="cellIs" dxfId="2220" priority="864" operator="equal">
      <formula>1</formula>
    </cfRule>
    <cfRule type="cellIs" dxfId="2219" priority="865" operator="between">
      <formula>0.01</formula>
      <formula>0.99</formula>
    </cfRule>
  </conditionalFormatting>
  <conditionalFormatting sqref="R51:W51">
    <cfRule type="expression" dxfId="2218" priority="863" stopIfTrue="1">
      <formula>Q51=1</formula>
    </cfRule>
  </conditionalFormatting>
  <conditionalFormatting sqref="M58:W61">
    <cfRule type="cellIs" dxfId="2217" priority="861" operator="equal">
      <formula>1</formula>
    </cfRule>
    <cfRule type="cellIs" dxfId="2216" priority="862" operator="between">
      <formula>0.01</formula>
      <formula>0.99</formula>
    </cfRule>
  </conditionalFormatting>
  <conditionalFormatting sqref="M58:W61">
    <cfRule type="expression" dxfId="2215" priority="860" stopIfTrue="1">
      <formula>L58=1</formula>
    </cfRule>
  </conditionalFormatting>
  <conditionalFormatting sqref="H82:L82">
    <cfRule type="cellIs" dxfId="2214" priority="858" operator="equal">
      <formula>1</formula>
    </cfRule>
    <cfRule type="cellIs" dxfId="2213" priority="859" operator="between">
      <formula>0.01</formula>
      <formula>0.99</formula>
    </cfRule>
  </conditionalFormatting>
  <conditionalFormatting sqref="H82">
    <cfRule type="expression" dxfId="2212" priority="857" stopIfTrue="1">
      <formula>G82=1</formula>
    </cfRule>
  </conditionalFormatting>
  <conditionalFormatting sqref="I82:L82">
    <cfRule type="expression" dxfId="2211" priority="856" stopIfTrue="1">
      <formula>H82=1</formula>
    </cfRule>
  </conditionalFormatting>
  <conditionalFormatting sqref="H83:L83">
    <cfRule type="cellIs" dxfId="2210" priority="854" operator="equal">
      <formula>1</formula>
    </cfRule>
    <cfRule type="cellIs" dxfId="2209" priority="855" operator="between">
      <formula>0.01</formula>
      <formula>0.99</formula>
    </cfRule>
  </conditionalFormatting>
  <conditionalFormatting sqref="H83">
    <cfRule type="expression" dxfId="2208" priority="853" stopIfTrue="1">
      <formula>G83=1</formula>
    </cfRule>
  </conditionalFormatting>
  <conditionalFormatting sqref="I83:L83">
    <cfRule type="expression" dxfId="2207" priority="852" stopIfTrue="1">
      <formula>H83=1</formula>
    </cfRule>
  </conditionalFormatting>
  <conditionalFormatting sqref="H118:W118 L119:W119 P120:W120">
    <cfRule type="cellIs" dxfId="2206" priority="850" operator="equal">
      <formula>1</formula>
    </cfRule>
    <cfRule type="cellIs" dxfId="2205" priority="851" operator="between">
      <formula>0.01</formula>
      <formula>0.99</formula>
    </cfRule>
  </conditionalFormatting>
  <conditionalFormatting sqref="H118">
    <cfRule type="expression" dxfId="2204" priority="849" stopIfTrue="1">
      <formula>G118=1</formula>
    </cfRule>
  </conditionalFormatting>
  <conditionalFormatting sqref="S127:W127">
    <cfRule type="cellIs" dxfId="2203" priority="788" operator="equal">
      <formula>1</formula>
    </cfRule>
    <cfRule type="cellIs" dxfId="2202" priority="789" operator="between">
      <formula>0.01</formula>
      <formula>0.99</formula>
    </cfRule>
  </conditionalFormatting>
  <conditionalFormatting sqref="S127:W127">
    <cfRule type="expression" dxfId="2201" priority="787" stopIfTrue="1">
      <formula>R127=1</formula>
    </cfRule>
  </conditionalFormatting>
  <conditionalFormatting sqref="Q131:R131">
    <cfRule type="expression" dxfId="2200" priority="784" stopIfTrue="1">
      <formula>P131=1</formula>
    </cfRule>
  </conditionalFormatting>
  <conditionalFormatting sqref="Q131:R131">
    <cfRule type="cellIs" dxfId="2199" priority="785" operator="equal">
      <formula>1</formula>
    </cfRule>
    <cfRule type="cellIs" dxfId="2198" priority="786" operator="between">
      <formula>0.01</formula>
      <formula>0.99</formula>
    </cfRule>
  </conditionalFormatting>
  <conditionalFormatting sqref="S131:W131">
    <cfRule type="expression" dxfId="2197" priority="781" stopIfTrue="1">
      <formula>R131=1</formula>
    </cfRule>
  </conditionalFormatting>
  <conditionalFormatting sqref="S131:W131">
    <cfRule type="cellIs" dxfId="2196" priority="782" operator="equal">
      <formula>1</formula>
    </cfRule>
    <cfRule type="cellIs" dxfId="2195" priority="783" operator="between">
      <formula>0.01</formula>
      <formula>0.99</formula>
    </cfRule>
  </conditionalFormatting>
  <conditionalFormatting sqref="S132:W133">
    <cfRule type="expression" dxfId="2194" priority="775" stopIfTrue="1">
      <formula>R132=1</formula>
    </cfRule>
  </conditionalFormatting>
  <conditionalFormatting sqref="S124:W124 T125:W125">
    <cfRule type="cellIs" dxfId="2193" priority="794" operator="equal">
      <formula>1</formula>
    </cfRule>
    <cfRule type="cellIs" dxfId="2192" priority="795" operator="between">
      <formula>0.01</formula>
      <formula>0.99</formula>
    </cfRule>
  </conditionalFormatting>
  <conditionalFormatting sqref="S124:W124 T125:W125">
    <cfRule type="expression" dxfId="2191" priority="793" stopIfTrue="1">
      <formula>R124=1</formula>
    </cfRule>
  </conditionalFormatting>
  <conditionalFormatting sqref="S132:W133">
    <cfRule type="cellIs" dxfId="2190" priority="776" operator="equal">
      <formula>1</formula>
    </cfRule>
    <cfRule type="cellIs" dxfId="2189" priority="777" operator="between">
      <formula>0.01</formula>
      <formula>0.99</formula>
    </cfRule>
  </conditionalFormatting>
  <conditionalFormatting sqref="M132:R133">
    <cfRule type="cellIs" dxfId="2188" priority="779" operator="equal">
      <formula>1</formula>
    </cfRule>
    <cfRule type="cellIs" dxfId="2187" priority="780" operator="between">
      <formula>0.01</formula>
      <formula>0.99</formula>
    </cfRule>
  </conditionalFormatting>
  <conditionalFormatting sqref="M132:R133">
    <cfRule type="expression" dxfId="2186" priority="778" stopIfTrue="1">
      <formula>L132=1</formula>
    </cfRule>
  </conditionalFormatting>
  <conditionalFormatting sqref="M82:W83">
    <cfRule type="cellIs" dxfId="2185" priority="803" operator="equal">
      <formula>1</formula>
    </cfRule>
    <cfRule type="cellIs" dxfId="2184" priority="804" operator="between">
      <formula>0.01</formula>
      <formula>0.99</formula>
    </cfRule>
  </conditionalFormatting>
  <conditionalFormatting sqref="M82:W83">
    <cfRule type="expression" dxfId="2183" priority="802" stopIfTrue="1">
      <formula>L82=1</formula>
    </cfRule>
  </conditionalFormatting>
  <conditionalFormatting sqref="S126:W126">
    <cfRule type="cellIs" dxfId="2182" priority="791" operator="equal">
      <formula>1</formula>
    </cfRule>
    <cfRule type="cellIs" dxfId="2181" priority="792" operator="between">
      <formula>0.01</formula>
      <formula>0.99</formula>
    </cfRule>
  </conditionalFormatting>
  <conditionalFormatting sqref="S126:W126">
    <cfRule type="expression" dxfId="2180" priority="790" stopIfTrue="1">
      <formula>R126=1</formula>
    </cfRule>
  </conditionalFormatting>
  <conditionalFormatting sqref="S156:W156">
    <cfRule type="cellIs" dxfId="2179" priority="773" operator="equal">
      <formula>1</formula>
    </cfRule>
    <cfRule type="cellIs" dxfId="2178" priority="774" operator="between">
      <formula>0.01</formula>
      <formula>0.99</formula>
    </cfRule>
  </conditionalFormatting>
  <conditionalFormatting sqref="S156:W156">
    <cfRule type="expression" dxfId="2177" priority="772" stopIfTrue="1">
      <formula>R156=1</formula>
    </cfRule>
  </conditionalFormatting>
  <conditionalFormatting sqref="Q157:W157">
    <cfRule type="cellIs" dxfId="2176" priority="770" operator="equal">
      <formula>1</formula>
    </cfRule>
    <cfRule type="cellIs" dxfId="2175" priority="771" operator="between">
      <formula>0.01</formula>
      <formula>0.99</formula>
    </cfRule>
  </conditionalFormatting>
  <conditionalFormatting sqref="Q157:W157">
    <cfRule type="expression" dxfId="2174" priority="769" stopIfTrue="1">
      <formula>P157=1</formula>
    </cfRule>
  </conditionalFormatting>
  <conditionalFormatting sqref="M171:W171">
    <cfRule type="expression" dxfId="2173" priority="763" stopIfTrue="1">
      <formula>L171=1</formula>
    </cfRule>
  </conditionalFormatting>
  <conditionalFormatting sqref="L161:W165">
    <cfRule type="cellIs" dxfId="2172" priority="767" operator="equal">
      <formula>1</formula>
    </cfRule>
    <cfRule type="cellIs" dxfId="2171" priority="768" operator="between">
      <formula>0.01</formula>
      <formula>0.99</formula>
    </cfRule>
  </conditionalFormatting>
  <conditionalFormatting sqref="L161:W165">
    <cfRule type="expression" dxfId="2170" priority="766" stopIfTrue="1">
      <formula>K161=1</formula>
    </cfRule>
  </conditionalFormatting>
  <conditionalFormatting sqref="M171:W171">
    <cfRule type="cellIs" dxfId="2169" priority="764" operator="equal">
      <formula>1</formula>
    </cfRule>
    <cfRule type="cellIs" dxfId="2168" priority="765" operator="between">
      <formula>0.01</formula>
      <formula>0.99</formula>
    </cfRule>
  </conditionalFormatting>
  <conditionalFormatting sqref="AG3:AG4">
    <cfRule type="cellIs" dxfId="2167" priority="730" operator="equal">
      <formula>1</formula>
    </cfRule>
  </conditionalFormatting>
  <conditionalFormatting sqref="AG6:AG7">
    <cfRule type="containsText" dxfId="2166" priority="725" operator="containsText" text="Slower">
      <formula>NOT(ISERROR(SEARCH("Slower",AG6)))</formula>
    </cfRule>
    <cfRule type="containsText" dxfId="2165" priority="726" operator="containsText" text="Same">
      <formula>NOT(ISERROR(SEARCH("Same",AG6)))</formula>
    </cfRule>
    <cfRule type="containsText" dxfId="2164" priority="727" operator="containsText" text="Faster">
      <formula>NOT(ISERROR(SEARCH("Faster",AG6)))</formula>
    </cfRule>
  </conditionalFormatting>
  <conditionalFormatting sqref="X10:AA10 X52:AA54 X33:AA38">
    <cfRule type="cellIs" dxfId="2163" priority="547" operator="equal">
      <formula>1</formula>
    </cfRule>
    <cfRule type="cellIs" dxfId="2162" priority="548" operator="between">
      <formula>0.01</formula>
      <formula>0.99</formula>
    </cfRule>
  </conditionalFormatting>
  <conditionalFormatting sqref="X67:AA67 X52:AA54 X33:AA38">
    <cfRule type="expression" dxfId="2161" priority="546" stopIfTrue="1">
      <formula>W33=1</formula>
    </cfRule>
  </conditionalFormatting>
  <conditionalFormatting sqref="X10:AA10">
    <cfRule type="expression" dxfId="2160" priority="545" stopIfTrue="1">
      <formula>W10=1</formula>
    </cfRule>
  </conditionalFormatting>
  <conditionalFormatting sqref="X11:AA16">
    <cfRule type="cellIs" dxfId="2159" priority="543" operator="equal">
      <formula>1</formula>
    </cfRule>
    <cfRule type="cellIs" dxfId="2158" priority="544" operator="between">
      <formula>0.01</formula>
      <formula>0.99</formula>
    </cfRule>
  </conditionalFormatting>
  <conditionalFormatting sqref="X11:AA16">
    <cfRule type="expression" dxfId="2157" priority="542" stopIfTrue="1">
      <formula>W11=1</formula>
    </cfRule>
  </conditionalFormatting>
  <conditionalFormatting sqref="X20:AA20">
    <cfRule type="cellIs" dxfId="2156" priority="540" operator="equal">
      <formula>1</formula>
    </cfRule>
    <cfRule type="cellIs" dxfId="2155" priority="541" operator="between">
      <formula>0.01</formula>
      <formula>0.99</formula>
    </cfRule>
  </conditionalFormatting>
  <conditionalFormatting sqref="X20:AA20">
    <cfRule type="expression" dxfId="2154" priority="539" stopIfTrue="1">
      <formula>W20=1</formula>
    </cfRule>
  </conditionalFormatting>
  <conditionalFormatting sqref="X21:AA28">
    <cfRule type="cellIs" dxfId="2153" priority="537" operator="equal">
      <formula>1</formula>
    </cfRule>
    <cfRule type="cellIs" dxfId="2152" priority="538" operator="between">
      <formula>0.01</formula>
      <formula>0.99</formula>
    </cfRule>
  </conditionalFormatting>
  <conditionalFormatting sqref="X21:AA28">
    <cfRule type="expression" dxfId="2151" priority="536" stopIfTrue="1">
      <formula>W21=1</formula>
    </cfRule>
  </conditionalFormatting>
  <conditionalFormatting sqref="X172:AA172">
    <cfRule type="cellIs" dxfId="2150" priority="532" operator="equal">
      <formula>1</formula>
    </cfRule>
  </conditionalFormatting>
  <conditionalFormatting sqref="X62:AA62">
    <cfRule type="cellIs" dxfId="2149" priority="530" operator="equal">
      <formula>1</formula>
    </cfRule>
  </conditionalFormatting>
  <conditionalFormatting sqref="X41:AA41">
    <cfRule type="cellIs" dxfId="2148" priority="533" operator="equal">
      <formula>1</formula>
    </cfRule>
  </conditionalFormatting>
  <conditionalFormatting sqref="X68:AA68">
    <cfRule type="cellIs" dxfId="2147" priority="531" operator="equal">
      <formula>1</formula>
    </cfRule>
  </conditionalFormatting>
  <conditionalFormatting sqref="X56:AA56">
    <cfRule type="cellIs" dxfId="2146" priority="534" operator="equal">
      <formula>1</formula>
    </cfRule>
  </conditionalFormatting>
  <conditionalFormatting sqref="X39:AA39">
    <cfRule type="cellIs" dxfId="2145" priority="526" operator="equal">
      <formula>1</formula>
    </cfRule>
    <cfRule type="cellIs" dxfId="2144" priority="527" operator="between">
      <formula>0.01</formula>
      <formula>0.99</formula>
    </cfRule>
  </conditionalFormatting>
  <conditionalFormatting sqref="X39:AA39">
    <cfRule type="expression" dxfId="2143" priority="525" stopIfTrue="1">
      <formula>W39=1</formula>
    </cfRule>
  </conditionalFormatting>
  <conditionalFormatting sqref="X65:AA67">
    <cfRule type="cellIs" dxfId="2142" priority="523" operator="equal">
      <formula>1</formula>
    </cfRule>
    <cfRule type="cellIs" dxfId="2141" priority="524" operator="between">
      <formula>0.01</formula>
      <formula>0.99</formula>
    </cfRule>
  </conditionalFormatting>
  <conditionalFormatting sqref="X65:AA67">
    <cfRule type="expression" dxfId="2140" priority="522" stopIfTrue="1">
      <formula>W65=1</formula>
    </cfRule>
  </conditionalFormatting>
  <conditionalFormatting sqref="X31:AA31">
    <cfRule type="cellIs" dxfId="2139" priority="535" operator="equal">
      <formula>1</formula>
    </cfRule>
  </conditionalFormatting>
  <conditionalFormatting sqref="X55:AA55">
    <cfRule type="cellIs" dxfId="2138" priority="529" operator="equal">
      <formula>1</formula>
    </cfRule>
  </conditionalFormatting>
  <conditionalFormatting sqref="X40:AA40">
    <cfRule type="cellIs" dxfId="2137" priority="528" operator="equal">
      <formula>1</formula>
    </cfRule>
  </conditionalFormatting>
  <conditionalFormatting sqref="X137">
    <cfRule type="cellIs" dxfId="2136" priority="475" stopIfTrue="1" operator="equal">
      <formula>1</formula>
    </cfRule>
  </conditionalFormatting>
  <conditionalFormatting sqref="X159:Z159">
    <cfRule type="cellIs" dxfId="2135" priority="477" stopIfTrue="1" operator="equal">
      <formula>1</formula>
    </cfRule>
  </conditionalFormatting>
  <conditionalFormatting sqref="X87:AA88 X90:AA93">
    <cfRule type="cellIs" dxfId="2134" priority="497" operator="equal">
      <formula>1</formula>
    </cfRule>
    <cfRule type="cellIs" dxfId="2133" priority="498" operator="between">
      <formula>0.01</formula>
      <formula>0.99</formula>
    </cfRule>
  </conditionalFormatting>
  <conditionalFormatting sqref="X87:AA88 X90:AA93">
    <cfRule type="expression" dxfId="2132" priority="496" stopIfTrue="1">
      <formula>W87=1</formula>
    </cfRule>
  </conditionalFormatting>
  <conditionalFormatting sqref="X98:AA103">
    <cfRule type="expression" dxfId="2131" priority="493" stopIfTrue="1">
      <formula>W98=1</formula>
    </cfRule>
  </conditionalFormatting>
  <conditionalFormatting sqref="X96:AA96">
    <cfRule type="cellIs" dxfId="2130" priority="515" stopIfTrue="1" operator="equal">
      <formula>1</formula>
    </cfRule>
  </conditionalFormatting>
  <conditionalFormatting sqref="X72:AA76">
    <cfRule type="cellIs" dxfId="2129" priority="500" operator="equal">
      <formula>1</formula>
    </cfRule>
    <cfRule type="cellIs" dxfId="2128" priority="501" operator="between">
      <formula>0.01</formula>
      <formula>0.99</formula>
    </cfRule>
  </conditionalFormatting>
  <conditionalFormatting sqref="X72:AA76">
    <cfRule type="expression" dxfId="2127" priority="499" stopIfTrue="1">
      <formula>W72=1</formula>
    </cfRule>
  </conditionalFormatting>
  <conditionalFormatting sqref="X98:AA103">
    <cfRule type="cellIs" dxfId="2126" priority="494" operator="equal">
      <formula>1</formula>
    </cfRule>
    <cfRule type="cellIs" dxfId="2125" priority="495" operator="between">
      <formula>0.01</formula>
      <formula>0.99</formula>
    </cfRule>
  </conditionalFormatting>
  <conditionalFormatting sqref="X69:AA69">
    <cfRule type="cellIs" dxfId="2124" priority="514" operator="equal">
      <formula>1</formula>
    </cfRule>
  </conditionalFormatting>
  <conditionalFormatting sqref="X78:AA78">
    <cfRule type="cellIs" dxfId="2123" priority="513" operator="equal">
      <formula>1</formula>
    </cfRule>
  </conditionalFormatting>
  <conditionalFormatting sqref="X85:AA85">
    <cfRule type="cellIs" dxfId="2122" priority="512" operator="equal">
      <formula>1</formula>
    </cfRule>
  </conditionalFormatting>
  <conditionalFormatting sqref="Z105:AA105 X105">
    <cfRule type="cellIs" dxfId="2121" priority="511" stopIfTrue="1" operator="equal">
      <formula>1</formula>
    </cfRule>
  </conditionalFormatting>
  <conditionalFormatting sqref="Y105">
    <cfRule type="cellIs" dxfId="2120" priority="510" stopIfTrue="1" operator="equal">
      <formula>1</formula>
    </cfRule>
  </conditionalFormatting>
  <conditionalFormatting sqref="AA116 X116">
    <cfRule type="cellIs" dxfId="2119" priority="509" stopIfTrue="1" operator="equal">
      <formula>1</formula>
    </cfRule>
  </conditionalFormatting>
  <conditionalFormatting sqref="Y116">
    <cfRule type="cellIs" dxfId="2118" priority="508" stopIfTrue="1" operator="equal">
      <formula>1</formula>
    </cfRule>
  </conditionalFormatting>
  <conditionalFormatting sqref="Z116">
    <cfRule type="cellIs" dxfId="2117" priority="489" stopIfTrue="1" operator="equal">
      <formula>1</formula>
    </cfRule>
  </conditionalFormatting>
  <conditionalFormatting sqref="X154:Z154 Y137:Z137 Y146:Z146">
    <cfRule type="cellIs" dxfId="2116" priority="479" stopIfTrue="1" operator="equal">
      <formula>1</formula>
    </cfRule>
  </conditionalFormatting>
  <conditionalFormatting sqref="AA137">
    <cfRule type="cellIs" dxfId="2115" priority="478" operator="equal">
      <formula>1</formula>
    </cfRule>
  </conditionalFormatting>
  <conditionalFormatting sqref="X121:AA121">
    <cfRule type="cellIs" dxfId="2114" priority="507" operator="equal">
      <formula>1</formula>
    </cfRule>
  </conditionalFormatting>
  <conditionalFormatting sqref="X115:AA115">
    <cfRule type="cellIs" dxfId="2113" priority="506" operator="equal">
      <formula>1</formula>
    </cfRule>
  </conditionalFormatting>
  <conditionalFormatting sqref="X104:AA104">
    <cfRule type="cellIs" dxfId="2112" priority="505" operator="equal">
      <formula>1</formula>
    </cfRule>
  </conditionalFormatting>
  <conditionalFormatting sqref="X94:AA94">
    <cfRule type="cellIs" dxfId="2111" priority="504" operator="equal">
      <formula>1</formula>
    </cfRule>
  </conditionalFormatting>
  <conditionalFormatting sqref="X84:AA84">
    <cfRule type="cellIs" dxfId="2110" priority="503" operator="equal">
      <formula>1</formula>
    </cfRule>
  </conditionalFormatting>
  <conditionalFormatting sqref="X77:AA77">
    <cfRule type="cellIs" dxfId="2109" priority="502" operator="equal">
      <formula>1</formula>
    </cfRule>
  </conditionalFormatting>
  <conditionalFormatting sqref="X107:AA108 X111:AA114">
    <cfRule type="cellIs" dxfId="2108" priority="491" operator="equal">
      <formula>1</formula>
    </cfRule>
    <cfRule type="cellIs" dxfId="2107" priority="492" operator="between">
      <formula>0.01</formula>
      <formula>0.99</formula>
    </cfRule>
  </conditionalFormatting>
  <conditionalFormatting sqref="X107:AA108 X111:AA114">
    <cfRule type="expression" dxfId="2106" priority="490" stopIfTrue="1">
      <formula>W107=1</formula>
    </cfRule>
  </conditionalFormatting>
  <conditionalFormatting sqref="X80:AA81">
    <cfRule type="cellIs" dxfId="2105" priority="487" operator="equal">
      <formula>1</formula>
    </cfRule>
    <cfRule type="cellIs" dxfId="2104" priority="488" operator="between">
      <formula>0.01</formula>
      <formula>0.99</formula>
    </cfRule>
  </conditionalFormatting>
  <conditionalFormatting sqref="X80:AA81">
    <cfRule type="expression" dxfId="2103" priority="486" stopIfTrue="1">
      <formula>W80=1</formula>
    </cfRule>
  </conditionalFormatting>
  <conditionalFormatting sqref="X89:AA89">
    <cfRule type="cellIs" dxfId="2102" priority="484" operator="equal">
      <formula>1</formula>
    </cfRule>
    <cfRule type="cellIs" dxfId="2101" priority="485" operator="between">
      <formula>0.01</formula>
      <formula>0.99</formula>
    </cfRule>
  </conditionalFormatting>
  <conditionalFormatting sqref="X89:AA89">
    <cfRule type="expression" dxfId="2100" priority="483" stopIfTrue="1">
      <formula>W89=1</formula>
    </cfRule>
  </conditionalFormatting>
  <conditionalFormatting sqref="X109:AA110">
    <cfRule type="cellIs" dxfId="2099" priority="481" operator="equal">
      <formula>1</formula>
    </cfRule>
    <cfRule type="cellIs" dxfId="2098" priority="482" operator="between">
      <formula>0.01</formula>
      <formula>0.99</formula>
    </cfRule>
  </conditionalFormatting>
  <conditionalFormatting sqref="X109:AA110">
    <cfRule type="expression" dxfId="2097" priority="480" stopIfTrue="1">
      <formula>W109=1</formula>
    </cfRule>
  </conditionalFormatting>
  <conditionalFormatting sqref="Y122:Z122">
    <cfRule type="cellIs" dxfId="2096" priority="469" stopIfTrue="1" operator="equal">
      <formula>1</formula>
    </cfRule>
  </conditionalFormatting>
  <conditionalFormatting sqref="Z129:AA129 X129">
    <cfRule type="cellIs" dxfId="2095" priority="468" stopIfTrue="1" operator="equal">
      <formula>1</formula>
    </cfRule>
  </conditionalFormatting>
  <conditionalFormatting sqref="AA169">
    <cfRule type="cellIs" dxfId="2094" priority="472" stopIfTrue="1" operator="equal">
      <formula>1</formula>
    </cfRule>
  </conditionalFormatting>
  <conditionalFormatting sqref="AA146 AA154 AA159">
    <cfRule type="cellIs" dxfId="2093" priority="476" stopIfTrue="1" operator="equal">
      <formula>1</formula>
    </cfRule>
  </conditionalFormatting>
  <conditionalFormatting sqref="X146">
    <cfRule type="cellIs" dxfId="2092" priority="474" stopIfTrue="1" operator="equal">
      <formula>1</formula>
    </cfRule>
  </conditionalFormatting>
  <conditionalFormatting sqref="Y169:Z169">
    <cfRule type="cellIs" dxfId="2091" priority="473" stopIfTrue="1" operator="equal">
      <formula>1</formula>
    </cfRule>
  </conditionalFormatting>
  <conditionalFormatting sqref="X153:AA153">
    <cfRule type="cellIs" dxfId="2090" priority="471" operator="equal">
      <formula>1</formula>
    </cfRule>
  </conditionalFormatting>
  <conditionalFormatting sqref="AA122 X122">
    <cfRule type="cellIs" dxfId="2089" priority="470" stopIfTrue="1" operator="equal">
      <formula>1</formula>
    </cfRule>
  </conditionalFormatting>
  <conditionalFormatting sqref="Y129">
    <cfRule type="cellIs" dxfId="2088" priority="467" stopIfTrue="1" operator="equal">
      <formula>1</formula>
    </cfRule>
  </conditionalFormatting>
  <conditionalFormatting sqref="X158:AA158">
    <cfRule type="cellIs" dxfId="2087" priority="466" operator="equal">
      <formula>1</formula>
    </cfRule>
  </conditionalFormatting>
  <conditionalFormatting sqref="X168:AA168">
    <cfRule type="cellIs" dxfId="2086" priority="465" operator="equal">
      <formula>1</formula>
    </cfRule>
  </conditionalFormatting>
  <conditionalFormatting sqref="X145:AA145">
    <cfRule type="cellIs" dxfId="2085" priority="464" operator="equal">
      <formula>1</formula>
    </cfRule>
  </conditionalFormatting>
  <conditionalFormatting sqref="X135:AA135">
    <cfRule type="cellIs" dxfId="2084" priority="463" operator="equal">
      <formula>1</formula>
    </cfRule>
  </conditionalFormatting>
  <conditionalFormatting sqref="X128:AA128">
    <cfRule type="cellIs" dxfId="2083" priority="462" operator="equal">
      <formula>1</formula>
    </cfRule>
  </conditionalFormatting>
  <conditionalFormatting sqref="X134:AA134">
    <cfRule type="cellIs" dxfId="2082" priority="460" operator="equal">
      <formula>1</formula>
    </cfRule>
    <cfRule type="cellIs" dxfId="2081" priority="461" operator="between">
      <formula>0.01</formula>
      <formula>0.99</formula>
    </cfRule>
  </conditionalFormatting>
  <conditionalFormatting sqref="X134:AA134">
    <cfRule type="expression" dxfId="2080" priority="459" stopIfTrue="1">
      <formula>W134=1</formula>
    </cfRule>
  </conditionalFormatting>
  <conditionalFormatting sqref="X139:AA144">
    <cfRule type="cellIs" dxfId="2079" priority="457" operator="equal">
      <formula>1</formula>
    </cfRule>
    <cfRule type="cellIs" dxfId="2078" priority="458" operator="between">
      <formula>0.01</formula>
      <formula>0.99</formula>
    </cfRule>
  </conditionalFormatting>
  <conditionalFormatting sqref="X139:AA144">
    <cfRule type="expression" dxfId="2077" priority="456" stopIfTrue="1">
      <formula>W139=1</formula>
    </cfRule>
  </conditionalFormatting>
  <conditionalFormatting sqref="X148:AA152">
    <cfRule type="cellIs" dxfId="2076" priority="454" operator="equal">
      <formula>1</formula>
    </cfRule>
    <cfRule type="cellIs" dxfId="2075" priority="455" operator="between">
      <formula>0.01</formula>
      <formula>0.99</formula>
    </cfRule>
  </conditionalFormatting>
  <conditionalFormatting sqref="X148:AA152">
    <cfRule type="expression" dxfId="2074" priority="453" stopIfTrue="1">
      <formula>W148=1</formula>
    </cfRule>
  </conditionalFormatting>
  <conditionalFormatting sqref="X166:AA167">
    <cfRule type="cellIs" dxfId="2073" priority="451" operator="equal">
      <formula>1</formula>
    </cfRule>
    <cfRule type="cellIs" dxfId="2072" priority="452" operator="between">
      <formula>0.01</formula>
      <formula>0.99</formula>
    </cfRule>
  </conditionalFormatting>
  <conditionalFormatting sqref="X166:AA167">
    <cfRule type="expression" dxfId="2071" priority="450" stopIfTrue="1">
      <formula>W166=1</formula>
    </cfRule>
  </conditionalFormatting>
  <conditionalFormatting sqref="Y3:Y4">
    <cfRule type="cellIs" dxfId="2070" priority="449" operator="equal">
      <formula>1</formula>
    </cfRule>
  </conditionalFormatting>
  <conditionalFormatting sqref="X63:AA63">
    <cfRule type="cellIs" dxfId="2069" priority="448" operator="equal">
      <formula>1</formula>
    </cfRule>
  </conditionalFormatting>
  <conditionalFormatting sqref="X44:AA49">
    <cfRule type="cellIs" dxfId="2068" priority="446" operator="equal">
      <formula>1</formula>
    </cfRule>
    <cfRule type="cellIs" dxfId="2067" priority="447" operator="between">
      <formula>0.01</formula>
      <formula>0.99</formula>
    </cfRule>
  </conditionalFormatting>
  <conditionalFormatting sqref="X44:AA49">
    <cfRule type="expression" dxfId="2066" priority="445" stopIfTrue="1">
      <formula>W44=1</formula>
    </cfRule>
  </conditionalFormatting>
  <conditionalFormatting sqref="X118:AA120">
    <cfRule type="expression" dxfId="2065" priority="436" stopIfTrue="1">
      <formula>W118=1</formula>
    </cfRule>
  </conditionalFormatting>
  <conditionalFormatting sqref="X51:AA51">
    <cfRule type="cellIs" dxfId="2064" priority="443" operator="equal">
      <formula>1</formula>
    </cfRule>
    <cfRule type="cellIs" dxfId="2063" priority="444" operator="between">
      <formula>0.01</formula>
      <formula>0.99</formula>
    </cfRule>
  </conditionalFormatting>
  <conditionalFormatting sqref="X51:AA51">
    <cfRule type="expression" dxfId="2062" priority="442" stopIfTrue="1">
      <formula>W51=1</formula>
    </cfRule>
  </conditionalFormatting>
  <conditionalFormatting sqref="X58:AA61">
    <cfRule type="cellIs" dxfId="2061" priority="440" operator="equal">
      <formula>1</formula>
    </cfRule>
    <cfRule type="cellIs" dxfId="2060" priority="441" operator="between">
      <formula>0.01</formula>
      <formula>0.99</formula>
    </cfRule>
  </conditionalFormatting>
  <conditionalFormatting sqref="X58:AA61">
    <cfRule type="expression" dxfId="2059" priority="439" stopIfTrue="1">
      <formula>W58=1</formula>
    </cfRule>
  </conditionalFormatting>
  <conditionalFormatting sqref="X118:AA120">
    <cfRule type="cellIs" dxfId="2058" priority="437" operator="equal">
      <formula>1</formula>
    </cfRule>
    <cfRule type="cellIs" dxfId="2057" priority="438" operator="between">
      <formula>0.01</formula>
      <formula>0.99</formula>
    </cfRule>
  </conditionalFormatting>
  <conditionalFormatting sqref="X127:AA127">
    <cfRule type="cellIs" dxfId="2056" priority="425" operator="equal">
      <formula>1</formula>
    </cfRule>
    <cfRule type="cellIs" dxfId="2055" priority="426" operator="between">
      <formula>0.01</formula>
      <formula>0.99</formula>
    </cfRule>
  </conditionalFormatting>
  <conditionalFormatting sqref="X127:AA127">
    <cfRule type="expression" dxfId="2054" priority="424" stopIfTrue="1">
      <formula>W127=1</formula>
    </cfRule>
  </conditionalFormatting>
  <conditionalFormatting sqref="X131:AA131">
    <cfRule type="expression" dxfId="2053" priority="421" stopIfTrue="1">
      <formula>W131=1</formula>
    </cfRule>
  </conditionalFormatting>
  <conditionalFormatting sqref="X131:AA131">
    <cfRule type="cellIs" dxfId="2052" priority="422" operator="equal">
      <formula>1</formula>
    </cfRule>
    <cfRule type="cellIs" dxfId="2051" priority="423" operator="between">
      <formula>0.01</formula>
      <formula>0.99</formula>
    </cfRule>
  </conditionalFormatting>
  <conditionalFormatting sqref="X132:AA133">
    <cfRule type="expression" dxfId="2050" priority="418" stopIfTrue="1">
      <formula>W132=1</formula>
    </cfRule>
  </conditionalFormatting>
  <conditionalFormatting sqref="X124:AA125">
    <cfRule type="cellIs" dxfId="2049" priority="431" operator="equal">
      <formula>1</formula>
    </cfRule>
    <cfRule type="cellIs" dxfId="2048" priority="432" operator="between">
      <formula>0.01</formula>
      <formula>0.99</formula>
    </cfRule>
  </conditionalFormatting>
  <conditionalFormatting sqref="X124:AA125">
    <cfRule type="expression" dxfId="2047" priority="430" stopIfTrue="1">
      <formula>W124=1</formula>
    </cfRule>
  </conditionalFormatting>
  <conditionalFormatting sqref="X132:AA133">
    <cfRule type="cellIs" dxfId="2046" priority="419" operator="equal">
      <formula>1</formula>
    </cfRule>
    <cfRule type="cellIs" dxfId="2045" priority="420" operator="between">
      <formula>0.01</formula>
      <formula>0.99</formula>
    </cfRule>
  </conditionalFormatting>
  <conditionalFormatting sqref="X82:AA83">
    <cfRule type="cellIs" dxfId="2044" priority="434" operator="equal">
      <formula>1</formula>
    </cfRule>
    <cfRule type="cellIs" dxfId="2043" priority="435" operator="between">
      <formula>0.01</formula>
      <formula>0.99</formula>
    </cfRule>
  </conditionalFormatting>
  <conditionalFormatting sqref="X82:AA83">
    <cfRule type="expression" dxfId="2042" priority="433" stopIfTrue="1">
      <formula>W82=1</formula>
    </cfRule>
  </conditionalFormatting>
  <conditionalFormatting sqref="X126:AA126">
    <cfRule type="cellIs" dxfId="2041" priority="428" operator="equal">
      <formula>1</formula>
    </cfRule>
    <cfRule type="cellIs" dxfId="2040" priority="429" operator="between">
      <formula>0.01</formula>
      <formula>0.99</formula>
    </cfRule>
  </conditionalFormatting>
  <conditionalFormatting sqref="X126:AA126">
    <cfRule type="expression" dxfId="2039" priority="427" stopIfTrue="1">
      <formula>W126=1</formula>
    </cfRule>
  </conditionalFormatting>
  <conditionalFormatting sqref="X156:AA156">
    <cfRule type="cellIs" dxfId="2038" priority="416" operator="equal">
      <formula>1</formula>
    </cfRule>
    <cfRule type="cellIs" dxfId="2037" priority="417" operator="between">
      <formula>0.01</formula>
      <formula>0.99</formula>
    </cfRule>
  </conditionalFormatting>
  <conditionalFormatting sqref="X156:AA156">
    <cfRule type="expression" dxfId="2036" priority="415" stopIfTrue="1">
      <formula>W156=1</formula>
    </cfRule>
  </conditionalFormatting>
  <conditionalFormatting sqref="X157:AA157">
    <cfRule type="cellIs" dxfId="2035" priority="413" operator="equal">
      <formula>1</formula>
    </cfRule>
    <cfRule type="cellIs" dxfId="2034" priority="414" operator="between">
      <formula>0.01</formula>
      <formula>0.99</formula>
    </cfRule>
  </conditionalFormatting>
  <conditionalFormatting sqref="X157:AA157">
    <cfRule type="expression" dxfId="2033" priority="412" stopIfTrue="1">
      <formula>W157=1</formula>
    </cfRule>
  </conditionalFormatting>
  <conditionalFormatting sqref="X171:AA171">
    <cfRule type="expression" dxfId="2032" priority="406" stopIfTrue="1">
      <formula>W171=1</formula>
    </cfRule>
  </conditionalFormatting>
  <conditionalFormatting sqref="X161:AA165">
    <cfRule type="cellIs" dxfId="2031" priority="410" operator="equal">
      <formula>1</formula>
    </cfRule>
    <cfRule type="cellIs" dxfId="2030" priority="411" operator="between">
      <formula>0.01</formula>
      <formula>0.99</formula>
    </cfRule>
  </conditionalFormatting>
  <conditionalFormatting sqref="X161:AA165">
    <cfRule type="expression" dxfId="2029" priority="409" stopIfTrue="1">
      <formula>W161=1</formula>
    </cfRule>
  </conditionalFormatting>
  <conditionalFormatting sqref="X171:AA171">
    <cfRule type="cellIs" dxfId="2028" priority="407" operator="equal">
      <formula>1</formula>
    </cfRule>
    <cfRule type="cellIs" dxfId="2027" priority="408" operator="between">
      <formula>0.01</formula>
      <formula>0.99</formula>
    </cfRule>
  </conditionalFormatting>
  <conditionalFormatting sqref="AB169">
    <cfRule type="cellIs" dxfId="2026" priority="403" stopIfTrue="1" operator="equal">
      <formula>1</formula>
    </cfRule>
  </conditionalFormatting>
  <conditionalFormatting sqref="AB10:AE10 AB52:AE54 AB33:AE38">
    <cfRule type="cellIs" dxfId="2025" priority="401" operator="equal">
      <formula>1</formula>
    </cfRule>
    <cfRule type="cellIs" dxfId="2024" priority="402" operator="between">
      <formula>0.01</formula>
      <formula>0.99</formula>
    </cfRule>
  </conditionalFormatting>
  <conditionalFormatting sqref="AB67:AE67 AB52:AE54 AB33:AE38">
    <cfRule type="expression" dxfId="2023" priority="400" stopIfTrue="1">
      <formula>AA33=1</formula>
    </cfRule>
  </conditionalFormatting>
  <conditionalFormatting sqref="AB10:AE10">
    <cfRule type="expression" dxfId="2022" priority="399" stopIfTrue="1">
      <formula>AA10=1</formula>
    </cfRule>
  </conditionalFormatting>
  <conditionalFormatting sqref="AB11:AE16">
    <cfRule type="cellIs" dxfId="2021" priority="397" operator="equal">
      <formula>1</formula>
    </cfRule>
    <cfRule type="cellIs" dxfId="2020" priority="398" operator="between">
      <formula>0.01</formula>
      <formula>0.99</formula>
    </cfRule>
  </conditionalFormatting>
  <conditionalFormatting sqref="AB11:AE16">
    <cfRule type="expression" dxfId="2019" priority="396" stopIfTrue="1">
      <formula>AA11=1</formula>
    </cfRule>
  </conditionalFormatting>
  <conditionalFormatting sqref="AB20:AE20">
    <cfRule type="cellIs" dxfId="2018" priority="394" operator="equal">
      <formula>1</formula>
    </cfRule>
    <cfRule type="cellIs" dxfId="2017" priority="395" operator="between">
      <formula>0.01</formula>
      <formula>0.99</formula>
    </cfRule>
  </conditionalFormatting>
  <conditionalFormatting sqref="AB20:AE20">
    <cfRule type="expression" dxfId="2016" priority="393" stopIfTrue="1">
      <formula>AA20=1</formula>
    </cfRule>
  </conditionalFormatting>
  <conditionalFormatting sqref="AB21:AE28">
    <cfRule type="cellIs" dxfId="2015" priority="391" operator="equal">
      <formula>1</formula>
    </cfRule>
    <cfRule type="cellIs" dxfId="2014" priority="392" operator="between">
      <formula>0.01</formula>
      <formula>0.99</formula>
    </cfRule>
  </conditionalFormatting>
  <conditionalFormatting sqref="AB21:AE28">
    <cfRule type="expression" dxfId="2013" priority="390" stopIfTrue="1">
      <formula>AA21=1</formula>
    </cfRule>
  </conditionalFormatting>
  <conditionalFormatting sqref="AB172:AE172">
    <cfRule type="cellIs" dxfId="2012" priority="386" operator="equal">
      <formula>1</formula>
    </cfRule>
  </conditionalFormatting>
  <conditionalFormatting sqref="AB62:AE62">
    <cfRule type="cellIs" dxfId="2011" priority="384" operator="equal">
      <formula>1</formula>
    </cfRule>
  </conditionalFormatting>
  <conditionalFormatting sqref="AB41:AE41">
    <cfRule type="cellIs" dxfId="2010" priority="387" operator="equal">
      <formula>1</formula>
    </cfRule>
  </conditionalFormatting>
  <conditionalFormatting sqref="AB68:AE68">
    <cfRule type="cellIs" dxfId="2009" priority="385" operator="equal">
      <formula>1</formula>
    </cfRule>
  </conditionalFormatting>
  <conditionalFormatting sqref="AB56:AE56">
    <cfRule type="cellIs" dxfId="2008" priority="388" operator="equal">
      <formula>1</formula>
    </cfRule>
  </conditionalFormatting>
  <conditionalFormatting sqref="AB39:AE39">
    <cfRule type="cellIs" dxfId="2007" priority="380" operator="equal">
      <formula>1</formula>
    </cfRule>
    <cfRule type="cellIs" dxfId="2006" priority="381" operator="between">
      <formula>0.01</formula>
      <formula>0.99</formula>
    </cfRule>
  </conditionalFormatting>
  <conditionalFormatting sqref="AB39:AE39">
    <cfRule type="expression" dxfId="2005" priority="379" stopIfTrue="1">
      <formula>AA39=1</formula>
    </cfRule>
  </conditionalFormatting>
  <conditionalFormatting sqref="AB65:AE67">
    <cfRule type="cellIs" dxfId="2004" priority="377" operator="equal">
      <formula>1</formula>
    </cfRule>
    <cfRule type="cellIs" dxfId="2003" priority="378" operator="between">
      <formula>0.01</formula>
      <formula>0.99</formula>
    </cfRule>
  </conditionalFormatting>
  <conditionalFormatting sqref="AB65:AE67">
    <cfRule type="expression" dxfId="2002" priority="376" stopIfTrue="1">
      <formula>AA65=1</formula>
    </cfRule>
  </conditionalFormatting>
  <conditionalFormatting sqref="AB31:AE31">
    <cfRule type="cellIs" dxfId="2001" priority="389" operator="equal">
      <formula>1</formula>
    </cfRule>
  </conditionalFormatting>
  <conditionalFormatting sqref="AB55:AE55">
    <cfRule type="cellIs" dxfId="2000" priority="383" operator="equal">
      <formula>1</formula>
    </cfRule>
  </conditionalFormatting>
  <conditionalFormatting sqref="AB40:AE40">
    <cfRule type="cellIs" dxfId="1999" priority="382" operator="equal">
      <formula>1</formula>
    </cfRule>
  </conditionalFormatting>
  <conditionalFormatting sqref="AB137">
    <cfRule type="cellIs" dxfId="1998" priority="331" stopIfTrue="1" operator="equal">
      <formula>1</formula>
    </cfRule>
  </conditionalFormatting>
  <conditionalFormatting sqref="AB159:AD159">
    <cfRule type="cellIs" dxfId="1997" priority="333" stopIfTrue="1" operator="equal">
      <formula>1</formula>
    </cfRule>
  </conditionalFormatting>
  <conditionalFormatting sqref="AB87:AE88 AB90:AE93">
    <cfRule type="cellIs" dxfId="1996" priority="353" operator="equal">
      <formula>1</formula>
    </cfRule>
    <cfRule type="cellIs" dxfId="1995" priority="354" operator="between">
      <formula>0.01</formula>
      <formula>0.99</formula>
    </cfRule>
  </conditionalFormatting>
  <conditionalFormatting sqref="AB87:AE88 AB90:AE93">
    <cfRule type="expression" dxfId="1994" priority="352" stopIfTrue="1">
      <formula>AA87=1</formula>
    </cfRule>
  </conditionalFormatting>
  <conditionalFormatting sqref="AB98:AE103">
    <cfRule type="expression" dxfId="1993" priority="349" stopIfTrue="1">
      <formula>AA98=1</formula>
    </cfRule>
  </conditionalFormatting>
  <conditionalFormatting sqref="AB96:AE96">
    <cfRule type="cellIs" dxfId="1992" priority="371" stopIfTrue="1" operator="equal">
      <formula>1</formula>
    </cfRule>
  </conditionalFormatting>
  <conditionalFormatting sqref="AB72:AE76">
    <cfRule type="cellIs" dxfId="1991" priority="356" operator="equal">
      <formula>1</formula>
    </cfRule>
    <cfRule type="cellIs" dxfId="1990" priority="357" operator="between">
      <formula>0.01</formula>
      <formula>0.99</formula>
    </cfRule>
  </conditionalFormatting>
  <conditionalFormatting sqref="AB72:AE76">
    <cfRule type="expression" dxfId="1989" priority="355" stopIfTrue="1">
      <formula>AA72=1</formula>
    </cfRule>
  </conditionalFormatting>
  <conditionalFormatting sqref="AB98:AE103">
    <cfRule type="cellIs" dxfId="1988" priority="350" operator="equal">
      <formula>1</formula>
    </cfRule>
    <cfRule type="cellIs" dxfId="1987" priority="351" operator="between">
      <formula>0.01</formula>
      <formula>0.99</formula>
    </cfRule>
  </conditionalFormatting>
  <conditionalFormatting sqref="AB69:AE69">
    <cfRule type="cellIs" dxfId="1986" priority="370" operator="equal">
      <formula>1</formula>
    </cfRule>
  </conditionalFormatting>
  <conditionalFormatting sqref="AB78:AE78">
    <cfRule type="cellIs" dxfId="1985" priority="369" operator="equal">
      <formula>1</formula>
    </cfRule>
  </conditionalFormatting>
  <conditionalFormatting sqref="AB85:AE85">
    <cfRule type="cellIs" dxfId="1984" priority="368" operator="equal">
      <formula>1</formula>
    </cfRule>
  </conditionalFormatting>
  <conditionalFormatting sqref="AD105:AE105 AB105">
    <cfRule type="cellIs" dxfId="1983" priority="367" stopIfTrue="1" operator="equal">
      <formula>1</formula>
    </cfRule>
  </conditionalFormatting>
  <conditionalFormatting sqref="AC105">
    <cfRule type="cellIs" dxfId="1982" priority="366" stopIfTrue="1" operator="equal">
      <formula>1</formula>
    </cfRule>
  </conditionalFormatting>
  <conditionalFormatting sqref="AE116 AB116">
    <cfRule type="cellIs" dxfId="1981" priority="365" stopIfTrue="1" operator="equal">
      <formula>1</formula>
    </cfRule>
  </conditionalFormatting>
  <conditionalFormatting sqref="AC116">
    <cfRule type="cellIs" dxfId="1980" priority="364" stopIfTrue="1" operator="equal">
      <formula>1</formula>
    </cfRule>
  </conditionalFormatting>
  <conditionalFormatting sqref="AD116">
    <cfRule type="cellIs" dxfId="1979" priority="345" stopIfTrue="1" operator="equal">
      <formula>1</formula>
    </cfRule>
  </conditionalFormatting>
  <conditionalFormatting sqref="AB154:AD154 AC137:AD137 AC146:AD146">
    <cfRule type="cellIs" dxfId="1978" priority="335" stopIfTrue="1" operator="equal">
      <formula>1</formula>
    </cfRule>
  </conditionalFormatting>
  <conditionalFormatting sqref="AE137">
    <cfRule type="cellIs" dxfId="1977" priority="334" operator="equal">
      <formula>1</formula>
    </cfRule>
  </conditionalFormatting>
  <conditionalFormatting sqref="AB121:AE121">
    <cfRule type="cellIs" dxfId="1976" priority="363" operator="equal">
      <formula>1</formula>
    </cfRule>
  </conditionalFormatting>
  <conditionalFormatting sqref="AB115:AE115">
    <cfRule type="cellIs" dxfId="1975" priority="362" operator="equal">
      <formula>1</formula>
    </cfRule>
  </conditionalFormatting>
  <conditionalFormatting sqref="AB104:AE104">
    <cfRule type="cellIs" dxfId="1974" priority="361" operator="equal">
      <formula>1</formula>
    </cfRule>
  </conditionalFormatting>
  <conditionalFormatting sqref="AB94:AE94">
    <cfRule type="cellIs" dxfId="1973" priority="360" operator="equal">
      <formula>1</formula>
    </cfRule>
  </conditionalFormatting>
  <conditionalFormatting sqref="AB84:AE84">
    <cfRule type="cellIs" dxfId="1972" priority="359" operator="equal">
      <formula>1</formula>
    </cfRule>
  </conditionalFormatting>
  <conditionalFormatting sqref="AB77:AE77">
    <cfRule type="cellIs" dxfId="1971" priority="358" operator="equal">
      <formula>1</formula>
    </cfRule>
  </conditionalFormatting>
  <conditionalFormatting sqref="AB107:AE108 AB111:AE114">
    <cfRule type="cellIs" dxfId="1970" priority="347" operator="equal">
      <formula>1</formula>
    </cfRule>
    <cfRule type="cellIs" dxfId="1969" priority="348" operator="between">
      <formula>0.01</formula>
      <formula>0.99</formula>
    </cfRule>
  </conditionalFormatting>
  <conditionalFormatting sqref="AB107:AE108 AB111:AE114">
    <cfRule type="expression" dxfId="1968" priority="346" stopIfTrue="1">
      <formula>AA107=1</formula>
    </cfRule>
  </conditionalFormatting>
  <conditionalFormatting sqref="AB80:AE81">
    <cfRule type="cellIs" dxfId="1967" priority="343" operator="equal">
      <formula>1</formula>
    </cfRule>
    <cfRule type="cellIs" dxfId="1966" priority="344" operator="between">
      <formula>0.01</formula>
      <formula>0.99</formula>
    </cfRule>
  </conditionalFormatting>
  <conditionalFormatting sqref="AB80:AE81">
    <cfRule type="expression" dxfId="1965" priority="342" stopIfTrue="1">
      <formula>AA80=1</formula>
    </cfRule>
  </conditionalFormatting>
  <conditionalFormatting sqref="AB89:AE89">
    <cfRule type="cellIs" dxfId="1964" priority="340" operator="equal">
      <formula>1</formula>
    </cfRule>
    <cfRule type="cellIs" dxfId="1963" priority="341" operator="between">
      <formula>0.01</formula>
      <formula>0.99</formula>
    </cfRule>
  </conditionalFormatting>
  <conditionalFormatting sqref="AB89:AE89">
    <cfRule type="expression" dxfId="1962" priority="339" stopIfTrue="1">
      <formula>AA89=1</formula>
    </cfRule>
  </conditionalFormatting>
  <conditionalFormatting sqref="AB109:AE110">
    <cfRule type="cellIs" dxfId="1961" priority="337" operator="equal">
      <formula>1</formula>
    </cfRule>
    <cfRule type="cellIs" dxfId="1960" priority="338" operator="between">
      <formula>0.01</formula>
      <formula>0.99</formula>
    </cfRule>
  </conditionalFormatting>
  <conditionalFormatting sqref="AB109:AE110">
    <cfRule type="expression" dxfId="1959" priority="336" stopIfTrue="1">
      <formula>AA109=1</formula>
    </cfRule>
  </conditionalFormatting>
  <conditionalFormatting sqref="AC122:AD122">
    <cfRule type="cellIs" dxfId="1958" priority="325" stopIfTrue="1" operator="equal">
      <formula>1</formula>
    </cfRule>
  </conditionalFormatting>
  <conditionalFormatting sqref="AD129:AE129 AB129">
    <cfRule type="cellIs" dxfId="1957" priority="324" stopIfTrue="1" operator="equal">
      <formula>1</formula>
    </cfRule>
  </conditionalFormatting>
  <conditionalFormatting sqref="AE169">
    <cfRule type="cellIs" dxfId="1956" priority="328" stopIfTrue="1" operator="equal">
      <formula>1</formula>
    </cfRule>
  </conditionalFormatting>
  <conditionalFormatting sqref="AE146 AE154 AE159">
    <cfRule type="cellIs" dxfId="1955" priority="332" stopIfTrue="1" operator="equal">
      <formula>1</formula>
    </cfRule>
  </conditionalFormatting>
  <conditionalFormatting sqref="AB146">
    <cfRule type="cellIs" dxfId="1954" priority="330" stopIfTrue="1" operator="equal">
      <formula>1</formula>
    </cfRule>
  </conditionalFormatting>
  <conditionalFormatting sqref="AC169:AD169">
    <cfRule type="cellIs" dxfId="1953" priority="329" stopIfTrue="1" operator="equal">
      <formula>1</formula>
    </cfRule>
  </conditionalFormatting>
  <conditionalFormatting sqref="AB153:AE153">
    <cfRule type="cellIs" dxfId="1952" priority="327" operator="equal">
      <formula>1</formula>
    </cfRule>
  </conditionalFormatting>
  <conditionalFormatting sqref="AE122 AB122">
    <cfRule type="cellIs" dxfId="1951" priority="326" stopIfTrue="1" operator="equal">
      <formula>1</formula>
    </cfRule>
  </conditionalFormatting>
  <conditionalFormatting sqref="AC129">
    <cfRule type="cellIs" dxfId="1950" priority="323" stopIfTrue="1" operator="equal">
      <formula>1</formula>
    </cfRule>
  </conditionalFormatting>
  <conditionalFormatting sqref="AB158:AE158">
    <cfRule type="cellIs" dxfId="1949" priority="322" operator="equal">
      <formula>1</formula>
    </cfRule>
  </conditionalFormatting>
  <conditionalFormatting sqref="AB168:AE168">
    <cfRule type="cellIs" dxfId="1948" priority="321" operator="equal">
      <formula>1</formula>
    </cfRule>
  </conditionalFormatting>
  <conditionalFormatting sqref="AB145:AE145">
    <cfRule type="cellIs" dxfId="1947" priority="320" operator="equal">
      <formula>1</formula>
    </cfRule>
  </conditionalFormatting>
  <conditionalFormatting sqref="AB135:AE135">
    <cfRule type="cellIs" dxfId="1946" priority="319" operator="equal">
      <formula>1</formula>
    </cfRule>
  </conditionalFormatting>
  <conditionalFormatting sqref="AB128:AE128">
    <cfRule type="cellIs" dxfId="1945" priority="318" operator="equal">
      <formula>1</formula>
    </cfRule>
  </conditionalFormatting>
  <conditionalFormatting sqref="AB134:AE134">
    <cfRule type="cellIs" dxfId="1944" priority="316" operator="equal">
      <formula>1</formula>
    </cfRule>
    <cfRule type="cellIs" dxfId="1943" priority="317" operator="between">
      <formula>0.01</formula>
      <formula>0.99</formula>
    </cfRule>
  </conditionalFormatting>
  <conditionalFormatting sqref="AB134:AE134">
    <cfRule type="expression" dxfId="1942" priority="315" stopIfTrue="1">
      <formula>AA134=1</formula>
    </cfRule>
  </conditionalFormatting>
  <conditionalFormatting sqref="AB139:AE144">
    <cfRule type="cellIs" dxfId="1941" priority="313" operator="equal">
      <formula>1</formula>
    </cfRule>
    <cfRule type="cellIs" dxfId="1940" priority="314" operator="between">
      <formula>0.01</formula>
      <formula>0.99</formula>
    </cfRule>
  </conditionalFormatting>
  <conditionalFormatting sqref="AB139:AE144">
    <cfRule type="expression" dxfId="1939" priority="312" stopIfTrue="1">
      <formula>AA139=1</formula>
    </cfRule>
  </conditionalFormatting>
  <conditionalFormatting sqref="AB148:AE152">
    <cfRule type="cellIs" dxfId="1938" priority="310" operator="equal">
      <formula>1</formula>
    </cfRule>
    <cfRule type="cellIs" dxfId="1937" priority="311" operator="between">
      <formula>0.01</formula>
      <formula>0.99</formula>
    </cfRule>
  </conditionalFormatting>
  <conditionalFormatting sqref="AB148:AE152">
    <cfRule type="expression" dxfId="1936" priority="309" stopIfTrue="1">
      <formula>AA148=1</formula>
    </cfRule>
  </conditionalFormatting>
  <conditionalFormatting sqref="AB166:AE167">
    <cfRule type="cellIs" dxfId="1935" priority="307" operator="equal">
      <formula>1</formula>
    </cfRule>
    <cfRule type="cellIs" dxfId="1934" priority="308" operator="between">
      <formula>0.01</formula>
      <formula>0.99</formula>
    </cfRule>
  </conditionalFormatting>
  <conditionalFormatting sqref="AB166:AE167">
    <cfRule type="expression" dxfId="1933" priority="306" stopIfTrue="1">
      <formula>AA166=1</formula>
    </cfRule>
  </conditionalFormatting>
  <conditionalFormatting sqref="AC3:AC4">
    <cfRule type="cellIs" dxfId="1932" priority="305" operator="equal">
      <formula>1</formula>
    </cfRule>
  </conditionalFormatting>
  <conditionalFormatting sqref="AB63:AE63">
    <cfRule type="cellIs" dxfId="1931" priority="304" operator="equal">
      <formula>1</formula>
    </cfRule>
  </conditionalFormatting>
  <conditionalFormatting sqref="AB44:AE49">
    <cfRule type="cellIs" dxfId="1930" priority="302" operator="equal">
      <formula>1</formula>
    </cfRule>
    <cfRule type="cellIs" dxfId="1929" priority="303" operator="between">
      <formula>0.01</formula>
      <formula>0.99</formula>
    </cfRule>
  </conditionalFormatting>
  <conditionalFormatting sqref="AB44:AE49">
    <cfRule type="expression" dxfId="1928" priority="301" stopIfTrue="1">
      <formula>AA44=1</formula>
    </cfRule>
  </conditionalFormatting>
  <conditionalFormatting sqref="AB118:AE120">
    <cfRule type="expression" dxfId="1927" priority="292" stopIfTrue="1">
      <formula>AA118=1</formula>
    </cfRule>
  </conditionalFormatting>
  <conditionalFormatting sqref="AB51:AE51">
    <cfRule type="cellIs" dxfId="1926" priority="299" operator="equal">
      <formula>1</formula>
    </cfRule>
    <cfRule type="cellIs" dxfId="1925" priority="300" operator="between">
      <formula>0.01</formula>
      <formula>0.99</formula>
    </cfRule>
  </conditionalFormatting>
  <conditionalFormatting sqref="AB51:AE51">
    <cfRule type="expression" dxfId="1924" priority="298" stopIfTrue="1">
      <formula>AA51=1</formula>
    </cfRule>
  </conditionalFormatting>
  <conditionalFormatting sqref="AB58:AE61">
    <cfRule type="cellIs" dxfId="1923" priority="296" operator="equal">
      <formula>1</formula>
    </cfRule>
    <cfRule type="cellIs" dxfId="1922" priority="297" operator="between">
      <formula>0.01</formula>
      <formula>0.99</formula>
    </cfRule>
  </conditionalFormatting>
  <conditionalFormatting sqref="AB58:AE61">
    <cfRule type="expression" dxfId="1921" priority="295" stopIfTrue="1">
      <formula>AA58=1</formula>
    </cfRule>
  </conditionalFormatting>
  <conditionalFormatting sqref="AB118:AE120">
    <cfRule type="cellIs" dxfId="1920" priority="293" operator="equal">
      <formula>1</formula>
    </cfRule>
    <cfRule type="cellIs" dxfId="1919" priority="294" operator="between">
      <formula>0.01</formula>
      <formula>0.99</formula>
    </cfRule>
  </conditionalFormatting>
  <conditionalFormatting sqref="AB127:AE127">
    <cfRule type="cellIs" dxfId="1918" priority="281" operator="equal">
      <formula>1</formula>
    </cfRule>
    <cfRule type="cellIs" dxfId="1917" priority="282" operator="between">
      <formula>0.01</formula>
      <formula>0.99</formula>
    </cfRule>
  </conditionalFormatting>
  <conditionalFormatting sqref="AB127:AE127">
    <cfRule type="expression" dxfId="1916" priority="280" stopIfTrue="1">
      <formula>AA127=1</formula>
    </cfRule>
  </conditionalFormatting>
  <conditionalFormatting sqref="AB131:AE131">
    <cfRule type="expression" dxfId="1915" priority="277" stopIfTrue="1">
      <formula>AA131=1</formula>
    </cfRule>
  </conditionalFormatting>
  <conditionalFormatting sqref="AB131:AE131">
    <cfRule type="cellIs" dxfId="1914" priority="278" operator="equal">
      <formula>1</formula>
    </cfRule>
    <cfRule type="cellIs" dxfId="1913" priority="279" operator="between">
      <formula>0.01</formula>
      <formula>0.99</formula>
    </cfRule>
  </conditionalFormatting>
  <conditionalFormatting sqref="AB132:AE133">
    <cfRule type="expression" dxfId="1912" priority="274" stopIfTrue="1">
      <formula>AA132=1</formula>
    </cfRule>
  </conditionalFormatting>
  <conditionalFormatting sqref="AB124:AE125">
    <cfRule type="cellIs" dxfId="1911" priority="287" operator="equal">
      <formula>1</formula>
    </cfRule>
    <cfRule type="cellIs" dxfId="1910" priority="288" operator="between">
      <formula>0.01</formula>
      <formula>0.99</formula>
    </cfRule>
  </conditionalFormatting>
  <conditionalFormatting sqref="AB124:AE125">
    <cfRule type="expression" dxfId="1909" priority="286" stopIfTrue="1">
      <formula>AA124=1</formula>
    </cfRule>
  </conditionalFormatting>
  <conditionalFormatting sqref="AB132:AE133">
    <cfRule type="cellIs" dxfId="1908" priority="275" operator="equal">
      <formula>1</formula>
    </cfRule>
    <cfRule type="cellIs" dxfId="1907" priority="276" operator="between">
      <formula>0.01</formula>
      <formula>0.99</formula>
    </cfRule>
  </conditionalFormatting>
  <conditionalFormatting sqref="AB82:AE83">
    <cfRule type="cellIs" dxfId="1906" priority="290" operator="equal">
      <formula>1</formula>
    </cfRule>
    <cfRule type="cellIs" dxfId="1905" priority="291" operator="between">
      <formula>0.01</formula>
      <formula>0.99</formula>
    </cfRule>
  </conditionalFormatting>
  <conditionalFormatting sqref="AB82:AE83">
    <cfRule type="expression" dxfId="1904" priority="289" stopIfTrue="1">
      <formula>AA82=1</formula>
    </cfRule>
  </conditionalFormatting>
  <conditionalFormatting sqref="AB126:AE126">
    <cfRule type="cellIs" dxfId="1903" priority="284" operator="equal">
      <formula>1</formula>
    </cfRule>
    <cfRule type="cellIs" dxfId="1902" priority="285" operator="between">
      <formula>0.01</formula>
      <formula>0.99</formula>
    </cfRule>
  </conditionalFormatting>
  <conditionalFormatting sqref="AB126:AE126">
    <cfRule type="expression" dxfId="1901" priority="283" stopIfTrue="1">
      <formula>AA126=1</formula>
    </cfRule>
  </conditionalFormatting>
  <conditionalFormatting sqref="AB156:AE156">
    <cfRule type="cellIs" dxfId="1900" priority="272" operator="equal">
      <formula>1</formula>
    </cfRule>
    <cfRule type="cellIs" dxfId="1899" priority="273" operator="between">
      <formula>0.01</formula>
      <formula>0.99</formula>
    </cfRule>
  </conditionalFormatting>
  <conditionalFormatting sqref="AB156:AE156">
    <cfRule type="expression" dxfId="1898" priority="271" stopIfTrue="1">
      <formula>AA156=1</formula>
    </cfRule>
  </conditionalFormatting>
  <conditionalFormatting sqref="AB157:AE157">
    <cfRule type="cellIs" dxfId="1897" priority="269" operator="equal">
      <formula>1</formula>
    </cfRule>
    <cfRule type="cellIs" dxfId="1896" priority="270" operator="between">
      <formula>0.01</formula>
      <formula>0.99</formula>
    </cfRule>
  </conditionalFormatting>
  <conditionalFormatting sqref="AB157:AE157">
    <cfRule type="expression" dxfId="1895" priority="268" stopIfTrue="1">
      <formula>AA157=1</formula>
    </cfRule>
  </conditionalFormatting>
  <conditionalFormatting sqref="AB171:AE171">
    <cfRule type="expression" dxfId="1894" priority="262" stopIfTrue="1">
      <formula>AA171=1</formula>
    </cfRule>
  </conditionalFormatting>
  <conditionalFormatting sqref="AB161:AE165">
    <cfRule type="cellIs" dxfId="1893" priority="266" operator="equal">
      <formula>1</formula>
    </cfRule>
    <cfRule type="cellIs" dxfId="1892" priority="267" operator="between">
      <formula>0.01</formula>
      <formula>0.99</formula>
    </cfRule>
  </conditionalFormatting>
  <conditionalFormatting sqref="AB161:AE165">
    <cfRule type="expression" dxfId="1891" priority="265" stopIfTrue="1">
      <formula>AA161=1</formula>
    </cfRule>
  </conditionalFormatting>
  <conditionalFormatting sqref="AB171:AE171">
    <cfRule type="cellIs" dxfId="1890" priority="263" operator="equal">
      <formula>1</formula>
    </cfRule>
    <cfRule type="cellIs" dxfId="1889" priority="264" operator="between">
      <formula>0.01</formula>
      <formula>0.99</formula>
    </cfRule>
  </conditionalFormatting>
  <conditionalFormatting sqref="AF172:AL172">
    <cfRule type="cellIs" dxfId="1888" priority="261" operator="equal">
      <formula>1</formula>
    </cfRule>
  </conditionalFormatting>
  <conditionalFormatting sqref="AF40:AL40">
    <cfRule type="cellIs" dxfId="1887" priority="260" operator="equal">
      <formula>1</formula>
    </cfRule>
  </conditionalFormatting>
  <conditionalFormatting sqref="AF121:AL121">
    <cfRule type="cellIs" dxfId="1886" priority="259" operator="equal">
      <formula>1</formula>
    </cfRule>
  </conditionalFormatting>
  <conditionalFormatting sqref="AF128:AL128">
    <cfRule type="cellIs" dxfId="1885" priority="258" operator="equal">
      <formula>1</formula>
    </cfRule>
  </conditionalFormatting>
  <conditionalFormatting sqref="AF158:AL158">
    <cfRule type="cellIs" dxfId="1884" priority="252" operator="equal">
      <formula>1</formula>
    </cfRule>
  </conditionalFormatting>
  <conditionalFormatting sqref="AF137:AL137">
    <cfRule type="cellIs" dxfId="1883" priority="249" operator="equal">
      <formula>1</formula>
    </cfRule>
  </conditionalFormatting>
  <conditionalFormatting sqref="AF168:AL168">
    <cfRule type="cellIs" dxfId="1882" priority="257" operator="equal">
      <formula>1</formula>
    </cfRule>
  </conditionalFormatting>
  <conditionalFormatting sqref="AF105:AL105">
    <cfRule type="cellIs" dxfId="1881" priority="256" stopIfTrue="1" operator="equal">
      <formula>1</formula>
    </cfRule>
  </conditionalFormatting>
  <conditionalFormatting sqref="AF104:AL104">
    <cfRule type="cellIs" dxfId="1880" priority="255" operator="equal">
      <formula>1</formula>
    </cfRule>
  </conditionalFormatting>
  <conditionalFormatting sqref="AF84:AL84">
    <cfRule type="cellIs" dxfId="1879" priority="254" operator="equal">
      <formula>1</formula>
    </cfRule>
  </conditionalFormatting>
  <conditionalFormatting sqref="AF153:AL153">
    <cfRule type="cellIs" dxfId="1878" priority="253" operator="equal">
      <formula>1</formula>
    </cfRule>
  </conditionalFormatting>
  <conditionalFormatting sqref="AF145">
    <cfRule type="cellIs" dxfId="1877" priority="251" operator="equal">
      <formula>1</formula>
    </cfRule>
  </conditionalFormatting>
  <conditionalFormatting sqref="AF135:AL135">
    <cfRule type="cellIs" dxfId="1876" priority="250" operator="equal">
      <formula>1</formula>
    </cfRule>
  </conditionalFormatting>
  <conditionalFormatting sqref="AG122:AH122">
    <cfRule type="cellIs" dxfId="1875" priority="241" stopIfTrue="1" operator="equal">
      <formula>1</formula>
    </cfRule>
  </conditionalFormatting>
  <conditionalFormatting sqref="AG136:AH136 AJ136:AL136">
    <cfRule type="cellIs" dxfId="1874" priority="248" stopIfTrue="1" operator="equal">
      <formula>1</formula>
    </cfRule>
  </conditionalFormatting>
  <conditionalFormatting sqref="AF41:AL41">
    <cfRule type="cellIs" dxfId="1873" priority="244" operator="equal">
      <formula>1</formula>
    </cfRule>
  </conditionalFormatting>
  <conditionalFormatting sqref="AF136">
    <cfRule type="cellIs" dxfId="1872" priority="245" stopIfTrue="1" operator="equal">
      <formula>1</formula>
    </cfRule>
  </conditionalFormatting>
  <conditionalFormatting sqref="AF31:AL31">
    <cfRule type="cellIs" dxfId="1871" priority="247" operator="equal">
      <formula>1</formula>
    </cfRule>
  </conditionalFormatting>
  <conditionalFormatting sqref="AI136">
    <cfRule type="cellIs" dxfId="1870" priority="246" operator="equal">
      <formula>1</formula>
    </cfRule>
  </conditionalFormatting>
  <conditionalFormatting sqref="AF149:AF150 AH149:AL150">
    <cfRule type="cellIs" dxfId="1869" priority="243" operator="equal">
      <formula>1</formula>
    </cfRule>
  </conditionalFormatting>
  <conditionalFormatting sqref="AI122:AJ122 AF122 AL122">
    <cfRule type="cellIs" dxfId="1868" priority="242" stopIfTrue="1" operator="equal">
      <formula>1</formula>
    </cfRule>
  </conditionalFormatting>
  <conditionalFormatting sqref="AG145:AL145">
    <cfRule type="cellIs" dxfId="1867" priority="240" operator="equal">
      <formula>1</formula>
    </cfRule>
  </conditionalFormatting>
  <conditionalFormatting sqref="AH126:AL126">
    <cfRule type="cellIs" dxfId="1866" priority="239" operator="equal">
      <formula>1</formula>
    </cfRule>
  </conditionalFormatting>
  <conditionalFormatting sqref="AF119 AH119:AL119">
    <cfRule type="cellIs" dxfId="1865" priority="238" operator="equal">
      <formula>1</formula>
    </cfRule>
  </conditionalFormatting>
  <conditionalFormatting sqref="AF113 AH113:AL113">
    <cfRule type="cellIs" dxfId="1864" priority="237" operator="equal">
      <formula>1</formula>
    </cfRule>
  </conditionalFormatting>
  <conditionalFormatting sqref="AF94:AL94">
    <cfRule type="cellIs" dxfId="1863" priority="236" operator="equal">
      <formula>1</formula>
    </cfRule>
  </conditionalFormatting>
  <conditionalFormatting sqref="AF77:AL77">
    <cfRule type="cellIs" dxfId="1862" priority="235" operator="equal">
      <formula>1</formula>
    </cfRule>
  </conditionalFormatting>
  <conditionalFormatting sqref="AF62:AL62">
    <cfRule type="cellIs" dxfId="1861" priority="234" operator="equal">
      <formula>1</formula>
    </cfRule>
  </conditionalFormatting>
  <conditionalFormatting sqref="AK122">
    <cfRule type="cellIs" dxfId="1860" priority="233" stopIfTrue="1" operator="equal">
      <formula>1</formula>
    </cfRule>
  </conditionalFormatting>
  <conditionalFormatting sqref="AF45:AG45 AG46 AG44 AF59 AF87:AG89 AF21:AL28 AF33:AL39 AG58:AL61 AG80:AG82 AG47:AL49 AF51:AL54 AG65:AL67 AL90 AF91:AG93 AG90">
    <cfRule type="cellIs" dxfId="1859" priority="231" operator="equal">
      <formula>1</formula>
    </cfRule>
    <cfRule type="cellIs" dxfId="1858" priority="232" operator="between">
      <formula>0.01</formula>
      <formula>0.99</formula>
    </cfRule>
  </conditionalFormatting>
  <conditionalFormatting sqref="AG87:AG93 AG21:AG28 AG33:AG39 AG44:AG49 AG58:AG61 AG51:AG54 AG65:AG67 AG80:AG82">
    <cfRule type="containsText" dxfId="1857" priority="228" operator="containsText" text="Slower">
      <formula>NOT(ISERROR(SEARCH("Slower",AG21)))</formula>
    </cfRule>
    <cfRule type="containsText" dxfId="1856" priority="229" operator="containsText" text="Same">
      <formula>NOT(ISERROR(SEARCH("Same",AG21)))</formula>
    </cfRule>
    <cfRule type="containsText" dxfId="1855" priority="230" operator="containsText" text="Faster">
      <formula>NOT(ISERROR(SEARCH("Faster",AG21)))</formula>
    </cfRule>
  </conditionalFormatting>
  <conditionalFormatting sqref="AH10:AL13">
    <cfRule type="cellIs" dxfId="1854" priority="226" operator="equal">
      <formula>1</formula>
    </cfRule>
    <cfRule type="cellIs" dxfId="1853" priority="227" operator="between">
      <formula>0.01</formula>
      <formula>0.99</formula>
    </cfRule>
  </conditionalFormatting>
  <conditionalFormatting sqref="AF15:AF16">
    <cfRule type="cellIs" dxfId="1852" priority="224" operator="equal">
      <formula>1</formula>
    </cfRule>
    <cfRule type="cellIs" dxfId="1851" priority="225" operator="between">
      <formula>0.01</formula>
      <formula>0.99</formula>
    </cfRule>
  </conditionalFormatting>
  <conditionalFormatting sqref="AH14:AL16">
    <cfRule type="cellIs" dxfId="1850" priority="222" operator="equal">
      <formula>1</formula>
    </cfRule>
    <cfRule type="cellIs" dxfId="1849" priority="223" operator="between">
      <formula>0.01</formula>
      <formula>0.99</formula>
    </cfRule>
  </conditionalFormatting>
  <conditionalFormatting sqref="AF46:AF49">
    <cfRule type="cellIs" dxfId="1848" priority="218" operator="equal">
      <formula>1</formula>
    </cfRule>
    <cfRule type="cellIs" dxfId="1847" priority="219" operator="between">
      <formula>0.01</formula>
      <formula>0.99</formula>
    </cfRule>
  </conditionalFormatting>
  <conditionalFormatting sqref="AF44">
    <cfRule type="cellIs" dxfId="1846" priority="220" operator="equal">
      <formula>1</formula>
    </cfRule>
    <cfRule type="cellIs" dxfId="1845" priority="221" operator="between">
      <formula>0.01</formula>
      <formula>0.99</formula>
    </cfRule>
  </conditionalFormatting>
  <conditionalFormatting sqref="AH44:AL46">
    <cfRule type="cellIs" dxfId="1844" priority="216" operator="equal">
      <formula>1</formula>
    </cfRule>
    <cfRule type="cellIs" dxfId="1843" priority="217" operator="between">
      <formula>0.01</formula>
      <formula>0.99</formula>
    </cfRule>
  </conditionalFormatting>
  <conditionalFormatting sqref="AF58">
    <cfRule type="cellIs" dxfId="1842" priority="214" operator="equal">
      <formula>1</formula>
    </cfRule>
    <cfRule type="cellIs" dxfId="1841" priority="215" operator="between">
      <formula>0.01</formula>
      <formula>0.99</formula>
    </cfRule>
  </conditionalFormatting>
  <conditionalFormatting sqref="AF60:AF61">
    <cfRule type="cellIs" dxfId="1840" priority="212" operator="equal">
      <formula>1</formula>
    </cfRule>
    <cfRule type="cellIs" dxfId="1839" priority="213" operator="between">
      <formula>0.01</formula>
      <formula>0.99</formula>
    </cfRule>
  </conditionalFormatting>
  <conditionalFormatting sqref="AF65:AF67">
    <cfRule type="cellIs" dxfId="1838" priority="210" operator="equal">
      <formula>1</formula>
    </cfRule>
    <cfRule type="cellIs" dxfId="1837" priority="211" operator="between">
      <formula>0.01</formula>
      <formula>0.99</formula>
    </cfRule>
  </conditionalFormatting>
  <conditionalFormatting sqref="AH80:AL82 AH72:AL76">
    <cfRule type="cellIs" dxfId="1836" priority="208" operator="equal">
      <formula>1</formula>
    </cfRule>
    <cfRule type="cellIs" dxfId="1835" priority="209" operator="between">
      <formula>0.01</formula>
      <formula>0.99</formula>
    </cfRule>
  </conditionalFormatting>
  <conditionalFormatting sqref="AG72:AG76">
    <cfRule type="cellIs" dxfId="1834" priority="206" operator="equal">
      <formula>1</formula>
    </cfRule>
    <cfRule type="cellIs" dxfId="1833" priority="207" operator="between">
      <formula>0.01</formula>
      <formula>0.99</formula>
    </cfRule>
  </conditionalFormatting>
  <conditionalFormatting sqref="AG72:AG76">
    <cfRule type="containsText" dxfId="1832" priority="203" operator="containsText" text="Slower">
      <formula>NOT(ISERROR(SEARCH("Slower",AG72)))</formula>
    </cfRule>
    <cfRule type="containsText" dxfId="1831" priority="204" operator="containsText" text="Same">
      <formula>NOT(ISERROR(SEARCH("Same",AG72)))</formula>
    </cfRule>
    <cfRule type="containsText" dxfId="1830" priority="205" operator="containsText" text="Faster">
      <formula>NOT(ISERROR(SEARCH("Faster",AG72)))</formula>
    </cfRule>
  </conditionalFormatting>
  <conditionalFormatting sqref="AF73">
    <cfRule type="cellIs" dxfId="1829" priority="201" operator="equal">
      <formula>1</formula>
    </cfRule>
    <cfRule type="cellIs" dxfId="1828" priority="202" operator="between">
      <formula>0.01</formula>
      <formula>0.99</formula>
    </cfRule>
  </conditionalFormatting>
  <conditionalFormatting sqref="AF74">
    <cfRule type="cellIs" dxfId="1827" priority="199" operator="equal">
      <formula>1</formula>
    </cfRule>
    <cfRule type="cellIs" dxfId="1826" priority="200" operator="between">
      <formula>0.01</formula>
      <formula>0.99</formula>
    </cfRule>
  </conditionalFormatting>
  <conditionalFormatting sqref="AF75:AF76">
    <cfRule type="cellIs" dxfId="1825" priority="197" operator="equal">
      <formula>1</formula>
    </cfRule>
    <cfRule type="cellIs" dxfId="1824" priority="198" operator="between">
      <formula>0.01</formula>
      <formula>0.99</formula>
    </cfRule>
  </conditionalFormatting>
  <conditionalFormatting sqref="AF80:AF83">
    <cfRule type="cellIs" dxfId="1823" priority="195" operator="equal">
      <formula>1</formula>
    </cfRule>
    <cfRule type="cellIs" dxfId="1822" priority="196" operator="between">
      <formula>0.01</formula>
      <formula>0.99</formula>
    </cfRule>
  </conditionalFormatting>
  <conditionalFormatting sqref="AG83">
    <cfRule type="cellIs" dxfId="1821" priority="193" operator="equal">
      <formula>1</formula>
    </cfRule>
    <cfRule type="cellIs" dxfId="1820" priority="194" operator="between">
      <formula>0.01</formula>
      <formula>0.99</formula>
    </cfRule>
  </conditionalFormatting>
  <conditionalFormatting sqref="AG83">
    <cfRule type="containsText" dxfId="1819" priority="190" operator="containsText" text="Slower">
      <formula>NOT(ISERROR(SEARCH("Slower",AG83)))</formula>
    </cfRule>
    <cfRule type="containsText" dxfId="1818" priority="191" operator="containsText" text="Same">
      <formula>NOT(ISERROR(SEARCH("Same",AG83)))</formula>
    </cfRule>
    <cfRule type="containsText" dxfId="1817" priority="192" operator="containsText" text="Faster">
      <formula>NOT(ISERROR(SEARCH("Faster",AG83)))</formula>
    </cfRule>
  </conditionalFormatting>
  <conditionalFormatting sqref="AH83:AL83">
    <cfRule type="cellIs" dxfId="1816" priority="188" operator="equal">
      <formula>1</formula>
    </cfRule>
    <cfRule type="cellIs" dxfId="1815" priority="189" operator="between">
      <formula>0.01</formula>
      <formula>0.99</formula>
    </cfRule>
  </conditionalFormatting>
  <conditionalFormatting sqref="AH87:AL87 AH91:AL91 AK88:AK89">
    <cfRule type="cellIs" dxfId="1814" priority="186" operator="equal">
      <formula>1</formula>
    </cfRule>
    <cfRule type="cellIs" dxfId="1813" priority="187" operator="between">
      <formula>0.01</formula>
      <formula>0.99</formula>
    </cfRule>
  </conditionalFormatting>
  <conditionalFormatting sqref="AH88:AJ89 AH92:AL93 AL88:AL89">
    <cfRule type="cellIs" dxfId="1812" priority="184" operator="equal">
      <formula>1</formula>
    </cfRule>
    <cfRule type="cellIs" dxfId="1811" priority="185" operator="between">
      <formula>0.01</formula>
      <formula>0.99</formula>
    </cfRule>
  </conditionalFormatting>
  <conditionalFormatting sqref="AG103 AF97:AG102">
    <cfRule type="cellIs" dxfId="1810" priority="182" operator="equal">
      <formula>1</formula>
    </cfRule>
    <cfRule type="cellIs" dxfId="1809" priority="183" operator="between">
      <formula>0.01</formula>
      <formula>0.99</formula>
    </cfRule>
  </conditionalFormatting>
  <conditionalFormatting sqref="AG97:AG103">
    <cfRule type="containsText" dxfId="1808" priority="179" operator="containsText" text="Slower">
      <formula>NOT(ISERROR(SEARCH("Slower",AG97)))</formula>
    </cfRule>
    <cfRule type="containsText" dxfId="1807" priority="180" operator="containsText" text="Same">
      <formula>NOT(ISERROR(SEARCH("Same",AG97)))</formula>
    </cfRule>
    <cfRule type="containsText" dxfId="1806" priority="181" operator="containsText" text="Faster">
      <formula>NOT(ISERROR(SEARCH("Faster",AG97)))</formula>
    </cfRule>
  </conditionalFormatting>
  <conditionalFormatting sqref="AH97:AL102">
    <cfRule type="cellIs" dxfId="1805" priority="177" operator="equal">
      <formula>1</formula>
    </cfRule>
    <cfRule type="cellIs" dxfId="1804" priority="178" operator="between">
      <formula>0.01</formula>
      <formula>0.99</formula>
    </cfRule>
  </conditionalFormatting>
  <conditionalFormatting sqref="AH107:AL112 AH114:AL114">
    <cfRule type="cellIs" dxfId="1803" priority="173" operator="equal">
      <formula>1</formula>
    </cfRule>
    <cfRule type="cellIs" dxfId="1802" priority="174" operator="between">
      <formula>0.01</formula>
      <formula>0.99</formula>
    </cfRule>
  </conditionalFormatting>
  <conditionalFormatting sqref="AF114 AF107:AF112">
    <cfRule type="cellIs" dxfId="1801" priority="175" operator="equal">
      <formula>1</formula>
    </cfRule>
    <cfRule type="cellIs" dxfId="1800" priority="176" operator="between">
      <formula>0.01</formula>
      <formula>0.99</formula>
    </cfRule>
  </conditionalFormatting>
  <conditionalFormatting sqref="AG107:AG114">
    <cfRule type="cellIs" dxfId="1799" priority="171" operator="equal">
      <formula>1</formula>
    </cfRule>
    <cfRule type="cellIs" dxfId="1798" priority="172" operator="between">
      <formula>0.01</formula>
      <formula>0.99</formula>
    </cfRule>
  </conditionalFormatting>
  <conditionalFormatting sqref="AG107:AG114">
    <cfRule type="containsText" dxfId="1797" priority="168" operator="containsText" text="Slower">
      <formula>NOT(ISERROR(SEARCH("Slower",AG107)))</formula>
    </cfRule>
    <cfRule type="containsText" dxfId="1796" priority="169" operator="containsText" text="Same">
      <formula>NOT(ISERROR(SEARCH("Same",AG107)))</formula>
    </cfRule>
    <cfRule type="containsText" dxfId="1795" priority="170" operator="containsText" text="Faster">
      <formula>NOT(ISERROR(SEARCH("Faster",AG107)))</formula>
    </cfRule>
  </conditionalFormatting>
  <conditionalFormatting sqref="AG10:AG16">
    <cfRule type="cellIs" dxfId="1794" priority="166" operator="equal">
      <formula>1</formula>
    </cfRule>
    <cfRule type="cellIs" dxfId="1793" priority="167" operator="between">
      <formula>0.01</formula>
      <formula>0.99</formula>
    </cfRule>
  </conditionalFormatting>
  <conditionalFormatting sqref="AG10:AG16">
    <cfRule type="containsText" dxfId="1792" priority="163" operator="containsText" text="Slower">
      <formula>NOT(ISERROR(SEARCH("Slower",AG10)))</formula>
    </cfRule>
    <cfRule type="containsText" dxfId="1791" priority="164" operator="containsText" text="Same">
      <formula>NOT(ISERROR(SEARCH("Same",AG10)))</formula>
    </cfRule>
    <cfRule type="containsText" dxfId="1790" priority="165" operator="containsText" text="Faster">
      <formula>NOT(ISERROR(SEARCH("Faster",AG10)))</formula>
    </cfRule>
  </conditionalFormatting>
  <conditionalFormatting sqref="AG10:AG16">
    <cfRule type="cellIs" dxfId="1789" priority="161" operator="equal">
      <formula>1</formula>
    </cfRule>
    <cfRule type="cellIs" dxfId="1788" priority="162" operator="between">
      <formula>0.01</formula>
      <formula>0.99</formula>
    </cfRule>
  </conditionalFormatting>
  <conditionalFormatting sqref="AF20:AL20">
    <cfRule type="cellIs" dxfId="1787" priority="159" operator="equal">
      <formula>1</formula>
    </cfRule>
    <cfRule type="cellIs" dxfId="1786" priority="160" operator="between">
      <formula>0.01</formula>
      <formula>0.99</formula>
    </cfRule>
  </conditionalFormatting>
  <conditionalFormatting sqref="AG20">
    <cfRule type="containsText" dxfId="1785" priority="156" operator="containsText" text="Slower">
      <formula>NOT(ISERROR(SEARCH("Slower",AG20)))</formula>
    </cfRule>
    <cfRule type="containsText" dxfId="1784" priority="157" operator="containsText" text="Same">
      <formula>NOT(ISERROR(SEARCH("Same",AG20)))</formula>
    </cfRule>
    <cfRule type="containsText" dxfId="1783" priority="158" operator="containsText" text="Faster">
      <formula>NOT(ISERROR(SEARCH("Faster",AG20)))</formula>
    </cfRule>
  </conditionalFormatting>
  <conditionalFormatting sqref="AF56:AL56">
    <cfRule type="cellIs" dxfId="1782" priority="155" operator="equal">
      <formula>1</formula>
    </cfRule>
  </conditionalFormatting>
  <conditionalFormatting sqref="AF63:AL63">
    <cfRule type="cellIs" dxfId="1781" priority="154" operator="equal">
      <formula>1</formula>
    </cfRule>
  </conditionalFormatting>
  <conditionalFormatting sqref="AF69:AL69">
    <cfRule type="cellIs" dxfId="1780" priority="153" operator="equal">
      <formula>1</formula>
    </cfRule>
  </conditionalFormatting>
  <conditionalFormatting sqref="AG78:AL78">
    <cfRule type="cellIs" dxfId="1779" priority="152" operator="equal">
      <formula>1</formula>
    </cfRule>
  </conditionalFormatting>
  <conditionalFormatting sqref="AF78">
    <cfRule type="cellIs" dxfId="1778" priority="151" operator="equal">
      <formula>1</formula>
    </cfRule>
  </conditionalFormatting>
  <conditionalFormatting sqref="AF85:AL85">
    <cfRule type="cellIs" dxfId="1777" priority="150" operator="equal">
      <formula>1</formula>
    </cfRule>
  </conditionalFormatting>
  <conditionalFormatting sqref="AH117:AL118">
    <cfRule type="cellIs" dxfId="1776" priority="146" operator="equal">
      <formula>1</formula>
    </cfRule>
    <cfRule type="cellIs" dxfId="1775" priority="147" operator="between">
      <formula>0.01</formula>
      <formula>0.99</formula>
    </cfRule>
  </conditionalFormatting>
  <conditionalFormatting sqref="AF117:AF118">
    <cfRule type="cellIs" dxfId="1774" priority="148" operator="equal">
      <formula>1</formula>
    </cfRule>
    <cfRule type="cellIs" dxfId="1773" priority="149" operator="between">
      <formula>0.01</formula>
      <formula>0.99</formula>
    </cfRule>
  </conditionalFormatting>
  <conditionalFormatting sqref="AG117:AG120">
    <cfRule type="cellIs" dxfId="1772" priority="144" operator="equal">
      <formula>1</formula>
    </cfRule>
    <cfRule type="cellIs" dxfId="1771" priority="145" operator="between">
      <formula>0.01</formula>
      <formula>0.99</formula>
    </cfRule>
  </conditionalFormatting>
  <conditionalFormatting sqref="AG117:AG120">
    <cfRule type="containsText" dxfId="1770" priority="141" operator="containsText" text="Slower">
      <formula>NOT(ISERROR(SEARCH("Slower",AG117)))</formula>
    </cfRule>
    <cfRule type="containsText" dxfId="1769" priority="142" operator="containsText" text="Same">
      <formula>NOT(ISERROR(SEARCH("Same",AG117)))</formula>
    </cfRule>
    <cfRule type="containsText" dxfId="1768" priority="143" operator="containsText" text="Faster">
      <formula>NOT(ISERROR(SEARCH("Faster",AG117)))</formula>
    </cfRule>
  </conditionalFormatting>
  <conditionalFormatting sqref="AH124:AL125">
    <cfRule type="cellIs" dxfId="1767" priority="139" operator="equal">
      <formula>1</formula>
    </cfRule>
    <cfRule type="cellIs" dxfId="1766" priority="140" operator="between">
      <formula>0.01</formula>
      <formula>0.99</formula>
    </cfRule>
  </conditionalFormatting>
  <conditionalFormatting sqref="AG124:AG127">
    <cfRule type="cellIs" dxfId="1765" priority="137" operator="equal">
      <formula>1</formula>
    </cfRule>
    <cfRule type="cellIs" dxfId="1764" priority="138" operator="between">
      <formula>0.01</formula>
      <formula>0.99</formula>
    </cfRule>
  </conditionalFormatting>
  <conditionalFormatting sqref="AG124:AG127">
    <cfRule type="containsText" dxfId="1763" priority="134" operator="containsText" text="Slower">
      <formula>NOT(ISERROR(SEARCH("Slower",AG124)))</formula>
    </cfRule>
    <cfRule type="containsText" dxfId="1762" priority="135" operator="containsText" text="Same">
      <formula>NOT(ISERROR(SEARCH("Same",AG124)))</formula>
    </cfRule>
    <cfRule type="containsText" dxfId="1761" priority="136" operator="containsText" text="Faster">
      <formula>NOT(ISERROR(SEARCH("Faster",AG124)))</formula>
    </cfRule>
  </conditionalFormatting>
  <conditionalFormatting sqref="AH131:AL133">
    <cfRule type="cellIs" dxfId="1760" priority="130" operator="equal">
      <formula>1</formula>
    </cfRule>
    <cfRule type="cellIs" dxfId="1759" priority="131" operator="between">
      <formula>0.01</formula>
      <formula>0.99</formula>
    </cfRule>
  </conditionalFormatting>
  <conditionalFormatting sqref="AF131:AF133">
    <cfRule type="cellIs" dxfId="1758" priority="132" operator="equal">
      <formula>1</formula>
    </cfRule>
    <cfRule type="cellIs" dxfId="1757" priority="133" operator="between">
      <formula>0.01</formula>
      <formula>0.99</formula>
    </cfRule>
  </conditionalFormatting>
  <conditionalFormatting sqref="AG131:AG134">
    <cfRule type="cellIs" dxfId="1756" priority="128" operator="equal">
      <formula>1</formula>
    </cfRule>
    <cfRule type="cellIs" dxfId="1755" priority="129" operator="between">
      <formula>0.01</formula>
      <formula>0.99</formula>
    </cfRule>
  </conditionalFormatting>
  <conditionalFormatting sqref="AG131:AG134">
    <cfRule type="containsText" dxfId="1754" priority="125" operator="containsText" text="Slower">
      <formula>NOT(ISERROR(SEARCH("Slower",AG131)))</formula>
    </cfRule>
    <cfRule type="containsText" dxfId="1753" priority="126" operator="containsText" text="Same">
      <formula>NOT(ISERROR(SEARCH("Same",AG131)))</formula>
    </cfRule>
    <cfRule type="containsText" dxfId="1752" priority="127" operator="containsText" text="Faster">
      <formula>NOT(ISERROR(SEARCH("Faster",AG131)))</formula>
    </cfRule>
  </conditionalFormatting>
  <conditionalFormatting sqref="AH139:AL140">
    <cfRule type="cellIs" dxfId="1751" priority="121" operator="equal">
      <formula>1</formula>
    </cfRule>
    <cfRule type="cellIs" dxfId="1750" priority="122" operator="between">
      <formula>0.01</formula>
      <formula>0.99</formula>
    </cfRule>
  </conditionalFormatting>
  <conditionalFormatting sqref="AF139:AF140">
    <cfRule type="cellIs" dxfId="1749" priority="123" operator="equal">
      <formula>1</formula>
    </cfRule>
    <cfRule type="cellIs" dxfId="1748" priority="124" operator="between">
      <formula>0.01</formula>
      <formula>0.99</formula>
    </cfRule>
  </conditionalFormatting>
  <conditionalFormatting sqref="AG142:AG143">
    <cfRule type="cellIs" dxfId="1747" priority="119" operator="equal">
      <formula>1</formula>
    </cfRule>
    <cfRule type="cellIs" dxfId="1746" priority="120" operator="between">
      <formula>0.01</formula>
      <formula>0.99</formula>
    </cfRule>
  </conditionalFormatting>
  <conditionalFormatting sqref="AG142:AG143">
    <cfRule type="containsText" dxfId="1745" priority="116" operator="containsText" text="Slower">
      <formula>NOT(ISERROR(SEARCH("Slower",AG142)))</formula>
    </cfRule>
    <cfRule type="containsText" dxfId="1744" priority="117" operator="containsText" text="Same">
      <formula>NOT(ISERROR(SEARCH("Same",AG142)))</formula>
    </cfRule>
    <cfRule type="containsText" dxfId="1743" priority="118" operator="containsText" text="Faster">
      <formula>NOT(ISERROR(SEARCH("Faster",AG142)))</formula>
    </cfRule>
  </conditionalFormatting>
  <conditionalFormatting sqref="AH148:AL148">
    <cfRule type="cellIs" dxfId="1742" priority="112" operator="equal">
      <formula>1</formula>
    </cfRule>
    <cfRule type="cellIs" dxfId="1741" priority="113" operator="between">
      <formula>0.01</formula>
      <formula>0.99</formula>
    </cfRule>
  </conditionalFormatting>
  <conditionalFormatting sqref="AF148">
    <cfRule type="cellIs" dxfId="1740" priority="114" operator="equal">
      <formula>1</formula>
    </cfRule>
    <cfRule type="cellIs" dxfId="1739" priority="115" operator="between">
      <formula>0.01</formula>
      <formula>0.99</formula>
    </cfRule>
  </conditionalFormatting>
  <conditionalFormatting sqref="AG150 AG152">
    <cfRule type="cellIs" dxfId="1738" priority="110" operator="equal">
      <formula>1</formula>
    </cfRule>
    <cfRule type="cellIs" dxfId="1737" priority="111" operator="between">
      <formula>0.01</formula>
      <formula>0.99</formula>
    </cfRule>
  </conditionalFormatting>
  <conditionalFormatting sqref="AG150 AG152">
    <cfRule type="containsText" dxfId="1736" priority="107" operator="containsText" text="Slower">
      <formula>NOT(ISERROR(SEARCH("Slower",AG150)))</formula>
    </cfRule>
    <cfRule type="containsText" dxfId="1735" priority="108" operator="containsText" text="Same">
      <formula>NOT(ISERROR(SEARCH("Same",AG150)))</formula>
    </cfRule>
    <cfRule type="containsText" dxfId="1734" priority="109" operator="containsText" text="Faster">
      <formula>NOT(ISERROR(SEARCH("Faster",AG150)))</formula>
    </cfRule>
  </conditionalFormatting>
  <conditionalFormatting sqref="AH161:AL163">
    <cfRule type="cellIs" dxfId="1733" priority="103" operator="equal">
      <formula>1</formula>
    </cfRule>
    <cfRule type="cellIs" dxfId="1732" priority="104" operator="between">
      <formula>0.01</formula>
      <formula>0.99</formula>
    </cfRule>
  </conditionalFormatting>
  <conditionalFormatting sqref="AF161:AF163">
    <cfRule type="cellIs" dxfId="1731" priority="105" operator="equal">
      <formula>1</formula>
    </cfRule>
    <cfRule type="cellIs" dxfId="1730" priority="106" operator="between">
      <formula>0.01</formula>
      <formula>0.99</formula>
    </cfRule>
  </conditionalFormatting>
  <conditionalFormatting sqref="AH146:AI146 AK146:AL146">
    <cfRule type="cellIs" dxfId="1729" priority="102" stopIfTrue="1" operator="equal">
      <formula>1</formula>
    </cfRule>
  </conditionalFormatting>
  <conditionalFormatting sqref="AG146">
    <cfRule type="cellIs" dxfId="1728" priority="100" stopIfTrue="1" operator="equal">
      <formula>1</formula>
    </cfRule>
  </conditionalFormatting>
  <conditionalFormatting sqref="AJ146">
    <cfRule type="cellIs" dxfId="1727" priority="101" operator="equal">
      <formula>1</formula>
    </cfRule>
  </conditionalFormatting>
  <conditionalFormatting sqref="AF154:AL154">
    <cfRule type="cellIs" dxfId="1726" priority="99" stopIfTrue="1" operator="equal">
      <formula>1</formula>
    </cfRule>
  </conditionalFormatting>
  <conditionalFormatting sqref="AG169:AH169 AJ169:AL169">
    <cfRule type="cellIs" dxfId="1725" priority="98" stopIfTrue="1" operator="equal">
      <formula>1</formula>
    </cfRule>
  </conditionalFormatting>
  <conditionalFormatting sqref="AF169">
    <cfRule type="cellIs" dxfId="1724" priority="96" stopIfTrue="1" operator="equal">
      <formula>1</formula>
    </cfRule>
  </conditionalFormatting>
  <conditionalFormatting sqref="AI169">
    <cfRule type="cellIs" dxfId="1723" priority="97" operator="equal">
      <formula>1</formula>
    </cfRule>
  </conditionalFormatting>
  <conditionalFormatting sqref="AF115:AL115">
    <cfRule type="cellIs" dxfId="1722" priority="95" stopIfTrue="1" operator="equal">
      <formula>1</formula>
    </cfRule>
  </conditionalFormatting>
  <conditionalFormatting sqref="AF129 AH129:AL129">
    <cfRule type="cellIs" dxfId="1721" priority="94" stopIfTrue="1" operator="equal">
      <formula>1</formula>
    </cfRule>
  </conditionalFormatting>
  <conditionalFormatting sqref="AG129">
    <cfRule type="cellIs" dxfId="1720" priority="93" stopIfTrue="1" operator="equal">
      <formula>1</formula>
    </cfRule>
  </conditionalFormatting>
  <conditionalFormatting sqref="AF159:AL159">
    <cfRule type="cellIs" dxfId="1719" priority="92" stopIfTrue="1" operator="equal">
      <formula>1</formula>
    </cfRule>
  </conditionalFormatting>
  <conditionalFormatting sqref="AF146">
    <cfRule type="cellIs" dxfId="1718" priority="91" stopIfTrue="1" operator="equal">
      <formula>1</formula>
    </cfRule>
  </conditionalFormatting>
  <conditionalFormatting sqref="AF96:AL96">
    <cfRule type="cellIs" dxfId="1717" priority="90" stopIfTrue="1" operator="equal">
      <formula>1</formula>
    </cfRule>
  </conditionalFormatting>
  <conditionalFormatting sqref="AF115:AL115">
    <cfRule type="cellIs" dxfId="1716" priority="89" operator="equal">
      <formula>1</formula>
    </cfRule>
  </conditionalFormatting>
  <conditionalFormatting sqref="AF116:AL116">
    <cfRule type="cellIs" dxfId="1715" priority="88" stopIfTrue="1" operator="equal">
      <formula>1</formula>
    </cfRule>
  </conditionalFormatting>
  <conditionalFormatting sqref="AG171">
    <cfRule type="cellIs" dxfId="1714" priority="86" operator="equal">
      <formula>1</formula>
    </cfRule>
    <cfRule type="cellIs" dxfId="1713" priority="87" operator="between">
      <formula>0.01</formula>
      <formula>0.99</formula>
    </cfRule>
  </conditionalFormatting>
  <conditionalFormatting sqref="AG171">
    <cfRule type="containsText" dxfId="1712" priority="83" operator="containsText" text="Slower">
      <formula>NOT(ISERROR(SEARCH("Slower",AG171)))</formula>
    </cfRule>
    <cfRule type="containsText" dxfId="1711" priority="84" operator="containsText" text="Same">
      <formula>NOT(ISERROR(SEARCH("Same",AG171)))</formula>
    </cfRule>
    <cfRule type="containsText" dxfId="1710" priority="85" operator="containsText" text="Faster">
      <formula>NOT(ISERROR(SEARCH("Faster",AG171)))</formula>
    </cfRule>
  </conditionalFormatting>
  <conditionalFormatting sqref="AF72">
    <cfRule type="cellIs" dxfId="1709" priority="81" operator="equal">
      <formula>1</formula>
    </cfRule>
    <cfRule type="cellIs" dxfId="1708" priority="82" operator="between">
      <formula>0.01</formula>
      <formula>0.99</formula>
    </cfRule>
  </conditionalFormatting>
  <conditionalFormatting sqref="AF120">
    <cfRule type="cellIs" dxfId="1707" priority="79" operator="equal">
      <formula>1</formula>
    </cfRule>
    <cfRule type="cellIs" dxfId="1706" priority="80" operator="between">
      <formula>0.01</formula>
      <formula>0.99</formula>
    </cfRule>
  </conditionalFormatting>
  <conditionalFormatting sqref="AF125">
    <cfRule type="cellIs" dxfId="1705" priority="77" operator="equal">
      <formula>1</formula>
    </cfRule>
    <cfRule type="cellIs" dxfId="1704" priority="78" operator="between">
      <formula>0.01</formula>
      <formula>0.99</formula>
    </cfRule>
  </conditionalFormatting>
  <conditionalFormatting sqref="AF126">
    <cfRule type="cellIs" dxfId="1703" priority="75" operator="equal">
      <formula>1</formula>
    </cfRule>
    <cfRule type="cellIs" dxfId="1702" priority="76" operator="between">
      <formula>0.01</formula>
      <formula>0.99</formula>
    </cfRule>
  </conditionalFormatting>
  <conditionalFormatting sqref="AF127">
    <cfRule type="cellIs" dxfId="1701" priority="73" operator="equal">
      <formula>1</formula>
    </cfRule>
    <cfRule type="cellIs" dxfId="1700" priority="74" operator="between">
      <formula>0.01</formula>
      <formula>0.99</formula>
    </cfRule>
  </conditionalFormatting>
  <conditionalFormatting sqref="AF124">
    <cfRule type="cellIs" dxfId="1699" priority="71" operator="equal">
      <formula>1</formula>
    </cfRule>
    <cfRule type="cellIs" dxfId="1698" priority="72" operator="between">
      <formula>0.01</formula>
      <formula>0.99</formula>
    </cfRule>
  </conditionalFormatting>
  <conditionalFormatting sqref="AF142">
    <cfRule type="cellIs" dxfId="1697" priority="69" operator="equal">
      <formula>1</formula>
    </cfRule>
    <cfRule type="cellIs" dxfId="1696" priority="70" operator="between">
      <formula>0.01</formula>
      <formula>0.99</formula>
    </cfRule>
  </conditionalFormatting>
  <conditionalFormatting sqref="AF10:AF14">
    <cfRule type="cellIs" dxfId="1695" priority="67" operator="equal">
      <formula>1</formula>
    </cfRule>
    <cfRule type="cellIs" dxfId="1694" priority="68" operator="between">
      <formula>0.01</formula>
      <formula>0.99</formula>
    </cfRule>
  </conditionalFormatting>
  <conditionalFormatting sqref="AF103">
    <cfRule type="cellIs" dxfId="1693" priority="61" operator="equal">
      <formula>1</formula>
    </cfRule>
    <cfRule type="cellIs" dxfId="1692" priority="62" operator="between">
      <formula>0.01</formula>
      <formula>0.99</formula>
    </cfRule>
  </conditionalFormatting>
  <conditionalFormatting sqref="AH90:AK90">
    <cfRule type="cellIs" dxfId="1691" priority="65" operator="equal">
      <formula>1</formula>
    </cfRule>
    <cfRule type="cellIs" dxfId="1690" priority="66" operator="between">
      <formula>0.01</formula>
      <formula>0.99</formula>
    </cfRule>
  </conditionalFormatting>
  <conditionalFormatting sqref="AF90">
    <cfRule type="cellIs" dxfId="1689" priority="63" operator="equal">
      <formula>1</formula>
    </cfRule>
    <cfRule type="cellIs" dxfId="1688" priority="64" operator="between">
      <formula>0.01</formula>
      <formula>0.99</formula>
    </cfRule>
  </conditionalFormatting>
  <conditionalFormatting sqref="AF141">
    <cfRule type="cellIs" dxfId="1687" priority="59" operator="equal">
      <formula>1</formula>
    </cfRule>
    <cfRule type="cellIs" dxfId="1686" priority="60" operator="between">
      <formula>0.01</formula>
      <formula>0.99</formula>
    </cfRule>
  </conditionalFormatting>
  <conditionalFormatting sqref="AG139">
    <cfRule type="cellIs" dxfId="1685" priority="57" operator="equal">
      <formula>1</formula>
    </cfRule>
    <cfRule type="cellIs" dxfId="1684" priority="58" operator="between">
      <formula>0.01</formula>
      <formula>0.99</formula>
    </cfRule>
  </conditionalFormatting>
  <conditionalFormatting sqref="AG139">
    <cfRule type="containsText" dxfId="1683" priority="54" operator="containsText" text="Slower">
      <formula>NOT(ISERROR(SEARCH("Slower",AG139)))</formula>
    </cfRule>
    <cfRule type="containsText" dxfId="1682" priority="55" operator="containsText" text="Same">
      <formula>NOT(ISERROR(SEARCH("Same",AG139)))</formula>
    </cfRule>
    <cfRule type="containsText" dxfId="1681" priority="56" operator="containsText" text="Faster">
      <formula>NOT(ISERROR(SEARCH("Faster",AG139)))</formula>
    </cfRule>
  </conditionalFormatting>
  <conditionalFormatting sqref="AG140">
    <cfRule type="cellIs" dxfId="1680" priority="52" operator="equal">
      <formula>1</formula>
    </cfRule>
    <cfRule type="cellIs" dxfId="1679" priority="53" operator="between">
      <formula>0.01</formula>
      <formula>0.99</formula>
    </cfRule>
  </conditionalFormatting>
  <conditionalFormatting sqref="AG140">
    <cfRule type="containsText" dxfId="1678" priority="49" operator="containsText" text="Slower">
      <formula>NOT(ISERROR(SEARCH("Slower",AG140)))</formula>
    </cfRule>
    <cfRule type="containsText" dxfId="1677" priority="50" operator="containsText" text="Same">
      <formula>NOT(ISERROR(SEARCH("Same",AG140)))</formula>
    </cfRule>
    <cfRule type="containsText" dxfId="1676" priority="51" operator="containsText" text="Faster">
      <formula>NOT(ISERROR(SEARCH("Faster",AG140)))</formula>
    </cfRule>
  </conditionalFormatting>
  <conditionalFormatting sqref="AG141">
    <cfRule type="cellIs" dxfId="1675" priority="47" operator="equal">
      <formula>1</formula>
    </cfRule>
    <cfRule type="cellIs" dxfId="1674" priority="48" operator="between">
      <formula>0.01</formula>
      <formula>0.99</formula>
    </cfRule>
  </conditionalFormatting>
  <conditionalFormatting sqref="AG141">
    <cfRule type="containsText" dxfId="1673" priority="44" operator="containsText" text="Slower">
      <formula>NOT(ISERROR(SEARCH("Slower",AG141)))</formula>
    </cfRule>
    <cfRule type="containsText" dxfId="1672" priority="45" operator="containsText" text="Same">
      <formula>NOT(ISERROR(SEARCH("Same",AG141)))</formula>
    </cfRule>
    <cfRule type="containsText" dxfId="1671" priority="46" operator="containsText" text="Faster">
      <formula>NOT(ISERROR(SEARCH("Faster",AG141)))</formula>
    </cfRule>
  </conditionalFormatting>
  <conditionalFormatting sqref="AG144">
    <cfRule type="cellIs" dxfId="1670" priority="42" operator="equal">
      <formula>1</formula>
    </cfRule>
    <cfRule type="cellIs" dxfId="1669" priority="43" operator="between">
      <formula>0.01</formula>
      <formula>0.99</formula>
    </cfRule>
  </conditionalFormatting>
  <conditionalFormatting sqref="AG144">
    <cfRule type="containsText" dxfId="1668" priority="39" operator="containsText" text="Slower">
      <formula>NOT(ISERROR(SEARCH("Slower",AG144)))</formula>
    </cfRule>
    <cfRule type="containsText" dxfId="1667" priority="40" operator="containsText" text="Same">
      <formula>NOT(ISERROR(SEARCH("Same",AG144)))</formula>
    </cfRule>
    <cfRule type="containsText" dxfId="1666" priority="41" operator="containsText" text="Faster">
      <formula>NOT(ISERROR(SEARCH("Faster",AG144)))</formula>
    </cfRule>
  </conditionalFormatting>
  <conditionalFormatting sqref="AG148">
    <cfRule type="cellIs" dxfId="1665" priority="37" operator="equal">
      <formula>1</formula>
    </cfRule>
    <cfRule type="cellIs" dxfId="1664" priority="38" operator="between">
      <formula>0.01</formula>
      <formula>0.99</formula>
    </cfRule>
  </conditionalFormatting>
  <conditionalFormatting sqref="AG148">
    <cfRule type="containsText" dxfId="1663" priority="34" operator="containsText" text="Slower">
      <formula>NOT(ISERROR(SEARCH("Slower",AG148)))</formula>
    </cfRule>
    <cfRule type="containsText" dxfId="1662" priority="35" operator="containsText" text="Same">
      <formula>NOT(ISERROR(SEARCH("Same",AG148)))</formula>
    </cfRule>
    <cfRule type="containsText" dxfId="1661" priority="36" operator="containsText" text="Faster">
      <formula>NOT(ISERROR(SEARCH("Faster",AG148)))</formula>
    </cfRule>
  </conditionalFormatting>
  <conditionalFormatting sqref="AG149">
    <cfRule type="cellIs" dxfId="1660" priority="32" operator="equal">
      <formula>1</formula>
    </cfRule>
    <cfRule type="cellIs" dxfId="1659" priority="33" operator="between">
      <formula>0.01</formula>
      <formula>0.99</formula>
    </cfRule>
  </conditionalFormatting>
  <conditionalFormatting sqref="AG149">
    <cfRule type="containsText" dxfId="1658" priority="29" operator="containsText" text="Slower">
      <formula>NOT(ISERROR(SEARCH("Slower",AG149)))</formula>
    </cfRule>
    <cfRule type="containsText" dxfId="1657" priority="30" operator="containsText" text="Same">
      <formula>NOT(ISERROR(SEARCH("Same",AG149)))</formula>
    </cfRule>
    <cfRule type="containsText" dxfId="1656" priority="31" operator="containsText" text="Faster">
      <formula>NOT(ISERROR(SEARCH("Faster",AG149)))</formula>
    </cfRule>
  </conditionalFormatting>
  <conditionalFormatting sqref="AG151">
    <cfRule type="cellIs" dxfId="1655" priority="27" operator="equal">
      <formula>1</formula>
    </cfRule>
    <cfRule type="cellIs" dxfId="1654" priority="28" operator="between">
      <formula>0.01</formula>
      <formula>0.99</formula>
    </cfRule>
  </conditionalFormatting>
  <conditionalFormatting sqref="AG151">
    <cfRule type="containsText" dxfId="1653" priority="24" operator="containsText" text="Slower">
      <formula>NOT(ISERROR(SEARCH("Slower",AG151)))</formula>
    </cfRule>
    <cfRule type="containsText" dxfId="1652" priority="25" operator="containsText" text="Same">
      <formula>NOT(ISERROR(SEARCH("Same",AG151)))</formula>
    </cfRule>
    <cfRule type="containsText" dxfId="1651" priority="26" operator="containsText" text="Faster">
      <formula>NOT(ISERROR(SEARCH("Faster",AG151)))</formula>
    </cfRule>
  </conditionalFormatting>
  <conditionalFormatting sqref="AG157">
    <cfRule type="cellIs" dxfId="1650" priority="22" operator="equal">
      <formula>1</formula>
    </cfRule>
    <cfRule type="cellIs" dxfId="1649" priority="23" operator="between">
      <formula>0.01</formula>
      <formula>0.99</formula>
    </cfRule>
  </conditionalFormatting>
  <conditionalFormatting sqref="AG157">
    <cfRule type="containsText" dxfId="1648" priority="19" operator="containsText" text="Slower">
      <formula>NOT(ISERROR(SEARCH("Slower",AG157)))</formula>
    </cfRule>
    <cfRule type="containsText" dxfId="1647" priority="20" operator="containsText" text="Same">
      <formula>NOT(ISERROR(SEARCH("Same",AG157)))</formula>
    </cfRule>
    <cfRule type="containsText" dxfId="1646" priority="21" operator="containsText" text="Faster">
      <formula>NOT(ISERROR(SEARCH("Faster",AG157)))</formula>
    </cfRule>
  </conditionalFormatting>
  <conditionalFormatting sqref="AG156">
    <cfRule type="cellIs" dxfId="1645" priority="17" operator="equal">
      <formula>1</formula>
    </cfRule>
    <cfRule type="cellIs" dxfId="1644" priority="18" operator="between">
      <formula>0.01</formula>
      <formula>0.99</formula>
    </cfRule>
  </conditionalFormatting>
  <conditionalFormatting sqref="AG156">
    <cfRule type="containsText" dxfId="1643" priority="14" operator="containsText" text="Slower">
      <formula>NOT(ISERROR(SEARCH("Slower",AG156)))</formula>
    </cfRule>
    <cfRule type="containsText" dxfId="1642" priority="15" operator="containsText" text="Same">
      <formula>NOT(ISERROR(SEARCH("Same",AG156)))</formula>
    </cfRule>
    <cfRule type="containsText" dxfId="1641" priority="16" operator="containsText" text="Faster">
      <formula>NOT(ISERROR(SEARCH("Faster",AG156)))</formula>
    </cfRule>
  </conditionalFormatting>
  <conditionalFormatting sqref="AG161">
    <cfRule type="cellIs" dxfId="1640" priority="12" operator="equal">
      <formula>1</formula>
    </cfRule>
    <cfRule type="cellIs" dxfId="1639" priority="13" operator="between">
      <formula>0.01</formula>
      <formula>0.99</formula>
    </cfRule>
  </conditionalFormatting>
  <conditionalFormatting sqref="AG161">
    <cfRule type="containsText" dxfId="1638" priority="9" operator="containsText" text="Slower">
      <formula>NOT(ISERROR(SEARCH("Slower",AG161)))</formula>
    </cfRule>
    <cfRule type="containsText" dxfId="1637" priority="10" operator="containsText" text="Same">
      <formula>NOT(ISERROR(SEARCH("Same",AG161)))</formula>
    </cfRule>
    <cfRule type="containsText" dxfId="1636" priority="11" operator="containsText" text="Faster">
      <formula>NOT(ISERROR(SEARCH("Faster",AG161)))</formula>
    </cfRule>
  </conditionalFormatting>
  <conditionalFormatting sqref="AG162:AG167">
    <cfRule type="cellIs" dxfId="1635" priority="7" operator="equal">
      <formula>1</formula>
    </cfRule>
    <cfRule type="cellIs" dxfId="1634" priority="8" operator="between">
      <formula>0.01</formula>
      <formula>0.99</formula>
    </cfRule>
  </conditionalFormatting>
  <conditionalFormatting sqref="AG162:AG167">
    <cfRule type="containsText" dxfId="1633" priority="4" operator="containsText" text="Slower">
      <formula>NOT(ISERROR(SEARCH("Slower",AG162)))</formula>
    </cfRule>
    <cfRule type="containsText" dxfId="1632" priority="5" operator="containsText" text="Same">
      <formula>NOT(ISERROR(SEARCH("Same",AG162)))</formula>
    </cfRule>
    <cfRule type="containsText" dxfId="1631" priority="6" operator="containsText" text="Faster">
      <formula>NOT(ISERROR(SEARCH("Faster",AG162)))</formula>
    </cfRule>
  </conditionalFormatting>
  <conditionalFormatting sqref="P107:P114">
    <cfRule type="expression" dxfId="1630" priority="1" stopIfTrue="1">
      <formula>O107=1</formula>
    </cfRule>
  </conditionalFormatting>
  <conditionalFormatting sqref="P107:P114">
    <cfRule type="cellIs" dxfId="1629" priority="2" operator="equal">
      <formula>1</formula>
    </cfRule>
    <cfRule type="cellIs" dxfId="1628" priority="3" operator="between">
      <formula>0.01</formula>
      <formula>0.99</formula>
    </cfRule>
  </conditionalFormatting>
  <dataValidations count="2">
    <dataValidation type="list" allowBlank="1" showInputMessage="1" showErrorMessage="1" sqref="AJ6:AJ7 AJ80:AJ83 AJ14 AJ24:AJ28 AJ20:AJ21 AJ44 AJ46:AJ47 AJ58:AJ61 AJ65:AJ67 AJ161:AJ163 AJ139:AJ140 AJ72:AJ76 AJ148 AJ114 AJ98:AJ102 AJ33:AJ39 AJ107:AJ112 AJ124:AJ125 AJ131:AJ133 AJ118 AJ87:AJ93">
      <formula1>"Yes, No,Pending"</formula1>
    </dataValidation>
    <dataValidation type="list" allowBlank="1" showInputMessage="1" showErrorMessage="1" sqref="AG6:AG7 AG65:AG67 AG139:AG144 AG10:AG16 AG20:AG28 AG44:AG49 AG51:AG54 AG58:AG61 AG72:AG76 AG148:AG152 AG87:AG93 AG80:AG83 AG118:AG120 AG98:AG103 AG33:AG39 AG107:AG114 AG124:AG127 AG131:AG134 AG171 AG156:AG157 AG161:AG167">
      <formula1>"Same, Faster, Slower"</formula1>
    </dataValidation>
  </dataValidations>
  <pageMargins left="0.23622047244094491" right="0.23622047244094491" top="0.74803149606299213" bottom="0.74803149606299213" header="0.31496062992125984" footer="0.31496062992125984"/>
  <pageSetup paperSize="8" scale="56" fitToHeight="3" orientation="landscape" r:id="rId1"/>
  <headerFooter alignWithMargins="0"/>
  <rowBreaks count="2" manualBreakCount="2">
    <brk id="77" max="37" man="1"/>
    <brk id="135" max="37" man="1"/>
  </rowBreaks>
  <drawing r:id="rId2"/>
  <extLst>
    <ext xmlns:x14="http://schemas.microsoft.com/office/spreadsheetml/2009/9/main" uri="{78C0D931-6437-407d-A8EE-F0AAD7539E65}">
      <x14:conditionalFormattings>
        <x14:conditionalFormatting xmlns:xm="http://schemas.microsoft.com/office/excel/2006/main">
          <x14:cfRule type="expression" priority="1473" stopIfTrue="1" id="{DBD0CB30-8549-43AE-8634-59F509E0E318}">
            <xm:f>Greenwich!J35=1</xm:f>
            <x14:dxf>
              <font>
                <color theme="0"/>
              </font>
            </x14:dxf>
          </x14:cfRule>
          <xm:sqref>K35:V35</xm:sqref>
        </x14:conditionalFormatting>
        <x14:conditionalFormatting xmlns:xm="http://schemas.microsoft.com/office/excel/2006/main">
          <x14:cfRule type="expression" priority="1469" stopIfTrue="1" id="{29DB45A3-9BDA-4DCA-B635-1DC34EB72D5C}">
            <xm:f>Bexley!P34=1</xm:f>
            <x14:dxf>
              <font>
                <color theme="0"/>
              </font>
            </x14:dxf>
          </x14:cfRule>
          <xm:sqref>Q34:U34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T153"/>
  <sheetViews>
    <sheetView view="pageBreakPreview" zoomScale="120" zoomScaleNormal="110" zoomScaleSheetLayoutView="120" zoomScalePageLayoutView="120" workbookViewId="0">
      <pane xSplit="6" ySplit="6" topLeftCell="L7" activePane="bottomRight" state="frozen"/>
      <selection pane="topRight" activeCell="G1" sqref="G1"/>
      <selection pane="bottomLeft" activeCell="A5" sqref="A5"/>
      <selection pane="bottomRight" activeCell="AP21" sqref="AP21"/>
    </sheetView>
  </sheetViews>
  <sheetFormatPr defaultColWidth="2.5703125" defaultRowHeight="11.25" x14ac:dyDescent="0.2"/>
  <cols>
    <col min="1" max="1" width="1.28515625" style="1" customWidth="1"/>
    <col min="2" max="2" width="5.85546875" style="2" customWidth="1"/>
    <col min="3" max="3" width="7.85546875" style="2" hidden="1" customWidth="1"/>
    <col min="4" max="4" width="55.85546875" style="760" customWidth="1"/>
    <col min="5" max="5" width="10.7109375" style="16" hidden="1" customWidth="1"/>
    <col min="6" max="7" width="10.42578125" style="3" hidden="1" customWidth="1"/>
    <col min="8" max="11" width="4.5703125" style="1" hidden="1" customWidth="1"/>
    <col min="12" max="23" width="4.5703125" style="1" customWidth="1"/>
    <col min="24" max="31" width="4.5703125" style="1" hidden="1" customWidth="1"/>
    <col min="32" max="32" width="12.42578125" style="673" customWidth="1"/>
    <col min="33" max="33" width="63.42578125" style="763" customWidth="1"/>
    <col min="34" max="34" width="15" style="1" bestFit="1" customWidth="1"/>
    <col min="35" max="35" width="12" style="717" customWidth="1"/>
    <col min="36" max="36" width="37" style="717" customWidth="1"/>
    <col min="37" max="37" width="30.7109375" style="1" customWidth="1"/>
    <col min="38" max="38" width="8.7109375" style="902" bestFit="1" customWidth="1"/>
    <col min="39" max="39" width="7" style="1" bestFit="1" customWidth="1"/>
    <col min="40" max="40" width="7.85546875" style="1" bestFit="1" customWidth="1"/>
    <col min="41" max="41" width="28.85546875" style="1" hidden="1" customWidth="1"/>
    <col min="42" max="42" width="34.140625" style="1" customWidth="1"/>
    <col min="43" max="16384" width="2.5703125" style="1"/>
  </cols>
  <sheetData>
    <row r="1" spans="1:46" s="10" customFormat="1" ht="12.75" thickTop="1" thickBot="1" x14ac:dyDescent="0.25">
      <c r="B1" s="8"/>
      <c r="C1" s="8"/>
      <c r="D1" s="745"/>
      <c r="E1" s="15"/>
      <c r="F1" s="9"/>
      <c r="P1" s="362" t="s">
        <v>209</v>
      </c>
      <c r="Q1" s="359"/>
      <c r="R1" s="361" t="s">
        <v>207</v>
      </c>
      <c r="S1" s="358"/>
      <c r="T1" s="358"/>
      <c r="U1" s="429"/>
      <c r="V1" s="424" t="s">
        <v>283</v>
      </c>
      <c r="W1" s="358"/>
      <c r="X1" s="11"/>
      <c r="Y1" s="12"/>
      <c r="Z1" s="12"/>
      <c r="AA1" s="12"/>
      <c r="AB1" s="12"/>
      <c r="AC1" s="12"/>
      <c r="AD1" s="12"/>
      <c r="AE1" s="11"/>
      <c r="AF1" s="741"/>
      <c r="AG1" s="742"/>
      <c r="AH1" s="12"/>
      <c r="AI1" s="700"/>
      <c r="AJ1" s="700"/>
      <c r="AK1" s="12"/>
      <c r="AL1" s="875"/>
      <c r="AM1" s="12"/>
      <c r="AN1" s="12"/>
      <c r="AO1" s="12"/>
    </row>
    <row r="2" spans="1:46" s="10" customFormat="1" ht="15.75" thickTop="1" thickBot="1" x14ac:dyDescent="0.25">
      <c r="B2" s="915" t="s">
        <v>856</v>
      </c>
      <c r="C2" s="915"/>
      <c r="D2" s="915"/>
      <c r="E2" s="329"/>
      <c r="F2" s="329"/>
      <c r="P2" s="329"/>
      <c r="Q2" s="360"/>
      <c r="R2" s="361" t="s">
        <v>208</v>
      </c>
      <c r="S2" s="9"/>
      <c r="T2" s="9"/>
      <c r="U2" s="430"/>
      <c r="V2" s="424" t="s">
        <v>284</v>
      </c>
      <c r="W2" s="9"/>
      <c r="X2" s="358"/>
      <c r="Y2" s="358"/>
      <c r="Z2" s="358"/>
      <c r="AA2" s="358"/>
      <c r="AB2" s="358"/>
      <c r="AC2" s="358"/>
      <c r="AD2" s="358"/>
      <c r="AE2" s="358"/>
      <c r="AF2" s="741"/>
      <c r="AG2" s="761"/>
      <c r="AH2" s="358"/>
      <c r="AI2" s="701"/>
      <c r="AJ2" s="701"/>
      <c r="AK2" s="358"/>
      <c r="AL2" s="876"/>
      <c r="AM2" s="358"/>
      <c r="AN2" s="358"/>
      <c r="AO2" s="358"/>
    </row>
    <row r="3" spans="1:46" s="10" customFormat="1" ht="15.75" thickTop="1" thickBot="1" x14ac:dyDescent="0.25">
      <c r="B3" s="915"/>
      <c r="C3" s="915"/>
      <c r="D3" s="915"/>
      <c r="E3" s="329"/>
      <c r="F3" s="329"/>
      <c r="P3" s="329"/>
      <c r="Q3" s="9"/>
      <c r="R3" s="9"/>
      <c r="S3" s="9"/>
      <c r="T3" s="9"/>
      <c r="U3" s="434"/>
      <c r="V3" s="424" t="s">
        <v>210</v>
      </c>
      <c r="W3" s="9"/>
      <c r="X3" s="9"/>
      <c r="Y3" s="9"/>
      <c r="Z3" s="9"/>
      <c r="AA3" s="9"/>
      <c r="AB3" s="9"/>
      <c r="AC3" s="9"/>
      <c r="AD3" s="9"/>
      <c r="AE3" s="9"/>
      <c r="AF3" s="741"/>
      <c r="AG3" s="762"/>
      <c r="AH3" s="9"/>
      <c r="AI3" s="702"/>
      <c r="AJ3" s="702"/>
      <c r="AK3" s="9"/>
      <c r="AL3" s="876"/>
      <c r="AM3" s="9"/>
      <c r="AN3" s="9"/>
      <c r="AO3" s="9"/>
    </row>
    <row r="4" spans="1:46" s="10" customFormat="1" ht="15" thickTop="1" x14ac:dyDescent="0.2">
      <c r="B4" s="915"/>
      <c r="C4" s="915"/>
      <c r="D4" s="915"/>
      <c r="E4" s="329"/>
      <c r="F4" s="329"/>
      <c r="O4" s="9"/>
      <c r="P4" s="9"/>
      <c r="Q4" s="9"/>
      <c r="R4" s="9"/>
      <c r="S4" s="9"/>
      <c r="T4" s="9"/>
      <c r="U4" s="9"/>
      <c r="V4" s="9"/>
      <c r="W4" s="9"/>
      <c r="X4" s="9"/>
      <c r="Y4" s="9"/>
      <c r="Z4" s="9"/>
      <c r="AA4" s="9"/>
      <c r="AB4" s="9"/>
      <c r="AC4" s="9"/>
      <c r="AD4" s="9"/>
      <c r="AE4" s="9"/>
      <c r="AF4" s="741"/>
      <c r="AG4" s="762"/>
      <c r="AH4" s="9"/>
      <c r="AI4" s="702"/>
      <c r="AJ4" s="702"/>
      <c r="AK4" s="9"/>
      <c r="AL4" s="876"/>
      <c r="AM4" s="9"/>
      <c r="AN4" s="9"/>
      <c r="AO4" s="9"/>
    </row>
    <row r="5" spans="1:46" x14ac:dyDescent="0.2">
      <c r="B5" s="8"/>
      <c r="C5" s="8"/>
      <c r="D5" s="745"/>
      <c r="F5" s="13"/>
      <c r="G5" s="7"/>
      <c r="H5" s="916">
        <v>2015</v>
      </c>
      <c r="I5" s="917"/>
      <c r="J5" s="917"/>
      <c r="K5" s="917"/>
      <c r="L5" s="927">
        <v>2016</v>
      </c>
      <c r="M5" s="927"/>
      <c r="N5" s="927"/>
      <c r="O5" s="927"/>
      <c r="P5" s="927">
        <v>2017</v>
      </c>
      <c r="Q5" s="927"/>
      <c r="R5" s="927"/>
      <c r="S5" s="927"/>
      <c r="T5" s="927">
        <v>2018</v>
      </c>
      <c r="U5" s="927"/>
      <c r="V5" s="927"/>
      <c r="W5" s="927"/>
      <c r="X5" s="927">
        <v>2019</v>
      </c>
      <c r="Y5" s="927"/>
      <c r="Z5" s="927"/>
      <c r="AA5" s="927"/>
      <c r="AB5" s="928">
        <v>2020</v>
      </c>
      <c r="AC5" s="928"/>
      <c r="AD5" s="928"/>
      <c r="AE5" s="928"/>
      <c r="AF5" s="907"/>
      <c r="AG5" s="908"/>
      <c r="AH5" s="908"/>
      <c r="AI5" s="908"/>
      <c r="AJ5" s="908"/>
      <c r="AK5" s="908"/>
      <c r="AL5" s="929" t="s">
        <v>840</v>
      </c>
      <c r="AM5" s="929"/>
      <c r="AN5" s="930"/>
      <c r="AO5" s="789"/>
      <c r="AR5" s="14"/>
      <c r="AS5" s="14"/>
      <c r="AT5" s="14"/>
    </row>
    <row r="6" spans="1:46" s="6" customFormat="1" ht="43.5" x14ac:dyDescent="0.2">
      <c r="B6" s="155"/>
      <c r="C6" s="155"/>
      <c r="D6" s="303" t="s">
        <v>129</v>
      </c>
      <c r="G6" s="314" t="s">
        <v>130</v>
      </c>
      <c r="H6" s="5" t="s">
        <v>2</v>
      </c>
      <c r="I6" s="5" t="s">
        <v>3</v>
      </c>
      <c r="J6" s="5" t="s">
        <v>4</v>
      </c>
      <c r="K6" s="783" t="s">
        <v>5</v>
      </c>
      <c r="L6" s="790" t="s">
        <v>6</v>
      </c>
      <c r="M6" s="790" t="s">
        <v>7</v>
      </c>
      <c r="N6" s="790" t="s">
        <v>8</v>
      </c>
      <c r="O6" s="790" t="s">
        <v>9</v>
      </c>
      <c r="P6" s="790" t="s">
        <v>10</v>
      </c>
      <c r="Q6" s="790" t="s">
        <v>11</v>
      </c>
      <c r="R6" s="790" t="s">
        <v>12</v>
      </c>
      <c r="S6" s="790" t="s">
        <v>13</v>
      </c>
      <c r="T6" s="790" t="s">
        <v>14</v>
      </c>
      <c r="U6" s="790" t="s">
        <v>15</v>
      </c>
      <c r="V6" s="790" t="s">
        <v>16</v>
      </c>
      <c r="W6" s="790" t="s">
        <v>17</v>
      </c>
      <c r="X6" s="790" t="s">
        <v>18</v>
      </c>
      <c r="Y6" s="790" t="s">
        <v>19</v>
      </c>
      <c r="Z6" s="790" t="s">
        <v>20</v>
      </c>
      <c r="AA6" s="790" t="s">
        <v>21</v>
      </c>
      <c r="AB6" s="791" t="s">
        <v>22</v>
      </c>
      <c r="AC6" s="791" t="s">
        <v>23</v>
      </c>
      <c r="AD6" s="791" t="s">
        <v>24</v>
      </c>
      <c r="AE6" s="791" t="s">
        <v>25</v>
      </c>
      <c r="AF6" s="792" t="s">
        <v>857</v>
      </c>
      <c r="AG6" s="793" t="s">
        <v>895</v>
      </c>
      <c r="AH6" s="793" t="s">
        <v>894</v>
      </c>
      <c r="AI6" s="793" t="s">
        <v>897</v>
      </c>
      <c r="AJ6" s="793" t="s">
        <v>896</v>
      </c>
      <c r="AK6" s="793" t="s">
        <v>901</v>
      </c>
      <c r="AL6" s="877" t="s">
        <v>898</v>
      </c>
      <c r="AM6" s="793" t="s">
        <v>899</v>
      </c>
      <c r="AN6" s="793" t="s">
        <v>900</v>
      </c>
      <c r="AO6" s="793" t="s">
        <v>420</v>
      </c>
      <c r="AR6" s="14"/>
      <c r="AS6" s="14"/>
      <c r="AT6" s="14"/>
    </row>
    <row r="7" spans="1:46" s="14" customFormat="1" ht="12" thickBot="1" x14ac:dyDescent="0.25">
      <c r="A7" s="41"/>
      <c r="B7" s="230" t="s">
        <v>26</v>
      </c>
      <c r="C7" s="94"/>
      <c r="D7" s="231" t="s">
        <v>864</v>
      </c>
      <c r="E7" s="4" t="s">
        <v>1</v>
      </c>
      <c r="F7" s="4" t="s">
        <v>0</v>
      </c>
      <c r="G7" s="244" t="s">
        <v>130</v>
      </c>
      <c r="H7" s="922" t="s">
        <v>61</v>
      </c>
      <c r="I7" s="923"/>
      <c r="J7" s="923"/>
      <c r="K7" s="923"/>
      <c r="L7" s="926" t="s">
        <v>62</v>
      </c>
      <c r="M7" s="926"/>
      <c r="N7" s="926"/>
      <c r="O7" s="926"/>
      <c r="P7" s="926" t="s">
        <v>63</v>
      </c>
      <c r="Q7" s="926"/>
      <c r="R7" s="926"/>
      <c r="S7" s="926"/>
      <c r="T7" s="926" t="s">
        <v>64</v>
      </c>
      <c r="U7" s="926"/>
      <c r="V7" s="926"/>
      <c r="W7" s="926"/>
      <c r="X7" s="926" t="s">
        <v>65</v>
      </c>
      <c r="Y7" s="926"/>
      <c r="Z7" s="926"/>
      <c r="AA7" s="926"/>
      <c r="AB7" s="926" t="s">
        <v>428</v>
      </c>
      <c r="AC7" s="926"/>
      <c r="AD7" s="926"/>
      <c r="AE7" s="926"/>
      <c r="AF7" s="784"/>
      <c r="AG7" s="785"/>
      <c r="AH7" s="786"/>
      <c r="AI7" s="787"/>
      <c r="AJ7" s="787"/>
      <c r="AK7" s="833"/>
      <c r="AL7" s="878"/>
      <c r="AM7" s="788"/>
      <c r="AN7" s="788"/>
      <c r="AO7" s="788"/>
    </row>
    <row r="8" spans="1:46" s="14" customFormat="1" ht="12" thickBot="1" x14ac:dyDescent="0.25">
      <c r="A8" s="245"/>
      <c r="B8" s="256"/>
      <c r="C8" s="257"/>
      <c r="D8" s="798"/>
      <c r="E8" s="799"/>
      <c r="F8" s="800"/>
      <c r="G8" s="801"/>
      <c r="H8" s="802"/>
      <c r="I8" s="801"/>
      <c r="J8" s="801"/>
      <c r="K8" s="803"/>
      <c r="L8" s="804"/>
      <c r="M8" s="801"/>
      <c r="N8" s="801"/>
      <c r="O8" s="805"/>
      <c r="P8" s="804"/>
      <c r="Q8" s="801"/>
      <c r="R8" s="801"/>
      <c r="S8" s="805"/>
      <c r="T8" s="804"/>
      <c r="U8" s="801"/>
      <c r="V8" s="801"/>
      <c r="W8" s="805"/>
      <c r="X8" s="804"/>
      <c r="Y8" s="801"/>
      <c r="Z8" s="801"/>
      <c r="AA8" s="805"/>
      <c r="AB8" s="804"/>
      <c r="AC8" s="801"/>
      <c r="AD8" s="801"/>
      <c r="AE8" s="805"/>
      <c r="AF8" s="806"/>
      <c r="AG8" s="868"/>
      <c r="AH8" s="805"/>
      <c r="AI8" s="807"/>
      <c r="AJ8" s="807"/>
      <c r="AK8" s="834"/>
      <c r="AL8" s="879"/>
      <c r="AM8" s="805"/>
      <c r="AN8" s="805"/>
      <c r="AO8" s="805"/>
    </row>
    <row r="9" spans="1:46" s="247" customFormat="1" ht="23.25" thickBot="1" x14ac:dyDescent="0.25">
      <c r="A9" s="246"/>
      <c r="B9" s="256"/>
      <c r="C9" s="257" t="s">
        <v>128</v>
      </c>
      <c r="D9" s="798" t="s">
        <v>131</v>
      </c>
      <c r="E9" s="799"/>
      <c r="F9" s="800"/>
      <c r="G9" s="808">
        <f t="shared" ref="G9:O9" si="0">SUMPRODUCT(G10:G16,LCN_Weights)</f>
        <v>0.3571428571428571</v>
      </c>
      <c r="H9" s="808">
        <f t="shared" si="0"/>
        <v>0.64285714285714279</v>
      </c>
      <c r="I9" s="818">
        <f t="shared" si="0"/>
        <v>0.67857142857142849</v>
      </c>
      <c r="J9" s="818">
        <f t="shared" si="0"/>
        <v>0.78571428571428559</v>
      </c>
      <c r="K9" s="819">
        <f t="shared" si="0"/>
        <v>0.8214285714285714</v>
      </c>
      <c r="L9" s="820">
        <f t="shared" si="0"/>
        <v>0.85714285714285698</v>
      </c>
      <c r="M9" s="818">
        <f t="shared" si="0"/>
        <v>0.85714285714285698</v>
      </c>
      <c r="N9" s="818">
        <f t="shared" si="0"/>
        <v>0.9285714285714286</v>
      </c>
      <c r="O9" s="821">
        <f t="shared" si="0"/>
        <v>0.96428571428571419</v>
      </c>
      <c r="P9" s="820">
        <f t="shared" ref="P9:AE9" si="1">SUMPRODUCT(P10:P16,LCN_Weights)</f>
        <v>0.99999999999999978</v>
      </c>
      <c r="Q9" s="818">
        <f t="shared" si="1"/>
        <v>0.99999999999999978</v>
      </c>
      <c r="R9" s="818">
        <f t="shared" si="1"/>
        <v>0.99999999999999978</v>
      </c>
      <c r="S9" s="821">
        <f t="shared" si="1"/>
        <v>0.99999999999999978</v>
      </c>
      <c r="T9" s="820">
        <f t="shared" si="1"/>
        <v>0.99999999999999978</v>
      </c>
      <c r="U9" s="818">
        <f t="shared" si="1"/>
        <v>0.99999999999999978</v>
      </c>
      <c r="V9" s="818">
        <f t="shared" si="1"/>
        <v>0.99999999999999978</v>
      </c>
      <c r="W9" s="821">
        <f t="shared" si="1"/>
        <v>0.99999999999999978</v>
      </c>
      <c r="X9" s="820">
        <f t="shared" si="1"/>
        <v>0.99999999999999978</v>
      </c>
      <c r="Y9" s="818">
        <f t="shared" si="1"/>
        <v>0.99999999999999978</v>
      </c>
      <c r="Z9" s="818">
        <f t="shared" si="1"/>
        <v>0.99999999999999978</v>
      </c>
      <c r="AA9" s="821">
        <f t="shared" si="1"/>
        <v>0.99999999999999978</v>
      </c>
      <c r="AB9" s="809">
        <f t="shared" si="1"/>
        <v>0.99999999999999978</v>
      </c>
      <c r="AC9" s="808">
        <f t="shared" si="1"/>
        <v>0.99999999999999978</v>
      </c>
      <c r="AD9" s="808">
        <f t="shared" si="1"/>
        <v>0.99999999999999978</v>
      </c>
      <c r="AE9" s="810">
        <f t="shared" si="1"/>
        <v>0.99999999999999978</v>
      </c>
      <c r="AF9" s="811" t="s">
        <v>860</v>
      </c>
      <c r="AG9" s="812" t="s">
        <v>865</v>
      </c>
      <c r="AH9" s="805" t="s">
        <v>465</v>
      </c>
      <c r="AI9" s="807"/>
      <c r="AJ9" s="807"/>
      <c r="AK9" s="834"/>
      <c r="AL9" s="879"/>
      <c r="AM9" s="805"/>
      <c r="AN9" s="805"/>
      <c r="AO9" s="805"/>
    </row>
    <row r="10" spans="1:46" s="247" customFormat="1" ht="12.75" thickBot="1" x14ac:dyDescent="0.25">
      <c r="A10" s="246"/>
      <c r="B10" s="259"/>
      <c r="C10" s="228"/>
      <c r="D10" s="746" t="s">
        <v>138</v>
      </c>
      <c r="E10" s="23"/>
      <c r="F10" s="23"/>
      <c r="G10" s="378">
        <v>1</v>
      </c>
      <c r="H10" s="288">
        <f>G10</f>
        <v>1</v>
      </c>
      <c r="I10" s="288">
        <f t="shared" ref="I10:O16" si="2">H10</f>
        <v>1</v>
      </c>
      <c r="J10" s="288">
        <f t="shared" si="2"/>
        <v>1</v>
      </c>
      <c r="K10" s="293">
        <f t="shared" si="2"/>
        <v>1</v>
      </c>
      <c r="L10" s="292">
        <f t="shared" si="2"/>
        <v>1</v>
      </c>
      <c r="M10" s="288">
        <f t="shared" si="2"/>
        <v>1</v>
      </c>
      <c r="N10" s="288">
        <f t="shared" si="2"/>
        <v>1</v>
      </c>
      <c r="O10" s="295">
        <f t="shared" si="2"/>
        <v>1</v>
      </c>
      <c r="P10" s="292">
        <f>O10</f>
        <v>1</v>
      </c>
      <c r="Q10" s="288">
        <f>P10</f>
        <v>1</v>
      </c>
      <c r="R10" s="288">
        <f t="shared" ref="R10:R16" si="3">Q10</f>
        <v>1</v>
      </c>
      <c r="S10" s="295">
        <f>R10</f>
        <v>1</v>
      </c>
      <c r="T10" s="292">
        <f t="shared" ref="T10:T16" si="4">S10</f>
        <v>1</v>
      </c>
      <c r="U10" s="288">
        <f t="shared" ref="U10:U16" si="5">T10</f>
        <v>1</v>
      </c>
      <c r="V10" s="288">
        <f t="shared" ref="V10:V16" si="6">U10</f>
        <v>1</v>
      </c>
      <c r="W10" s="295">
        <f>V10</f>
        <v>1</v>
      </c>
      <c r="X10" s="292">
        <f t="shared" ref="X10:X16" si="7">W10</f>
        <v>1</v>
      </c>
      <c r="Y10" s="288">
        <f t="shared" ref="Y10:Y16" si="8">X10</f>
        <v>1</v>
      </c>
      <c r="Z10" s="288">
        <f t="shared" ref="Z10:Z16" si="9">Y10</f>
        <v>1</v>
      </c>
      <c r="AA10" s="295">
        <f>Z10</f>
        <v>1</v>
      </c>
      <c r="AB10" s="292">
        <f t="shared" ref="AB10:AB16" si="10">AA10</f>
        <v>1</v>
      </c>
      <c r="AC10" s="288">
        <f t="shared" ref="AC10:AC16" si="11">AB10</f>
        <v>1</v>
      </c>
      <c r="AD10" s="288">
        <f t="shared" ref="AD10:AD16" si="12">AC10</f>
        <v>1</v>
      </c>
      <c r="AE10" s="295">
        <f>AD10</f>
        <v>1</v>
      </c>
      <c r="AF10" s="743" t="s">
        <v>668</v>
      </c>
      <c r="AG10" s="676"/>
      <c r="AH10" s="505"/>
      <c r="AI10" s="703"/>
      <c r="AJ10" s="703"/>
      <c r="AK10" s="666"/>
      <c r="AL10" s="880"/>
      <c r="AM10" s="505"/>
      <c r="AN10" s="505"/>
      <c r="AO10" s="505"/>
    </row>
    <row r="11" spans="1:46" s="247" customFormat="1" ht="23.25" thickBot="1" x14ac:dyDescent="0.25">
      <c r="A11" s="246"/>
      <c r="B11" s="258"/>
      <c r="C11" s="228"/>
      <c r="D11" s="746" t="s">
        <v>135</v>
      </c>
      <c r="E11" s="23"/>
      <c r="F11" s="23"/>
      <c r="G11" s="378">
        <v>0.5</v>
      </c>
      <c r="H11" s="288">
        <f>G11</f>
        <v>0.5</v>
      </c>
      <c r="I11" s="288">
        <f>H11</f>
        <v>0.5</v>
      </c>
      <c r="J11" s="288">
        <v>1</v>
      </c>
      <c r="K11" s="293">
        <f>J11</f>
        <v>1</v>
      </c>
      <c r="L11" s="292">
        <f>K11</f>
        <v>1</v>
      </c>
      <c r="M11" s="288">
        <f>L11</f>
        <v>1</v>
      </c>
      <c r="N11" s="288">
        <f>M11</f>
        <v>1</v>
      </c>
      <c r="O11" s="295">
        <f>N11</f>
        <v>1</v>
      </c>
      <c r="P11" s="292">
        <f>O11</f>
        <v>1</v>
      </c>
      <c r="Q11" s="780">
        <f>P11</f>
        <v>1</v>
      </c>
      <c r="R11" s="292">
        <f t="shared" si="3"/>
        <v>1</v>
      </c>
      <c r="S11" s="295">
        <f>R11</f>
        <v>1</v>
      </c>
      <c r="T11" s="292">
        <f t="shared" si="4"/>
        <v>1</v>
      </c>
      <c r="U11" s="288">
        <f t="shared" si="5"/>
        <v>1</v>
      </c>
      <c r="V11" s="288">
        <f t="shared" si="6"/>
        <v>1</v>
      </c>
      <c r="W11" s="295">
        <f>V11</f>
        <v>1</v>
      </c>
      <c r="X11" s="292">
        <f t="shared" si="7"/>
        <v>1</v>
      </c>
      <c r="Y11" s="288">
        <f t="shared" si="8"/>
        <v>1</v>
      </c>
      <c r="Z11" s="288">
        <f t="shared" si="9"/>
        <v>1</v>
      </c>
      <c r="AA11" s="295">
        <f>Z11</f>
        <v>1</v>
      </c>
      <c r="AB11" s="292">
        <f t="shared" si="10"/>
        <v>1</v>
      </c>
      <c r="AC11" s="288">
        <f t="shared" si="11"/>
        <v>1</v>
      </c>
      <c r="AD11" s="288">
        <f t="shared" si="12"/>
        <v>1</v>
      </c>
      <c r="AE11" s="295">
        <f>AD11</f>
        <v>1</v>
      </c>
      <c r="AF11" s="743" t="s">
        <v>668</v>
      </c>
      <c r="AG11" s="676"/>
      <c r="AH11" s="505"/>
      <c r="AI11" s="703"/>
      <c r="AJ11" s="703"/>
      <c r="AK11" s="666"/>
      <c r="AL11" s="880"/>
      <c r="AM11" s="505"/>
      <c r="AN11" s="781"/>
      <c r="AO11" s="782"/>
    </row>
    <row r="12" spans="1:46" s="247" customFormat="1" ht="45.75" thickBot="1" x14ac:dyDescent="0.25">
      <c r="A12" s="246"/>
      <c r="B12" s="258"/>
      <c r="C12" s="228"/>
      <c r="D12" s="746" t="s">
        <v>132</v>
      </c>
      <c r="E12" s="23"/>
      <c r="F12" s="23"/>
      <c r="G12" s="378">
        <v>0</v>
      </c>
      <c r="H12" s="288">
        <v>0.5</v>
      </c>
      <c r="I12" s="288">
        <f t="shared" si="2"/>
        <v>0.5</v>
      </c>
      <c r="J12" s="288">
        <f t="shared" si="2"/>
        <v>0.5</v>
      </c>
      <c r="K12" s="293">
        <v>0.5</v>
      </c>
      <c r="L12" s="292">
        <f t="shared" si="2"/>
        <v>0.5</v>
      </c>
      <c r="M12" s="288">
        <f t="shared" si="2"/>
        <v>0.5</v>
      </c>
      <c r="N12" s="288">
        <v>0.75</v>
      </c>
      <c r="O12" s="295">
        <f>N12</f>
        <v>0.75</v>
      </c>
      <c r="P12" s="292">
        <v>1</v>
      </c>
      <c r="Q12" s="288">
        <f>P12</f>
        <v>1</v>
      </c>
      <c r="R12" s="288">
        <f t="shared" si="3"/>
        <v>1</v>
      </c>
      <c r="S12" s="295">
        <v>1</v>
      </c>
      <c r="T12" s="292">
        <f t="shared" si="4"/>
        <v>1</v>
      </c>
      <c r="U12" s="288">
        <f t="shared" si="5"/>
        <v>1</v>
      </c>
      <c r="V12" s="288">
        <f t="shared" si="6"/>
        <v>1</v>
      </c>
      <c r="W12" s="295">
        <v>1</v>
      </c>
      <c r="X12" s="292">
        <f t="shared" si="7"/>
        <v>1</v>
      </c>
      <c r="Y12" s="288">
        <f t="shared" si="8"/>
        <v>1</v>
      </c>
      <c r="Z12" s="288">
        <f t="shared" si="9"/>
        <v>1</v>
      </c>
      <c r="AA12" s="295">
        <v>1</v>
      </c>
      <c r="AB12" s="292">
        <f t="shared" si="10"/>
        <v>1</v>
      </c>
      <c r="AC12" s="288">
        <f t="shared" si="11"/>
        <v>1</v>
      </c>
      <c r="AD12" s="288">
        <f t="shared" si="12"/>
        <v>1</v>
      </c>
      <c r="AE12" s="295">
        <v>1</v>
      </c>
      <c r="AF12" s="743" t="s">
        <v>860</v>
      </c>
      <c r="AG12" s="697" t="s">
        <v>829</v>
      </c>
      <c r="AH12" s="697"/>
      <c r="AI12" s="697"/>
      <c r="AJ12" s="697"/>
      <c r="AK12" s="666" t="s">
        <v>832</v>
      </c>
      <c r="AL12" s="881">
        <v>1000000</v>
      </c>
      <c r="AM12" s="505" t="s">
        <v>830</v>
      </c>
      <c r="AN12" s="505" t="s">
        <v>465</v>
      </c>
      <c r="AO12" s="505" t="s">
        <v>831</v>
      </c>
    </row>
    <row r="13" spans="1:46" s="247" customFormat="1" ht="23.25" thickBot="1" x14ac:dyDescent="0.25">
      <c r="A13" s="246"/>
      <c r="B13" s="258"/>
      <c r="C13" s="228"/>
      <c r="D13" s="746" t="s">
        <v>133</v>
      </c>
      <c r="E13" s="23"/>
      <c r="F13" s="23"/>
      <c r="G13" s="378">
        <v>0</v>
      </c>
      <c r="H13" s="288">
        <v>0.5</v>
      </c>
      <c r="I13" s="288">
        <f t="shared" si="2"/>
        <v>0.5</v>
      </c>
      <c r="J13" s="288">
        <v>0.5</v>
      </c>
      <c r="K13" s="293">
        <v>0.75</v>
      </c>
      <c r="L13" s="292">
        <f t="shared" si="2"/>
        <v>0.75</v>
      </c>
      <c r="M13" s="288">
        <f t="shared" si="2"/>
        <v>0.75</v>
      </c>
      <c r="N13" s="288">
        <v>1</v>
      </c>
      <c r="O13" s="295">
        <f t="shared" si="2"/>
        <v>1</v>
      </c>
      <c r="P13" s="292">
        <f>O13</f>
        <v>1</v>
      </c>
      <c r="Q13" s="288">
        <f>P13</f>
        <v>1</v>
      </c>
      <c r="R13" s="288">
        <f t="shared" si="3"/>
        <v>1</v>
      </c>
      <c r="S13" s="295">
        <f>R13</f>
        <v>1</v>
      </c>
      <c r="T13" s="292">
        <f t="shared" si="4"/>
        <v>1</v>
      </c>
      <c r="U13" s="288">
        <f t="shared" si="5"/>
        <v>1</v>
      </c>
      <c r="V13" s="288">
        <f t="shared" si="6"/>
        <v>1</v>
      </c>
      <c r="W13" s="295">
        <f>V13</f>
        <v>1</v>
      </c>
      <c r="X13" s="292">
        <f t="shared" si="7"/>
        <v>1</v>
      </c>
      <c r="Y13" s="288">
        <f t="shared" si="8"/>
        <v>1</v>
      </c>
      <c r="Z13" s="288">
        <f t="shared" si="9"/>
        <v>1</v>
      </c>
      <c r="AA13" s="295">
        <f>Z13</f>
        <v>1</v>
      </c>
      <c r="AB13" s="292">
        <f t="shared" si="10"/>
        <v>1</v>
      </c>
      <c r="AC13" s="288">
        <f t="shared" si="11"/>
        <v>1</v>
      </c>
      <c r="AD13" s="288">
        <f t="shared" si="12"/>
        <v>1</v>
      </c>
      <c r="AE13" s="295">
        <f>AD13</f>
        <v>1</v>
      </c>
      <c r="AF13" s="743" t="s">
        <v>860</v>
      </c>
      <c r="AG13" s="697" t="s">
        <v>833</v>
      </c>
      <c r="AH13" s="697"/>
      <c r="AI13" s="697"/>
      <c r="AJ13" s="697"/>
      <c r="AK13" s="666"/>
      <c r="AL13" s="882">
        <v>85000</v>
      </c>
      <c r="AM13" s="505" t="s">
        <v>152</v>
      </c>
      <c r="AN13" s="505" t="s">
        <v>465</v>
      </c>
      <c r="AO13" s="505" t="s">
        <v>834</v>
      </c>
    </row>
    <row r="14" spans="1:46" s="247" customFormat="1" ht="12.75" thickBot="1" x14ac:dyDescent="0.25">
      <c r="A14" s="246"/>
      <c r="B14" s="258"/>
      <c r="C14" s="228"/>
      <c r="D14" s="746" t="s">
        <v>134</v>
      </c>
      <c r="E14" s="23"/>
      <c r="F14" s="23"/>
      <c r="G14" s="378">
        <v>1</v>
      </c>
      <c r="H14" s="288">
        <f>G14</f>
        <v>1</v>
      </c>
      <c r="I14" s="288">
        <f t="shared" si="2"/>
        <v>1</v>
      </c>
      <c r="J14" s="288">
        <f t="shared" si="2"/>
        <v>1</v>
      </c>
      <c r="K14" s="293">
        <f t="shared" si="2"/>
        <v>1</v>
      </c>
      <c r="L14" s="292">
        <f t="shared" si="2"/>
        <v>1</v>
      </c>
      <c r="M14" s="288">
        <f t="shared" si="2"/>
        <v>1</v>
      </c>
      <c r="N14" s="288">
        <f t="shared" si="2"/>
        <v>1</v>
      </c>
      <c r="O14" s="295">
        <f t="shared" si="2"/>
        <v>1</v>
      </c>
      <c r="P14" s="292">
        <f>O14</f>
        <v>1</v>
      </c>
      <c r="Q14" s="288">
        <f>P14</f>
        <v>1</v>
      </c>
      <c r="R14" s="288">
        <f t="shared" si="3"/>
        <v>1</v>
      </c>
      <c r="S14" s="295">
        <f>R14</f>
        <v>1</v>
      </c>
      <c r="T14" s="292">
        <f t="shared" si="4"/>
        <v>1</v>
      </c>
      <c r="U14" s="288">
        <f t="shared" si="5"/>
        <v>1</v>
      </c>
      <c r="V14" s="288">
        <f t="shared" si="6"/>
        <v>1</v>
      </c>
      <c r="W14" s="295">
        <f>V14</f>
        <v>1</v>
      </c>
      <c r="X14" s="292">
        <f t="shared" si="7"/>
        <v>1</v>
      </c>
      <c r="Y14" s="288">
        <f t="shared" si="8"/>
        <v>1</v>
      </c>
      <c r="Z14" s="288">
        <f t="shared" si="9"/>
        <v>1</v>
      </c>
      <c r="AA14" s="295">
        <f>Z14</f>
        <v>1</v>
      </c>
      <c r="AB14" s="292">
        <f t="shared" si="10"/>
        <v>1</v>
      </c>
      <c r="AC14" s="288">
        <f t="shared" si="11"/>
        <v>1</v>
      </c>
      <c r="AD14" s="288">
        <f t="shared" si="12"/>
        <v>1</v>
      </c>
      <c r="AE14" s="295">
        <f>AD14</f>
        <v>1</v>
      </c>
      <c r="AF14" s="743" t="s">
        <v>668</v>
      </c>
      <c r="AG14" s="676"/>
      <c r="AH14" s="505"/>
      <c r="AI14" s="697"/>
      <c r="AJ14" s="697"/>
      <c r="AK14" s="666"/>
      <c r="AL14" s="880"/>
      <c r="AM14" s="505"/>
      <c r="AN14" s="505"/>
      <c r="AO14" s="505"/>
    </row>
    <row r="15" spans="1:46" s="247" customFormat="1" ht="23.25" thickBot="1" x14ac:dyDescent="0.25">
      <c r="A15" s="246"/>
      <c r="B15" s="258"/>
      <c r="C15" s="228"/>
      <c r="D15" s="746" t="s">
        <v>136</v>
      </c>
      <c r="E15" s="23"/>
      <c r="F15" s="23"/>
      <c r="G15" s="378">
        <v>0</v>
      </c>
      <c r="H15" s="288">
        <v>0.5</v>
      </c>
      <c r="I15" s="288">
        <f t="shared" si="2"/>
        <v>0.5</v>
      </c>
      <c r="J15" s="288">
        <f t="shared" si="2"/>
        <v>0.5</v>
      </c>
      <c r="K15" s="293">
        <f t="shared" si="2"/>
        <v>0.5</v>
      </c>
      <c r="L15" s="292">
        <v>0.75</v>
      </c>
      <c r="M15" s="288">
        <v>0.75</v>
      </c>
      <c r="N15" s="288">
        <f t="shared" si="2"/>
        <v>0.75</v>
      </c>
      <c r="O15" s="295">
        <v>1</v>
      </c>
      <c r="P15" s="292">
        <f>O15</f>
        <v>1</v>
      </c>
      <c r="Q15" s="288">
        <f>P15</f>
        <v>1</v>
      </c>
      <c r="R15" s="288">
        <f>Q15</f>
        <v>1</v>
      </c>
      <c r="S15" s="295">
        <f>R15</f>
        <v>1</v>
      </c>
      <c r="T15" s="292">
        <f t="shared" si="4"/>
        <v>1</v>
      </c>
      <c r="U15" s="288">
        <f t="shared" si="5"/>
        <v>1</v>
      </c>
      <c r="V15" s="288">
        <f t="shared" si="6"/>
        <v>1</v>
      </c>
      <c r="W15" s="295">
        <f>V15</f>
        <v>1</v>
      </c>
      <c r="X15" s="292">
        <f t="shared" si="7"/>
        <v>1</v>
      </c>
      <c r="Y15" s="288">
        <f t="shared" si="8"/>
        <v>1</v>
      </c>
      <c r="Z15" s="288">
        <f t="shared" si="9"/>
        <v>1</v>
      </c>
      <c r="AA15" s="295">
        <f>Z15</f>
        <v>1</v>
      </c>
      <c r="AB15" s="292">
        <f t="shared" si="10"/>
        <v>1</v>
      </c>
      <c r="AC15" s="288">
        <f t="shared" si="11"/>
        <v>1</v>
      </c>
      <c r="AD15" s="288">
        <f t="shared" si="12"/>
        <v>1</v>
      </c>
      <c r="AE15" s="295">
        <f>AD15</f>
        <v>1</v>
      </c>
      <c r="AF15" s="743" t="s">
        <v>859</v>
      </c>
      <c r="AG15" s="676"/>
      <c r="AH15" s="505"/>
      <c r="AI15" s="697"/>
      <c r="AJ15" s="697"/>
      <c r="AK15" s="666"/>
      <c r="AL15" s="880"/>
      <c r="AM15" s="505"/>
      <c r="AN15" s="505"/>
      <c r="AO15" s="505"/>
    </row>
    <row r="16" spans="1:46" s="247" customFormat="1" ht="34.5" thickBot="1" x14ac:dyDescent="0.25">
      <c r="A16" s="246"/>
      <c r="B16" s="258"/>
      <c r="C16" s="228"/>
      <c r="D16" s="746" t="s">
        <v>137</v>
      </c>
      <c r="E16" s="23"/>
      <c r="F16" s="23"/>
      <c r="G16" s="378">
        <v>0</v>
      </c>
      <c r="H16" s="288">
        <v>0.5</v>
      </c>
      <c r="I16" s="288">
        <v>0.75</v>
      </c>
      <c r="J16" s="288">
        <v>1</v>
      </c>
      <c r="K16" s="293">
        <f t="shared" si="2"/>
        <v>1</v>
      </c>
      <c r="L16" s="292">
        <f t="shared" si="2"/>
        <v>1</v>
      </c>
      <c r="M16" s="288">
        <f t="shared" si="2"/>
        <v>1</v>
      </c>
      <c r="N16" s="288">
        <f t="shared" si="2"/>
        <v>1</v>
      </c>
      <c r="O16" s="295">
        <f t="shared" si="2"/>
        <v>1</v>
      </c>
      <c r="P16" s="292">
        <f>O16</f>
        <v>1</v>
      </c>
      <c r="Q16" s="288">
        <f>P16</f>
        <v>1</v>
      </c>
      <c r="R16" s="288">
        <f t="shared" si="3"/>
        <v>1</v>
      </c>
      <c r="S16" s="295">
        <f>R16</f>
        <v>1</v>
      </c>
      <c r="T16" s="292">
        <f t="shared" si="4"/>
        <v>1</v>
      </c>
      <c r="U16" s="288">
        <f t="shared" si="5"/>
        <v>1</v>
      </c>
      <c r="V16" s="288">
        <f t="shared" si="6"/>
        <v>1</v>
      </c>
      <c r="W16" s="295">
        <f>V16</f>
        <v>1</v>
      </c>
      <c r="X16" s="292">
        <f t="shared" si="7"/>
        <v>1</v>
      </c>
      <c r="Y16" s="288">
        <f t="shared" si="8"/>
        <v>1</v>
      </c>
      <c r="Z16" s="288">
        <f t="shared" si="9"/>
        <v>1</v>
      </c>
      <c r="AA16" s="295">
        <f>Z16</f>
        <v>1</v>
      </c>
      <c r="AB16" s="292">
        <f t="shared" si="10"/>
        <v>1</v>
      </c>
      <c r="AC16" s="288">
        <f t="shared" si="11"/>
        <v>1</v>
      </c>
      <c r="AD16" s="288">
        <f t="shared" si="12"/>
        <v>1</v>
      </c>
      <c r="AE16" s="295">
        <f>AD16</f>
        <v>1</v>
      </c>
      <c r="AF16" s="743" t="s">
        <v>861</v>
      </c>
      <c r="AG16" s="697" t="s">
        <v>835</v>
      </c>
      <c r="AH16" s="511"/>
      <c r="AK16" s="666"/>
      <c r="AL16" s="880"/>
      <c r="AM16" s="505"/>
      <c r="AN16" s="505"/>
      <c r="AO16" s="505"/>
    </row>
    <row r="17" spans="1:41" s="247" customFormat="1" ht="12" thickBot="1" x14ac:dyDescent="0.25">
      <c r="A17" s="246"/>
      <c r="B17" s="416"/>
      <c r="C17" s="228"/>
      <c r="D17" s="417"/>
      <c r="E17" s="437"/>
      <c r="F17" s="437"/>
      <c r="G17" s="438"/>
      <c r="H17" s="429"/>
      <c r="I17" s="438"/>
      <c r="J17" s="438"/>
      <c r="K17" s="439"/>
      <c r="L17" s="430"/>
      <c r="M17" s="438"/>
      <c r="N17" s="438"/>
      <c r="O17" s="440"/>
      <c r="P17" s="440"/>
      <c r="Q17" s="438"/>
      <c r="R17" s="438"/>
      <c r="S17" s="440"/>
      <c r="T17" s="440"/>
      <c r="U17" s="438"/>
      <c r="V17" s="438"/>
      <c r="W17" s="440"/>
      <c r="X17" s="440"/>
      <c r="Y17" s="438"/>
      <c r="Z17" s="438"/>
      <c r="AA17" s="440"/>
      <c r="AB17" s="440"/>
      <c r="AC17" s="438"/>
      <c r="AD17" s="438"/>
      <c r="AE17" s="440"/>
      <c r="AF17" s="678"/>
      <c r="AG17" s="794"/>
      <c r="AH17" s="797"/>
      <c r="AI17" s="795"/>
      <c r="AJ17" s="795"/>
      <c r="AK17" s="835"/>
      <c r="AL17" s="883"/>
      <c r="AM17" s="417"/>
      <c r="AN17" s="417"/>
      <c r="AO17" s="417"/>
    </row>
    <row r="18" spans="1:41" s="232" customFormat="1" ht="34.5" thickBot="1" x14ac:dyDescent="0.25">
      <c r="A18" s="239"/>
      <c r="B18" s="416"/>
      <c r="C18" s="228"/>
      <c r="D18" s="417" t="s">
        <v>128</v>
      </c>
      <c r="E18" s="437"/>
      <c r="F18" s="813"/>
      <c r="G18" s="814">
        <f>SUMPRODUCT(G19:G27,Inputs!$C$14:$C$22)</f>
        <v>0.72222222222222232</v>
      </c>
      <c r="H18" s="814">
        <f>SUMPRODUCT(H19:H27,Inputs!$C$14:$C$22)</f>
        <v>0.88888888888888906</v>
      </c>
      <c r="I18" s="814">
        <f>SUMPRODUCT(I19:I27,Inputs!$C$14:$C$22)</f>
        <v>0.94444444444444464</v>
      </c>
      <c r="J18" s="814">
        <f>SUMPRODUCT(J19:J27,Inputs!$C$14:$C$22)</f>
        <v>0.94444444444444464</v>
      </c>
      <c r="K18" s="815">
        <f>SUMPRODUCT(K19:K27,Inputs!$C$14:$C$22)</f>
        <v>0.94444444444444464</v>
      </c>
      <c r="L18" s="816">
        <f>SUMPRODUCT(L19:L27,Inputs!$C$14:$C$22)</f>
        <v>1.0000000000000002</v>
      </c>
      <c r="M18" s="814">
        <f>SUMPRODUCT(M19:M27,Inputs!$C$14:$C$22)</f>
        <v>1.0000000000000002</v>
      </c>
      <c r="N18" s="814">
        <f>SUMPRODUCT(N19:N27,Inputs!$C$14:$C$22)</f>
        <v>1.0000000000000002</v>
      </c>
      <c r="O18" s="817">
        <f>SUMPRODUCT(O19:O27,Inputs!$C$14:$C$22)</f>
        <v>1.0000000000000002</v>
      </c>
      <c r="P18" s="816">
        <f>SUMPRODUCT(P19:P27,Inputs!$C$14:$C$22)</f>
        <v>1.0000000000000002</v>
      </c>
      <c r="Q18" s="814">
        <f>SUMPRODUCT(Q19:Q27,Inputs!$C$14:$C$22)</f>
        <v>1.0000000000000002</v>
      </c>
      <c r="R18" s="814">
        <f>SUMPRODUCT(R19:R27,Inputs!$C$14:$C$22)</f>
        <v>1.0000000000000002</v>
      </c>
      <c r="S18" s="817">
        <f>SUMPRODUCT(S19:S27,Inputs!$C$14:$C$22)</f>
        <v>1.0000000000000002</v>
      </c>
      <c r="T18" s="816">
        <f>SUMPRODUCT(T19:T27,Inputs!$C$14:$C$22)</f>
        <v>1.0000000000000002</v>
      </c>
      <c r="U18" s="814">
        <f>SUMPRODUCT(U19:U27,Inputs!$C$14:$C$22)</f>
        <v>1.0000000000000002</v>
      </c>
      <c r="V18" s="814">
        <f>SUMPRODUCT(V19:V27,Inputs!$C$14:$C$22)</f>
        <v>1.0000000000000002</v>
      </c>
      <c r="W18" s="817">
        <f>SUMPRODUCT(W19:W27,Inputs!$C$14:$C$22)</f>
        <v>1.0000000000000002</v>
      </c>
      <c r="X18" s="816">
        <f>SUMPRODUCT(X19:X27,Inputs!$C$14:$C$22)</f>
        <v>1.0000000000000002</v>
      </c>
      <c r="Y18" s="814">
        <f>SUMPRODUCT(Y19:Y27,Inputs!$C$14:$C$22)</f>
        <v>1.0000000000000002</v>
      </c>
      <c r="Z18" s="814">
        <f>SUMPRODUCT(Z19:Z27,Inputs!$C$14:$C$22)</f>
        <v>1.0000000000000002</v>
      </c>
      <c r="AA18" s="817">
        <f>SUMPRODUCT(AA19:AA27,Inputs!$C$14:$C$22)</f>
        <v>1.0000000000000002</v>
      </c>
      <c r="AB18" s="421">
        <f>SUMPRODUCT(AB19:AB27,Inputs!$C$14:$C$22)</f>
        <v>1.0000000000000002</v>
      </c>
      <c r="AC18" s="419">
        <f>SUMPRODUCT(AC19:AC27,Inputs!$C$14:$C$22)</f>
        <v>1.0000000000000002</v>
      </c>
      <c r="AD18" s="419">
        <f>SUMPRODUCT(AD19:AD27,Inputs!$C$14:$C$22)</f>
        <v>1.0000000000000002</v>
      </c>
      <c r="AE18" s="422">
        <f>SUMPRODUCT(AE19:AE27,Inputs!$C$14:$C$22)</f>
        <v>1.0000000000000002</v>
      </c>
      <c r="AF18" s="743" t="s">
        <v>668</v>
      </c>
      <c r="AG18" s="796" t="s">
        <v>863</v>
      </c>
      <c r="AH18" s="805" t="s">
        <v>465</v>
      </c>
      <c r="AI18" s="795"/>
      <c r="AJ18" s="795"/>
      <c r="AK18" s="835"/>
      <c r="AL18" s="883"/>
      <c r="AM18" s="417"/>
      <c r="AN18" s="417"/>
      <c r="AO18" s="417"/>
    </row>
    <row r="19" spans="1:41" s="229" customFormat="1" ht="12.75" thickBot="1" x14ac:dyDescent="0.25">
      <c r="A19" s="240"/>
      <c r="B19" s="416"/>
      <c r="C19" s="228"/>
      <c r="D19" s="747" t="str">
        <f>[3]LCN!B13</f>
        <v>All local GP practices have agreed to an Alliance</v>
      </c>
      <c r="E19" s="23"/>
      <c r="F19" s="23"/>
      <c r="G19" s="378">
        <v>1</v>
      </c>
      <c r="H19" s="288">
        <f>G19</f>
        <v>1</v>
      </c>
      <c r="I19" s="288">
        <f t="shared" ref="I19:O27" si="13">H19</f>
        <v>1</v>
      </c>
      <c r="J19" s="288">
        <f t="shared" si="13"/>
        <v>1</v>
      </c>
      <c r="K19" s="293">
        <f t="shared" si="13"/>
        <v>1</v>
      </c>
      <c r="L19" s="292">
        <f t="shared" si="13"/>
        <v>1</v>
      </c>
      <c r="M19" s="288">
        <f t="shared" si="13"/>
        <v>1</v>
      </c>
      <c r="N19" s="288">
        <f t="shared" si="13"/>
        <v>1</v>
      </c>
      <c r="O19" s="295">
        <f t="shared" si="13"/>
        <v>1</v>
      </c>
      <c r="P19" s="292">
        <f>O19</f>
        <v>1</v>
      </c>
      <c r="Q19" s="288">
        <f t="shared" ref="Q19:Q27" si="14">P19</f>
        <v>1</v>
      </c>
      <c r="R19" s="288">
        <f t="shared" ref="R19:R27" si="15">Q19</f>
        <v>1</v>
      </c>
      <c r="S19" s="295">
        <f t="shared" ref="S19:S27" si="16">R19</f>
        <v>1</v>
      </c>
      <c r="T19" s="292">
        <f>S19</f>
        <v>1</v>
      </c>
      <c r="U19" s="288">
        <f t="shared" ref="U19:U27" si="17">T19</f>
        <v>1</v>
      </c>
      <c r="V19" s="288">
        <f t="shared" ref="V19:V27" si="18">U19</f>
        <v>1</v>
      </c>
      <c r="W19" s="295">
        <f t="shared" ref="W19:W27" si="19">V19</f>
        <v>1</v>
      </c>
      <c r="X19" s="292">
        <f>W19</f>
        <v>1</v>
      </c>
      <c r="Y19" s="288">
        <f t="shared" ref="Y19:Y27" si="20">X19</f>
        <v>1</v>
      </c>
      <c r="Z19" s="288">
        <f t="shared" ref="Z19:Z27" si="21">Y19</f>
        <v>1</v>
      </c>
      <c r="AA19" s="295">
        <f t="shared" ref="AA19:AA27" si="22">Z19</f>
        <v>1</v>
      </c>
      <c r="AB19" s="292">
        <f>AA19</f>
        <v>1</v>
      </c>
      <c r="AC19" s="288">
        <f t="shared" ref="AC19:AC27" si="23">AB19</f>
        <v>1</v>
      </c>
      <c r="AD19" s="288">
        <f t="shared" ref="AD19:AD27" si="24">AC19</f>
        <v>1</v>
      </c>
      <c r="AE19" s="295">
        <f t="shared" ref="AE19:AE27" si="25">AD19</f>
        <v>1</v>
      </c>
      <c r="AF19" s="743" t="s">
        <v>668</v>
      </c>
      <c r="AG19" s="676"/>
      <c r="AH19" s="505"/>
      <c r="AI19" s="676"/>
      <c r="AJ19" s="676"/>
      <c r="AK19" s="666"/>
      <c r="AL19" s="880"/>
      <c r="AM19" s="505"/>
      <c r="AN19" s="505"/>
      <c r="AO19" s="505"/>
    </row>
    <row r="20" spans="1:41" s="229" customFormat="1" ht="12.75" thickBot="1" x14ac:dyDescent="0.25">
      <c r="A20" s="240"/>
      <c r="B20" s="416"/>
      <c r="C20" s="228"/>
      <c r="D20" s="747" t="str">
        <f>[3]LCN!B14</f>
        <v>The practices are geographically aligned</v>
      </c>
      <c r="E20" s="23"/>
      <c r="F20" s="23"/>
      <c r="G20" s="378">
        <v>1</v>
      </c>
      <c r="H20" s="288">
        <f>G20</f>
        <v>1</v>
      </c>
      <c r="I20" s="288">
        <f t="shared" ref="I20:O20" si="26">H20</f>
        <v>1</v>
      </c>
      <c r="J20" s="288">
        <f t="shared" si="26"/>
        <v>1</v>
      </c>
      <c r="K20" s="293">
        <f t="shared" si="26"/>
        <v>1</v>
      </c>
      <c r="L20" s="292">
        <f t="shared" si="26"/>
        <v>1</v>
      </c>
      <c r="M20" s="288">
        <f t="shared" si="26"/>
        <v>1</v>
      </c>
      <c r="N20" s="288">
        <f t="shared" si="26"/>
        <v>1</v>
      </c>
      <c r="O20" s="295">
        <f t="shared" si="26"/>
        <v>1</v>
      </c>
      <c r="P20" s="292">
        <f>O20</f>
        <v>1</v>
      </c>
      <c r="Q20" s="288">
        <f t="shared" si="14"/>
        <v>1</v>
      </c>
      <c r="R20" s="288">
        <f t="shared" si="15"/>
        <v>1</v>
      </c>
      <c r="S20" s="295">
        <f t="shared" si="16"/>
        <v>1</v>
      </c>
      <c r="T20" s="292">
        <f>S20</f>
        <v>1</v>
      </c>
      <c r="U20" s="288">
        <f t="shared" si="17"/>
        <v>1</v>
      </c>
      <c r="V20" s="288">
        <f t="shared" si="18"/>
        <v>1</v>
      </c>
      <c r="W20" s="295">
        <f t="shared" si="19"/>
        <v>1</v>
      </c>
      <c r="X20" s="292">
        <f>W20</f>
        <v>1</v>
      </c>
      <c r="Y20" s="288">
        <f t="shared" si="20"/>
        <v>1</v>
      </c>
      <c r="Z20" s="288">
        <f t="shared" si="21"/>
        <v>1</v>
      </c>
      <c r="AA20" s="295">
        <f t="shared" si="22"/>
        <v>1</v>
      </c>
      <c r="AB20" s="292">
        <f>AA20</f>
        <v>1</v>
      </c>
      <c r="AC20" s="288">
        <f t="shared" si="23"/>
        <v>1</v>
      </c>
      <c r="AD20" s="288">
        <f t="shared" si="24"/>
        <v>1</v>
      </c>
      <c r="AE20" s="295">
        <f t="shared" si="25"/>
        <v>1</v>
      </c>
      <c r="AF20" s="743" t="s">
        <v>668</v>
      </c>
      <c r="AG20" s="676"/>
      <c r="AH20" s="505"/>
      <c r="AI20" s="676"/>
      <c r="AJ20" s="676"/>
      <c r="AK20" s="666"/>
      <c r="AL20" s="880"/>
      <c r="AM20" s="505"/>
      <c r="AN20" s="505"/>
      <c r="AO20" s="505"/>
    </row>
    <row r="21" spans="1:41" s="229" customFormat="1" ht="12.75" thickBot="1" x14ac:dyDescent="0.25">
      <c r="A21" s="240"/>
      <c r="B21" s="416"/>
      <c r="C21" s="228"/>
      <c r="D21" s="747" t="str">
        <f>[3]LCN!B15</f>
        <v>The Alliance has a recognised legal identity</v>
      </c>
      <c r="E21" s="23"/>
      <c r="F21" s="23"/>
      <c r="G21" s="378">
        <v>1</v>
      </c>
      <c r="H21" s="288">
        <f>G21</f>
        <v>1</v>
      </c>
      <c r="I21" s="288">
        <f t="shared" si="13"/>
        <v>1</v>
      </c>
      <c r="J21" s="288">
        <f t="shared" si="13"/>
        <v>1</v>
      </c>
      <c r="K21" s="293">
        <f t="shared" si="13"/>
        <v>1</v>
      </c>
      <c r="L21" s="292">
        <f t="shared" si="13"/>
        <v>1</v>
      </c>
      <c r="M21" s="288">
        <f t="shared" si="13"/>
        <v>1</v>
      </c>
      <c r="N21" s="288">
        <f t="shared" si="13"/>
        <v>1</v>
      </c>
      <c r="O21" s="295">
        <f t="shared" si="13"/>
        <v>1</v>
      </c>
      <c r="P21" s="292">
        <f>O21</f>
        <v>1</v>
      </c>
      <c r="Q21" s="288">
        <f t="shared" si="14"/>
        <v>1</v>
      </c>
      <c r="R21" s="288">
        <f t="shared" si="15"/>
        <v>1</v>
      </c>
      <c r="S21" s="295">
        <f t="shared" si="16"/>
        <v>1</v>
      </c>
      <c r="T21" s="292">
        <f>S21</f>
        <v>1</v>
      </c>
      <c r="U21" s="288">
        <f t="shared" si="17"/>
        <v>1</v>
      </c>
      <c r="V21" s="288">
        <f t="shared" si="18"/>
        <v>1</v>
      </c>
      <c r="W21" s="295">
        <f t="shared" si="19"/>
        <v>1</v>
      </c>
      <c r="X21" s="292">
        <f>W21</f>
        <v>1</v>
      </c>
      <c r="Y21" s="288">
        <f t="shared" si="20"/>
        <v>1</v>
      </c>
      <c r="Z21" s="288">
        <f t="shared" si="21"/>
        <v>1</v>
      </c>
      <c r="AA21" s="295">
        <f t="shared" si="22"/>
        <v>1</v>
      </c>
      <c r="AB21" s="292">
        <f>AA21</f>
        <v>1</v>
      </c>
      <c r="AC21" s="288">
        <f t="shared" si="23"/>
        <v>1</v>
      </c>
      <c r="AD21" s="288">
        <f t="shared" si="24"/>
        <v>1</v>
      </c>
      <c r="AE21" s="295">
        <f t="shared" si="25"/>
        <v>1</v>
      </c>
      <c r="AF21" s="743" t="s">
        <v>668</v>
      </c>
      <c r="AG21" s="676"/>
      <c r="AH21" s="505"/>
      <c r="AI21" s="676"/>
      <c r="AJ21" s="676"/>
      <c r="AK21" s="666"/>
      <c r="AL21" s="880"/>
      <c r="AM21" s="505"/>
      <c r="AN21" s="505"/>
      <c r="AO21" s="505"/>
    </row>
    <row r="22" spans="1:41" s="229" customFormat="1" ht="12.75" thickBot="1" x14ac:dyDescent="0.25">
      <c r="A22" s="240"/>
      <c r="B22" s="416"/>
      <c r="C22" s="228"/>
      <c r="D22" s="747" t="str">
        <f>[3]LCN!B16</f>
        <v>The Alliance is registered with the CQC</v>
      </c>
      <c r="E22" s="23"/>
      <c r="F22" s="23"/>
      <c r="G22" s="378">
        <v>1</v>
      </c>
      <c r="H22" s="288">
        <f>G22</f>
        <v>1</v>
      </c>
      <c r="I22" s="288">
        <f t="shared" si="13"/>
        <v>1</v>
      </c>
      <c r="J22" s="288">
        <f t="shared" si="13"/>
        <v>1</v>
      </c>
      <c r="K22" s="293">
        <f t="shared" si="13"/>
        <v>1</v>
      </c>
      <c r="L22" s="292">
        <f t="shared" si="13"/>
        <v>1</v>
      </c>
      <c r="M22" s="288">
        <f t="shared" si="13"/>
        <v>1</v>
      </c>
      <c r="N22" s="288">
        <f t="shared" si="13"/>
        <v>1</v>
      </c>
      <c r="O22" s="295">
        <f t="shared" si="13"/>
        <v>1</v>
      </c>
      <c r="P22" s="292">
        <f>O22</f>
        <v>1</v>
      </c>
      <c r="Q22" s="288">
        <f t="shared" si="14"/>
        <v>1</v>
      </c>
      <c r="R22" s="288">
        <f t="shared" si="15"/>
        <v>1</v>
      </c>
      <c r="S22" s="295">
        <f t="shared" si="16"/>
        <v>1</v>
      </c>
      <c r="T22" s="292">
        <f>S22</f>
        <v>1</v>
      </c>
      <c r="U22" s="288">
        <f t="shared" si="17"/>
        <v>1</v>
      </c>
      <c r="V22" s="288">
        <f t="shared" si="18"/>
        <v>1</v>
      </c>
      <c r="W22" s="295">
        <f t="shared" si="19"/>
        <v>1</v>
      </c>
      <c r="X22" s="292">
        <f>W22</f>
        <v>1</v>
      </c>
      <c r="Y22" s="288">
        <f t="shared" si="20"/>
        <v>1</v>
      </c>
      <c r="Z22" s="288">
        <f t="shared" si="21"/>
        <v>1</v>
      </c>
      <c r="AA22" s="295">
        <f t="shared" si="22"/>
        <v>1</v>
      </c>
      <c r="AB22" s="292">
        <f>AA22</f>
        <v>1</v>
      </c>
      <c r="AC22" s="288">
        <f t="shared" si="23"/>
        <v>1</v>
      </c>
      <c r="AD22" s="288">
        <f t="shared" si="24"/>
        <v>1</v>
      </c>
      <c r="AE22" s="295">
        <f t="shared" si="25"/>
        <v>1</v>
      </c>
      <c r="AF22" s="743" t="s">
        <v>668</v>
      </c>
      <c r="AG22" s="676"/>
      <c r="AH22" s="505"/>
      <c r="AI22" s="676"/>
      <c r="AJ22" s="676"/>
      <c r="AK22" s="666"/>
      <c r="AL22" s="880"/>
      <c r="AM22" s="505"/>
      <c r="AN22" s="505"/>
      <c r="AO22" s="505"/>
    </row>
    <row r="23" spans="1:41" s="229" customFormat="1" ht="12.75" thickBot="1" x14ac:dyDescent="0.25">
      <c r="A23" s="240"/>
      <c r="B23" s="416"/>
      <c r="C23" s="228"/>
      <c r="D23" s="747" t="str">
        <f>[3]LCN!B17</f>
        <v>Specification for an enhanced primary care service created and agreed</v>
      </c>
      <c r="E23" s="23"/>
      <c r="F23" s="23"/>
      <c r="G23" s="378">
        <v>0.5</v>
      </c>
      <c r="H23" s="288">
        <v>0.5</v>
      </c>
      <c r="I23" s="288">
        <v>1</v>
      </c>
      <c r="J23" s="288">
        <f t="shared" si="13"/>
        <v>1</v>
      </c>
      <c r="K23" s="293">
        <f t="shared" si="13"/>
        <v>1</v>
      </c>
      <c r="L23" s="292">
        <f t="shared" si="13"/>
        <v>1</v>
      </c>
      <c r="M23" s="288">
        <f t="shared" si="13"/>
        <v>1</v>
      </c>
      <c r="N23" s="288">
        <f t="shared" si="13"/>
        <v>1</v>
      </c>
      <c r="O23" s="295">
        <f t="shared" si="13"/>
        <v>1</v>
      </c>
      <c r="P23" s="292">
        <f>O23</f>
        <v>1</v>
      </c>
      <c r="Q23" s="288">
        <f t="shared" si="14"/>
        <v>1</v>
      </c>
      <c r="R23" s="288">
        <f t="shared" si="15"/>
        <v>1</v>
      </c>
      <c r="S23" s="295">
        <f t="shared" si="16"/>
        <v>1</v>
      </c>
      <c r="T23" s="292">
        <f>S23</f>
        <v>1</v>
      </c>
      <c r="U23" s="288">
        <f t="shared" si="17"/>
        <v>1</v>
      </c>
      <c r="V23" s="288">
        <f t="shared" si="18"/>
        <v>1</v>
      </c>
      <c r="W23" s="295">
        <f t="shared" si="19"/>
        <v>1</v>
      </c>
      <c r="X23" s="292">
        <f>W23</f>
        <v>1</v>
      </c>
      <c r="Y23" s="288">
        <f t="shared" si="20"/>
        <v>1</v>
      </c>
      <c r="Z23" s="288">
        <f t="shared" si="21"/>
        <v>1</v>
      </c>
      <c r="AA23" s="295">
        <f t="shared" si="22"/>
        <v>1</v>
      </c>
      <c r="AB23" s="292">
        <f>AA23</f>
        <v>1</v>
      </c>
      <c r="AC23" s="288">
        <f t="shared" si="23"/>
        <v>1</v>
      </c>
      <c r="AD23" s="288">
        <f t="shared" si="24"/>
        <v>1</v>
      </c>
      <c r="AE23" s="295">
        <f t="shared" si="25"/>
        <v>1</v>
      </c>
      <c r="AF23" s="743" t="s">
        <v>668</v>
      </c>
      <c r="AG23" s="676"/>
      <c r="AH23" s="505"/>
      <c r="AI23" s="676"/>
      <c r="AJ23" s="676"/>
      <c r="AK23" s="666"/>
      <c r="AL23" s="880"/>
      <c r="AM23" s="505"/>
      <c r="AN23" s="505"/>
      <c r="AO23" s="505"/>
    </row>
    <row r="24" spans="1:41" s="229" customFormat="1" ht="23.25" thickBot="1" x14ac:dyDescent="0.25">
      <c r="A24" s="240"/>
      <c r="B24" s="416"/>
      <c r="C24" s="228"/>
      <c r="D24" s="747" t="str">
        <f>[3]LCN!B18</f>
        <v>Commissioner offer made to Alliance and contract in place following due diligence</v>
      </c>
      <c r="E24" s="23"/>
      <c r="F24" s="23"/>
      <c r="G24" s="378">
        <v>0</v>
      </c>
      <c r="H24" s="288">
        <v>0.5</v>
      </c>
      <c r="I24" s="288">
        <f t="shared" si="13"/>
        <v>0.5</v>
      </c>
      <c r="J24" s="288">
        <f t="shared" si="13"/>
        <v>0.5</v>
      </c>
      <c r="K24" s="293">
        <f t="shared" si="13"/>
        <v>0.5</v>
      </c>
      <c r="L24" s="292">
        <v>1</v>
      </c>
      <c r="M24" s="288">
        <f t="shared" si="13"/>
        <v>1</v>
      </c>
      <c r="N24" s="288">
        <f t="shared" si="13"/>
        <v>1</v>
      </c>
      <c r="O24" s="295">
        <f t="shared" si="13"/>
        <v>1</v>
      </c>
      <c r="P24" s="292">
        <v>1</v>
      </c>
      <c r="Q24" s="288">
        <f t="shared" si="14"/>
        <v>1</v>
      </c>
      <c r="R24" s="288">
        <f t="shared" si="15"/>
        <v>1</v>
      </c>
      <c r="S24" s="295">
        <f t="shared" si="16"/>
        <v>1</v>
      </c>
      <c r="T24" s="292">
        <v>1</v>
      </c>
      <c r="U24" s="288">
        <f t="shared" si="17"/>
        <v>1</v>
      </c>
      <c r="V24" s="288">
        <f t="shared" si="18"/>
        <v>1</v>
      </c>
      <c r="W24" s="295">
        <f t="shared" si="19"/>
        <v>1</v>
      </c>
      <c r="X24" s="292">
        <v>1</v>
      </c>
      <c r="Y24" s="288">
        <f t="shared" si="20"/>
        <v>1</v>
      </c>
      <c r="Z24" s="288">
        <f t="shared" si="21"/>
        <v>1</v>
      </c>
      <c r="AA24" s="295">
        <f t="shared" si="22"/>
        <v>1</v>
      </c>
      <c r="AB24" s="292">
        <v>1</v>
      </c>
      <c r="AC24" s="288">
        <f t="shared" si="23"/>
        <v>1</v>
      </c>
      <c r="AD24" s="288">
        <f t="shared" si="24"/>
        <v>1</v>
      </c>
      <c r="AE24" s="295">
        <f t="shared" si="25"/>
        <v>1</v>
      </c>
      <c r="AF24" s="743" t="s">
        <v>668</v>
      </c>
      <c r="AG24" s="676"/>
      <c r="AH24" s="505"/>
      <c r="AI24" s="676"/>
      <c r="AJ24" s="676"/>
      <c r="AK24" s="666"/>
      <c r="AL24" s="880"/>
      <c r="AM24" s="505"/>
      <c r="AN24" s="505"/>
      <c r="AO24" s="505"/>
    </row>
    <row r="25" spans="1:41" s="260" customFormat="1" ht="12.75" thickBot="1" x14ac:dyDescent="0.25">
      <c r="A25" s="240"/>
      <c r="B25" s="416"/>
      <c r="C25" s="228"/>
      <c r="D25" s="747" t="str">
        <f>[3]LCN!B19</f>
        <v>Alliance leadership, governance &amp; decision-making arrangements in place</v>
      </c>
      <c r="E25" s="23"/>
      <c r="F25" s="23"/>
      <c r="G25" s="378">
        <v>1</v>
      </c>
      <c r="H25" s="288">
        <f>G25</f>
        <v>1</v>
      </c>
      <c r="I25" s="288">
        <v>1</v>
      </c>
      <c r="J25" s="288">
        <f t="shared" si="13"/>
        <v>1</v>
      </c>
      <c r="K25" s="293">
        <f t="shared" si="13"/>
        <v>1</v>
      </c>
      <c r="L25" s="292">
        <f t="shared" si="13"/>
        <v>1</v>
      </c>
      <c r="M25" s="288">
        <f t="shared" si="13"/>
        <v>1</v>
      </c>
      <c r="N25" s="288">
        <f t="shared" si="13"/>
        <v>1</v>
      </c>
      <c r="O25" s="295">
        <f t="shared" si="13"/>
        <v>1</v>
      </c>
      <c r="P25" s="292">
        <f>O25</f>
        <v>1</v>
      </c>
      <c r="Q25" s="288">
        <f t="shared" si="14"/>
        <v>1</v>
      </c>
      <c r="R25" s="288">
        <f t="shared" si="15"/>
        <v>1</v>
      </c>
      <c r="S25" s="295">
        <f t="shared" si="16"/>
        <v>1</v>
      </c>
      <c r="T25" s="292">
        <f>S25</f>
        <v>1</v>
      </c>
      <c r="U25" s="288">
        <f t="shared" si="17"/>
        <v>1</v>
      </c>
      <c r="V25" s="288">
        <f t="shared" si="18"/>
        <v>1</v>
      </c>
      <c r="W25" s="295">
        <f t="shared" si="19"/>
        <v>1</v>
      </c>
      <c r="X25" s="292">
        <f>W25</f>
        <v>1</v>
      </c>
      <c r="Y25" s="288">
        <f t="shared" si="20"/>
        <v>1</v>
      </c>
      <c r="Z25" s="288">
        <f t="shared" si="21"/>
        <v>1</v>
      </c>
      <c r="AA25" s="295">
        <f t="shared" si="22"/>
        <v>1</v>
      </c>
      <c r="AB25" s="292">
        <f>AA25</f>
        <v>1</v>
      </c>
      <c r="AC25" s="288">
        <f t="shared" si="23"/>
        <v>1</v>
      </c>
      <c r="AD25" s="288">
        <f t="shared" si="24"/>
        <v>1</v>
      </c>
      <c r="AE25" s="295">
        <f t="shared" si="25"/>
        <v>1</v>
      </c>
      <c r="AF25" s="743" t="s">
        <v>668</v>
      </c>
      <c r="AG25" s="676"/>
      <c r="AH25" s="505"/>
      <c r="AI25" s="676"/>
      <c r="AJ25" s="676"/>
      <c r="AK25" s="666"/>
      <c r="AL25" s="880"/>
      <c r="AM25" s="505"/>
      <c r="AN25" s="505"/>
      <c r="AO25" s="505"/>
    </row>
    <row r="26" spans="1:41" s="260" customFormat="1" ht="12.75" thickBot="1" x14ac:dyDescent="0.25">
      <c r="A26" s="240"/>
      <c r="B26" s="416"/>
      <c r="C26" s="228"/>
      <c r="D26" s="747" t="str">
        <f>[3]LCN!B20</f>
        <v>Alliance management structure in place</v>
      </c>
      <c r="E26" s="23"/>
      <c r="F26" s="23"/>
      <c r="G26" s="378">
        <v>1</v>
      </c>
      <c r="H26" s="288">
        <f>G26</f>
        <v>1</v>
      </c>
      <c r="I26" s="288">
        <v>1</v>
      </c>
      <c r="J26" s="288">
        <f t="shared" si="13"/>
        <v>1</v>
      </c>
      <c r="K26" s="293">
        <f t="shared" si="13"/>
        <v>1</v>
      </c>
      <c r="L26" s="292">
        <f t="shared" si="13"/>
        <v>1</v>
      </c>
      <c r="M26" s="288">
        <f t="shared" si="13"/>
        <v>1</v>
      </c>
      <c r="N26" s="288">
        <f t="shared" si="13"/>
        <v>1</v>
      </c>
      <c r="O26" s="295">
        <f t="shared" si="13"/>
        <v>1</v>
      </c>
      <c r="P26" s="292">
        <f>O26</f>
        <v>1</v>
      </c>
      <c r="Q26" s="288">
        <f t="shared" si="14"/>
        <v>1</v>
      </c>
      <c r="R26" s="288">
        <f t="shared" si="15"/>
        <v>1</v>
      </c>
      <c r="S26" s="295">
        <f t="shared" si="16"/>
        <v>1</v>
      </c>
      <c r="T26" s="292">
        <f>S26</f>
        <v>1</v>
      </c>
      <c r="U26" s="288">
        <f t="shared" si="17"/>
        <v>1</v>
      </c>
      <c r="V26" s="288">
        <f t="shared" si="18"/>
        <v>1</v>
      </c>
      <c r="W26" s="295">
        <f t="shared" si="19"/>
        <v>1</v>
      </c>
      <c r="X26" s="292">
        <f>W26</f>
        <v>1</v>
      </c>
      <c r="Y26" s="288">
        <f t="shared" si="20"/>
        <v>1</v>
      </c>
      <c r="Z26" s="288">
        <f t="shared" si="21"/>
        <v>1</v>
      </c>
      <c r="AA26" s="295">
        <f t="shared" si="22"/>
        <v>1</v>
      </c>
      <c r="AB26" s="292">
        <f>AA26</f>
        <v>1</v>
      </c>
      <c r="AC26" s="288">
        <f t="shared" si="23"/>
        <v>1</v>
      </c>
      <c r="AD26" s="288">
        <f t="shared" si="24"/>
        <v>1</v>
      </c>
      <c r="AE26" s="295">
        <f t="shared" si="25"/>
        <v>1</v>
      </c>
      <c r="AF26" s="743" t="s">
        <v>668</v>
      </c>
      <c r="AG26" s="676"/>
      <c r="AH26" s="505"/>
      <c r="AI26" s="676"/>
      <c r="AJ26" s="676"/>
      <c r="AK26" s="666"/>
      <c r="AL26" s="880"/>
      <c r="AM26" s="505"/>
      <c r="AN26" s="505"/>
      <c r="AO26" s="505"/>
    </row>
    <row r="27" spans="1:41" s="260" customFormat="1" ht="12.75" thickBot="1" x14ac:dyDescent="0.25">
      <c r="A27" s="240"/>
      <c r="B27" s="416"/>
      <c r="C27" s="228"/>
      <c r="D27" s="747" t="s">
        <v>147</v>
      </c>
      <c r="E27" s="23"/>
      <c r="F27" s="23"/>
      <c r="G27" s="378">
        <v>0</v>
      </c>
      <c r="H27" s="288">
        <v>1</v>
      </c>
      <c r="I27" s="288">
        <v>1</v>
      </c>
      <c r="J27" s="288">
        <f t="shared" si="13"/>
        <v>1</v>
      </c>
      <c r="K27" s="293">
        <f t="shared" si="13"/>
        <v>1</v>
      </c>
      <c r="L27" s="292">
        <f t="shared" si="13"/>
        <v>1</v>
      </c>
      <c r="M27" s="288">
        <f t="shared" si="13"/>
        <v>1</v>
      </c>
      <c r="N27" s="288">
        <f t="shared" si="13"/>
        <v>1</v>
      </c>
      <c r="O27" s="295">
        <f t="shared" si="13"/>
        <v>1</v>
      </c>
      <c r="P27" s="292">
        <f>O27</f>
        <v>1</v>
      </c>
      <c r="Q27" s="288">
        <f t="shared" si="14"/>
        <v>1</v>
      </c>
      <c r="R27" s="288">
        <f t="shared" si="15"/>
        <v>1</v>
      </c>
      <c r="S27" s="295">
        <f t="shared" si="16"/>
        <v>1</v>
      </c>
      <c r="T27" s="292">
        <f>S27</f>
        <v>1</v>
      </c>
      <c r="U27" s="288">
        <f t="shared" si="17"/>
        <v>1</v>
      </c>
      <c r="V27" s="288">
        <f t="shared" si="18"/>
        <v>1</v>
      </c>
      <c r="W27" s="295">
        <f t="shared" si="19"/>
        <v>1</v>
      </c>
      <c r="X27" s="292">
        <f>W27</f>
        <v>1</v>
      </c>
      <c r="Y27" s="288">
        <f t="shared" si="20"/>
        <v>1</v>
      </c>
      <c r="Z27" s="288">
        <f t="shared" si="21"/>
        <v>1</v>
      </c>
      <c r="AA27" s="295">
        <f t="shared" si="22"/>
        <v>1</v>
      </c>
      <c r="AB27" s="292">
        <f>AA27</f>
        <v>1</v>
      </c>
      <c r="AC27" s="288">
        <f t="shared" si="23"/>
        <v>1</v>
      </c>
      <c r="AD27" s="288">
        <f t="shared" si="24"/>
        <v>1</v>
      </c>
      <c r="AE27" s="295">
        <f t="shared" si="25"/>
        <v>1</v>
      </c>
      <c r="AF27" s="743" t="s">
        <v>668</v>
      </c>
      <c r="AG27" s="676"/>
      <c r="AH27" s="505"/>
      <c r="AI27" s="676"/>
      <c r="AJ27" s="676"/>
      <c r="AK27" s="666"/>
      <c r="AL27" s="880"/>
      <c r="AM27" s="505"/>
      <c r="AN27" s="505"/>
      <c r="AO27" s="505"/>
    </row>
    <row r="28" spans="1:41" s="14" customFormat="1" ht="12" thickBot="1" x14ac:dyDescent="0.25">
      <c r="A28" s="41"/>
      <c r="B28" s="919" t="s">
        <v>66</v>
      </c>
      <c r="C28" s="920"/>
      <c r="D28" s="921"/>
      <c r="E28" s="49"/>
      <c r="F28" s="49"/>
      <c r="G28" s="54"/>
      <c r="H28" s="55"/>
      <c r="I28" s="55"/>
      <c r="J28" s="55"/>
      <c r="K28" s="55"/>
      <c r="L28" s="55"/>
      <c r="M28" s="55"/>
      <c r="N28" s="55"/>
      <c r="O28" s="55"/>
      <c r="P28" s="55"/>
      <c r="Q28" s="55"/>
      <c r="R28" s="55"/>
      <c r="S28" s="55"/>
      <c r="T28" s="55"/>
      <c r="U28" s="55"/>
      <c r="V28" s="55"/>
      <c r="W28" s="55"/>
      <c r="X28" s="55"/>
      <c r="Y28" s="55"/>
      <c r="Z28" s="55"/>
      <c r="AA28" s="55"/>
      <c r="AB28" s="55"/>
      <c r="AC28" s="55"/>
      <c r="AD28" s="55"/>
      <c r="AE28" s="55"/>
      <c r="AF28" s="679"/>
      <c r="AG28" s="764"/>
      <c r="AH28" s="55"/>
      <c r="AI28" s="704"/>
      <c r="AJ28" s="704"/>
      <c r="AK28" s="836"/>
      <c r="AL28" s="884"/>
      <c r="AM28" s="55"/>
      <c r="AN28" s="55"/>
      <c r="AO28" s="55"/>
    </row>
    <row r="29" spans="1:41" s="21" customFormat="1" ht="12" thickBot="1" x14ac:dyDescent="0.25">
      <c r="A29" s="53"/>
      <c r="B29" s="185" t="s">
        <v>27</v>
      </c>
      <c r="C29" s="190" t="s">
        <v>26</v>
      </c>
      <c r="D29" s="216" t="s">
        <v>29</v>
      </c>
      <c r="E29" s="76"/>
      <c r="F29" s="77"/>
      <c r="G29" s="77"/>
      <c r="H29" s="429"/>
      <c r="I29" s="79"/>
      <c r="J29" s="79"/>
      <c r="K29" s="79"/>
      <c r="L29" s="430"/>
      <c r="M29" s="79"/>
      <c r="N29" s="79"/>
      <c r="O29" s="81"/>
      <c r="P29" s="81"/>
      <c r="Q29" s="81"/>
      <c r="R29" s="79"/>
      <c r="S29" s="81"/>
      <c r="T29" s="81"/>
      <c r="U29" s="81"/>
      <c r="V29" s="79"/>
      <c r="W29" s="81"/>
      <c r="X29" s="81"/>
      <c r="Y29" s="81"/>
      <c r="Z29" s="79"/>
      <c r="AA29" s="81"/>
      <c r="AB29" s="81"/>
      <c r="AC29" s="81"/>
      <c r="AD29" s="81"/>
      <c r="AE29" s="81"/>
      <c r="AF29" s="81"/>
      <c r="AG29" s="765"/>
      <c r="AH29" s="805" t="s">
        <v>465</v>
      </c>
      <c r="AI29" s="705"/>
      <c r="AJ29" s="705"/>
      <c r="AK29" s="837"/>
      <c r="AL29" s="885"/>
      <c r="AM29" s="81"/>
      <c r="AN29" s="81"/>
      <c r="AO29" s="81"/>
    </row>
    <row r="30" spans="1:41" s="21" customFormat="1" ht="12.75" thickBot="1" x14ac:dyDescent="0.25">
      <c r="A30" s="53"/>
      <c r="B30" s="186"/>
      <c r="C30" s="191"/>
      <c r="D30" s="863"/>
      <c r="E30" s="859"/>
      <c r="F30" s="822"/>
      <c r="G30" s="823">
        <f t="shared" ref="G30:O30" si="27">IFERROR(SUM(G31:G37)/COUNT(G31:G37),0)</f>
        <v>0.35714285714285715</v>
      </c>
      <c r="H30" s="824">
        <f t="shared" si="27"/>
        <v>0.42857142857142855</v>
      </c>
      <c r="I30" s="824">
        <f t="shared" si="27"/>
        <v>0.42857142857142855</v>
      </c>
      <c r="J30" s="824">
        <f t="shared" si="27"/>
        <v>0.42857142857142855</v>
      </c>
      <c r="K30" s="824">
        <f t="shared" si="27"/>
        <v>0.5</v>
      </c>
      <c r="L30" s="825">
        <f t="shared" si="27"/>
        <v>0.6428571428571429</v>
      </c>
      <c r="M30" s="824">
        <f t="shared" si="27"/>
        <v>0.7142857142857143</v>
      </c>
      <c r="N30" s="824">
        <f t="shared" si="27"/>
        <v>0.8214285714285714</v>
      </c>
      <c r="O30" s="826">
        <f t="shared" si="27"/>
        <v>0.9285714285714286</v>
      </c>
      <c r="P30" s="825">
        <f t="shared" ref="P30:AE30" si="28">IFERROR(SUM(P31:P37)/COUNT(P31:P37),0)</f>
        <v>1</v>
      </c>
      <c r="Q30" s="824">
        <f t="shared" si="28"/>
        <v>1</v>
      </c>
      <c r="R30" s="824">
        <f t="shared" si="28"/>
        <v>1</v>
      </c>
      <c r="S30" s="826">
        <f t="shared" si="28"/>
        <v>1</v>
      </c>
      <c r="T30" s="825">
        <f t="shared" si="28"/>
        <v>1</v>
      </c>
      <c r="U30" s="824">
        <f t="shared" si="28"/>
        <v>1</v>
      </c>
      <c r="V30" s="824">
        <f t="shared" si="28"/>
        <v>1</v>
      </c>
      <c r="W30" s="826">
        <f t="shared" si="28"/>
        <v>1</v>
      </c>
      <c r="X30" s="825">
        <f t="shared" si="28"/>
        <v>1</v>
      </c>
      <c r="Y30" s="824">
        <f t="shared" si="28"/>
        <v>1</v>
      </c>
      <c r="Z30" s="824">
        <f t="shared" si="28"/>
        <v>1</v>
      </c>
      <c r="AA30" s="826">
        <f t="shared" si="28"/>
        <v>1</v>
      </c>
      <c r="AB30" s="403">
        <f t="shared" si="28"/>
        <v>1</v>
      </c>
      <c r="AC30" s="402">
        <f t="shared" si="28"/>
        <v>1</v>
      </c>
      <c r="AD30" s="402">
        <f t="shared" si="28"/>
        <v>1</v>
      </c>
      <c r="AE30" s="404">
        <f t="shared" si="28"/>
        <v>1</v>
      </c>
      <c r="AF30" s="743" t="s">
        <v>860</v>
      </c>
      <c r="AG30" s="217"/>
      <c r="AH30" s="81"/>
      <c r="AI30" s="217"/>
      <c r="AJ30" s="217"/>
      <c r="AK30" s="830"/>
      <c r="AL30" s="886"/>
      <c r="AM30" s="217"/>
      <c r="AN30" s="217"/>
      <c r="AO30" s="217"/>
    </row>
    <row r="31" spans="1:41" s="21" customFormat="1" ht="12" x14ac:dyDescent="0.2">
      <c r="A31" s="53"/>
      <c r="B31" s="187"/>
      <c r="C31" s="192"/>
      <c r="D31" s="748" t="s">
        <v>181</v>
      </c>
      <c r="E31" s="17"/>
      <c r="F31" s="20"/>
      <c r="G31" s="378">
        <v>0</v>
      </c>
      <c r="H31" s="288">
        <f t="shared" ref="H31:O37" si="29">G31</f>
        <v>0</v>
      </c>
      <c r="I31" s="288">
        <f t="shared" si="29"/>
        <v>0</v>
      </c>
      <c r="J31" s="288">
        <f t="shared" si="29"/>
        <v>0</v>
      </c>
      <c r="K31" s="293">
        <v>0.5</v>
      </c>
      <c r="L31" s="292">
        <v>0.5</v>
      </c>
      <c r="M31" s="288">
        <v>0.75</v>
      </c>
      <c r="N31" s="288">
        <v>1</v>
      </c>
      <c r="O31" s="295">
        <f t="shared" si="29"/>
        <v>1</v>
      </c>
      <c r="P31" s="292">
        <f>O31</f>
        <v>1</v>
      </c>
      <c r="Q31" s="288">
        <f>P31</f>
        <v>1</v>
      </c>
      <c r="R31" s="288">
        <f>Q31</f>
        <v>1</v>
      </c>
      <c r="S31" s="295">
        <f>R31</f>
        <v>1</v>
      </c>
      <c r="T31" s="292">
        <f t="shared" ref="T31:T37" si="30">S31</f>
        <v>1</v>
      </c>
      <c r="U31" s="288">
        <f t="shared" ref="U31:U37" si="31">T31</f>
        <v>1</v>
      </c>
      <c r="V31" s="288">
        <f t="shared" ref="V31:V37" si="32">U31</f>
        <v>1</v>
      </c>
      <c r="W31" s="295">
        <f t="shared" ref="W31:W37" si="33">V31</f>
        <v>1</v>
      </c>
      <c r="X31" s="292">
        <f t="shared" ref="X31:X37" si="34">W31</f>
        <v>1</v>
      </c>
      <c r="Y31" s="288">
        <f t="shared" ref="Y31:Y37" si="35">X31</f>
        <v>1</v>
      </c>
      <c r="Z31" s="288">
        <f t="shared" ref="Z31:Z37" si="36">Y31</f>
        <v>1</v>
      </c>
      <c r="AA31" s="295">
        <f t="shared" ref="AA31:AA37" si="37">Z31</f>
        <v>1</v>
      </c>
      <c r="AB31" s="292">
        <f t="shared" ref="AB31:AB37" si="38">AA31</f>
        <v>1</v>
      </c>
      <c r="AC31" s="288">
        <f t="shared" ref="AC31:AC37" si="39">AB31</f>
        <v>1</v>
      </c>
      <c r="AD31" s="288">
        <f t="shared" ref="AD31:AD37" si="40">AC31</f>
        <v>1</v>
      </c>
      <c r="AE31" s="295">
        <f t="shared" ref="AE31:AE37" si="41">AD31</f>
        <v>1</v>
      </c>
      <c r="AF31" s="743" t="s">
        <v>859</v>
      </c>
      <c r="AG31" s="676"/>
      <c r="AH31" s="505"/>
      <c r="AI31" s="667"/>
      <c r="AJ31" s="667"/>
      <c r="AK31" s="666"/>
      <c r="AL31" s="880"/>
      <c r="AM31" s="505"/>
      <c r="AN31" s="505"/>
      <c r="AO31" s="505"/>
    </row>
    <row r="32" spans="1:41" s="21" customFormat="1" ht="78.75" x14ac:dyDescent="0.2">
      <c r="A32" s="53"/>
      <c r="B32" s="187"/>
      <c r="C32" s="192"/>
      <c r="D32" s="748" t="s">
        <v>182</v>
      </c>
      <c r="E32" s="17"/>
      <c r="F32" s="20"/>
      <c r="G32" s="378">
        <v>0</v>
      </c>
      <c r="H32" s="288">
        <f t="shared" si="29"/>
        <v>0</v>
      </c>
      <c r="I32" s="288">
        <f t="shared" si="29"/>
        <v>0</v>
      </c>
      <c r="J32" s="288">
        <f t="shared" si="29"/>
        <v>0</v>
      </c>
      <c r="K32" s="293">
        <v>0</v>
      </c>
      <c r="L32" s="292">
        <v>0.25</v>
      </c>
      <c r="M32" s="295">
        <f t="shared" si="29"/>
        <v>0.25</v>
      </c>
      <c r="N32" s="292">
        <v>0.5</v>
      </c>
      <c r="O32" s="288">
        <v>1</v>
      </c>
      <c r="P32" s="292">
        <f t="shared" ref="P32:P37" si="42">O32</f>
        <v>1</v>
      </c>
      <c r="Q32" s="288">
        <f t="shared" ref="Q32:Q37" si="43">P32</f>
        <v>1</v>
      </c>
      <c r="R32" s="288">
        <f t="shared" ref="R32:R37" si="44">Q32</f>
        <v>1</v>
      </c>
      <c r="S32" s="295">
        <f t="shared" ref="S32:S37" si="45">R32</f>
        <v>1</v>
      </c>
      <c r="T32" s="292">
        <f t="shared" si="30"/>
        <v>1</v>
      </c>
      <c r="U32" s="288">
        <f t="shared" si="31"/>
        <v>1</v>
      </c>
      <c r="V32" s="288">
        <f t="shared" si="32"/>
        <v>1</v>
      </c>
      <c r="W32" s="295">
        <f t="shared" si="33"/>
        <v>1</v>
      </c>
      <c r="X32" s="292">
        <f t="shared" si="34"/>
        <v>1</v>
      </c>
      <c r="Y32" s="288">
        <f t="shared" si="35"/>
        <v>1</v>
      </c>
      <c r="Z32" s="288">
        <f t="shared" si="36"/>
        <v>1</v>
      </c>
      <c r="AA32" s="295">
        <f t="shared" si="37"/>
        <v>1</v>
      </c>
      <c r="AB32" s="292">
        <f t="shared" si="38"/>
        <v>1</v>
      </c>
      <c r="AC32" s="288">
        <f t="shared" si="39"/>
        <v>1</v>
      </c>
      <c r="AD32" s="288">
        <f t="shared" si="40"/>
        <v>1</v>
      </c>
      <c r="AE32" s="295">
        <f t="shared" si="41"/>
        <v>1</v>
      </c>
      <c r="AF32" s="743" t="s">
        <v>860</v>
      </c>
      <c r="AG32" s="667" t="s">
        <v>866</v>
      </c>
      <c r="AH32" s="505"/>
      <c r="AI32" s="667"/>
      <c r="AJ32" s="667"/>
      <c r="AK32" s="666"/>
      <c r="AL32" s="880"/>
      <c r="AM32" s="505"/>
      <c r="AN32" s="505"/>
      <c r="AO32" s="505"/>
    </row>
    <row r="33" spans="1:41" s="21" customFormat="1" ht="12" x14ac:dyDescent="0.2">
      <c r="A33" s="53"/>
      <c r="B33" s="187"/>
      <c r="C33" s="192"/>
      <c r="D33" s="748" t="s">
        <v>183</v>
      </c>
      <c r="E33" s="17"/>
      <c r="F33" s="20"/>
      <c r="G33" s="378">
        <v>1</v>
      </c>
      <c r="H33" s="288">
        <f t="shared" si="29"/>
        <v>1</v>
      </c>
      <c r="I33" s="288">
        <f t="shared" si="29"/>
        <v>1</v>
      </c>
      <c r="J33" s="288">
        <f t="shared" si="29"/>
        <v>1</v>
      </c>
      <c r="K33" s="293">
        <v>0.5</v>
      </c>
      <c r="L33" s="292">
        <v>1</v>
      </c>
      <c r="M33" s="288">
        <f t="shared" si="29"/>
        <v>1</v>
      </c>
      <c r="N33" s="288">
        <f t="shared" si="29"/>
        <v>1</v>
      </c>
      <c r="O33" s="295">
        <f t="shared" si="29"/>
        <v>1</v>
      </c>
      <c r="P33" s="292">
        <f t="shared" si="42"/>
        <v>1</v>
      </c>
      <c r="Q33" s="288">
        <f t="shared" si="43"/>
        <v>1</v>
      </c>
      <c r="R33" s="288">
        <f t="shared" si="44"/>
        <v>1</v>
      </c>
      <c r="S33" s="295">
        <f t="shared" si="45"/>
        <v>1</v>
      </c>
      <c r="T33" s="292">
        <f t="shared" si="30"/>
        <v>1</v>
      </c>
      <c r="U33" s="288">
        <f t="shared" si="31"/>
        <v>1</v>
      </c>
      <c r="V33" s="288">
        <f t="shared" si="32"/>
        <v>1</v>
      </c>
      <c r="W33" s="295">
        <f t="shared" si="33"/>
        <v>1</v>
      </c>
      <c r="X33" s="292">
        <f t="shared" si="34"/>
        <v>1</v>
      </c>
      <c r="Y33" s="288">
        <f t="shared" si="35"/>
        <v>1</v>
      </c>
      <c r="Z33" s="288">
        <f t="shared" si="36"/>
        <v>1</v>
      </c>
      <c r="AA33" s="295">
        <f t="shared" si="37"/>
        <v>1</v>
      </c>
      <c r="AB33" s="292">
        <f t="shared" si="38"/>
        <v>1</v>
      </c>
      <c r="AC33" s="288">
        <f t="shared" si="39"/>
        <v>1</v>
      </c>
      <c r="AD33" s="288">
        <f t="shared" si="40"/>
        <v>1</v>
      </c>
      <c r="AE33" s="295">
        <f t="shared" si="41"/>
        <v>1</v>
      </c>
      <c r="AF33" s="743" t="s">
        <v>668</v>
      </c>
      <c r="AG33" s="676"/>
      <c r="AH33" s="505"/>
      <c r="AI33" s="676"/>
      <c r="AJ33" s="676"/>
      <c r="AK33" s="666"/>
      <c r="AL33" s="880"/>
      <c r="AM33" s="505"/>
      <c r="AN33" s="505"/>
      <c r="AO33" s="505"/>
    </row>
    <row r="34" spans="1:41" s="21" customFormat="1" ht="33.75" x14ac:dyDescent="0.2">
      <c r="A34" s="53"/>
      <c r="B34" s="187"/>
      <c r="C34" s="192"/>
      <c r="D34" s="748" t="s">
        <v>184</v>
      </c>
      <c r="E34" s="17"/>
      <c r="F34" s="20"/>
      <c r="G34" s="378">
        <v>0</v>
      </c>
      <c r="H34" s="288">
        <f t="shared" si="29"/>
        <v>0</v>
      </c>
      <c r="I34" s="288">
        <f t="shared" si="29"/>
        <v>0</v>
      </c>
      <c r="J34" s="288">
        <f t="shared" si="29"/>
        <v>0</v>
      </c>
      <c r="K34" s="293">
        <v>0</v>
      </c>
      <c r="L34" s="292">
        <v>0</v>
      </c>
      <c r="M34" s="288">
        <f t="shared" si="29"/>
        <v>0</v>
      </c>
      <c r="N34" s="288">
        <v>0.25</v>
      </c>
      <c r="O34" s="295">
        <v>0.5</v>
      </c>
      <c r="P34" s="292">
        <v>1</v>
      </c>
      <c r="Q34" s="288">
        <f t="shared" si="43"/>
        <v>1</v>
      </c>
      <c r="R34" s="288">
        <f t="shared" si="44"/>
        <v>1</v>
      </c>
      <c r="S34" s="295">
        <f t="shared" si="45"/>
        <v>1</v>
      </c>
      <c r="T34" s="292">
        <f t="shared" si="30"/>
        <v>1</v>
      </c>
      <c r="U34" s="288">
        <f t="shared" si="31"/>
        <v>1</v>
      </c>
      <c r="V34" s="288">
        <f t="shared" si="32"/>
        <v>1</v>
      </c>
      <c r="W34" s="295">
        <f t="shared" si="33"/>
        <v>1</v>
      </c>
      <c r="X34" s="292">
        <f t="shared" si="34"/>
        <v>1</v>
      </c>
      <c r="Y34" s="288">
        <f t="shared" si="35"/>
        <v>1</v>
      </c>
      <c r="Z34" s="288">
        <f t="shared" si="36"/>
        <v>1</v>
      </c>
      <c r="AA34" s="295">
        <f t="shared" si="37"/>
        <v>1</v>
      </c>
      <c r="AB34" s="292">
        <f t="shared" si="38"/>
        <v>1</v>
      </c>
      <c r="AC34" s="288">
        <f t="shared" si="39"/>
        <v>1</v>
      </c>
      <c r="AD34" s="288">
        <f t="shared" si="40"/>
        <v>1</v>
      </c>
      <c r="AE34" s="295">
        <f t="shared" si="41"/>
        <v>1</v>
      </c>
      <c r="AF34" s="743" t="s">
        <v>860</v>
      </c>
      <c r="AG34" s="667" t="s">
        <v>867</v>
      </c>
      <c r="AH34" s="505"/>
      <c r="AI34" s="667"/>
      <c r="AJ34" s="667"/>
      <c r="AK34" s="666" t="s">
        <v>838</v>
      </c>
      <c r="AL34" s="887">
        <v>200000</v>
      </c>
      <c r="AM34" s="505" t="s">
        <v>836</v>
      </c>
      <c r="AN34" s="505" t="s">
        <v>465</v>
      </c>
      <c r="AO34" s="505" t="s">
        <v>837</v>
      </c>
    </row>
    <row r="35" spans="1:41" s="21" customFormat="1" ht="12" x14ac:dyDescent="0.2">
      <c r="A35" s="53"/>
      <c r="B35" s="187"/>
      <c r="C35" s="192"/>
      <c r="D35" s="748" t="s">
        <v>185</v>
      </c>
      <c r="E35" s="17"/>
      <c r="F35" s="20"/>
      <c r="G35" s="378">
        <v>0</v>
      </c>
      <c r="H35" s="288">
        <f t="shared" si="29"/>
        <v>0</v>
      </c>
      <c r="I35" s="288">
        <f t="shared" si="29"/>
        <v>0</v>
      </c>
      <c r="J35" s="288">
        <f t="shared" si="29"/>
        <v>0</v>
      </c>
      <c r="K35" s="293">
        <v>0.5</v>
      </c>
      <c r="L35" s="292">
        <v>0.75</v>
      </c>
      <c r="M35" s="288">
        <v>1</v>
      </c>
      <c r="N35" s="288">
        <f t="shared" si="29"/>
        <v>1</v>
      </c>
      <c r="O35" s="295">
        <f t="shared" si="29"/>
        <v>1</v>
      </c>
      <c r="P35" s="292">
        <f t="shared" si="42"/>
        <v>1</v>
      </c>
      <c r="Q35" s="288">
        <f t="shared" si="43"/>
        <v>1</v>
      </c>
      <c r="R35" s="288">
        <f t="shared" si="44"/>
        <v>1</v>
      </c>
      <c r="S35" s="295">
        <f t="shared" si="45"/>
        <v>1</v>
      </c>
      <c r="T35" s="292">
        <f t="shared" si="30"/>
        <v>1</v>
      </c>
      <c r="U35" s="288">
        <f t="shared" si="31"/>
        <v>1</v>
      </c>
      <c r="V35" s="288">
        <f t="shared" si="32"/>
        <v>1</v>
      </c>
      <c r="W35" s="295">
        <f t="shared" si="33"/>
        <v>1</v>
      </c>
      <c r="X35" s="292">
        <f t="shared" si="34"/>
        <v>1</v>
      </c>
      <c r="Y35" s="288">
        <f t="shared" si="35"/>
        <v>1</v>
      </c>
      <c r="Z35" s="288">
        <f t="shared" si="36"/>
        <v>1</v>
      </c>
      <c r="AA35" s="295">
        <f t="shared" si="37"/>
        <v>1</v>
      </c>
      <c r="AB35" s="292">
        <f t="shared" si="38"/>
        <v>1</v>
      </c>
      <c r="AC35" s="288">
        <f t="shared" si="39"/>
        <v>1</v>
      </c>
      <c r="AD35" s="288">
        <f t="shared" si="40"/>
        <v>1</v>
      </c>
      <c r="AE35" s="295">
        <f t="shared" si="41"/>
        <v>1</v>
      </c>
      <c r="AF35" s="743" t="s">
        <v>668</v>
      </c>
      <c r="AG35" s="676"/>
      <c r="AH35" s="505"/>
      <c r="AI35" s="676"/>
      <c r="AJ35" s="676"/>
      <c r="AK35" s="666"/>
      <c r="AL35" s="880"/>
      <c r="AM35" s="505"/>
      <c r="AN35" s="505"/>
      <c r="AO35" s="505"/>
    </row>
    <row r="36" spans="1:41" s="21" customFormat="1" ht="12" x14ac:dyDescent="0.2">
      <c r="A36" s="53"/>
      <c r="B36" s="187"/>
      <c r="C36" s="192"/>
      <c r="D36" s="328" t="s">
        <v>186</v>
      </c>
      <c r="E36" s="17"/>
      <c r="F36" s="20"/>
      <c r="G36" s="378">
        <v>0.5</v>
      </c>
      <c r="H36" s="288">
        <v>1</v>
      </c>
      <c r="I36" s="288">
        <f t="shared" si="29"/>
        <v>1</v>
      </c>
      <c r="J36" s="288">
        <f>I36</f>
        <v>1</v>
      </c>
      <c r="K36" s="293">
        <f>J36</f>
        <v>1</v>
      </c>
      <c r="L36" s="292">
        <v>1</v>
      </c>
      <c r="M36" s="288">
        <f t="shared" si="29"/>
        <v>1</v>
      </c>
      <c r="N36" s="288">
        <f t="shared" si="29"/>
        <v>1</v>
      </c>
      <c r="O36" s="295">
        <f t="shared" si="29"/>
        <v>1</v>
      </c>
      <c r="P36" s="292">
        <f t="shared" si="42"/>
        <v>1</v>
      </c>
      <c r="Q36" s="288">
        <f t="shared" si="43"/>
        <v>1</v>
      </c>
      <c r="R36" s="288">
        <f t="shared" si="44"/>
        <v>1</v>
      </c>
      <c r="S36" s="295">
        <f t="shared" si="45"/>
        <v>1</v>
      </c>
      <c r="T36" s="292">
        <f t="shared" si="30"/>
        <v>1</v>
      </c>
      <c r="U36" s="288">
        <f t="shared" si="31"/>
        <v>1</v>
      </c>
      <c r="V36" s="288">
        <f t="shared" si="32"/>
        <v>1</v>
      </c>
      <c r="W36" s="295">
        <f t="shared" si="33"/>
        <v>1</v>
      </c>
      <c r="X36" s="292">
        <f t="shared" si="34"/>
        <v>1</v>
      </c>
      <c r="Y36" s="288">
        <f t="shared" si="35"/>
        <v>1</v>
      </c>
      <c r="Z36" s="288">
        <f t="shared" si="36"/>
        <v>1</v>
      </c>
      <c r="AA36" s="295">
        <f t="shared" si="37"/>
        <v>1</v>
      </c>
      <c r="AB36" s="292">
        <f t="shared" si="38"/>
        <v>1</v>
      </c>
      <c r="AC36" s="288">
        <f t="shared" si="39"/>
        <v>1</v>
      </c>
      <c r="AD36" s="288">
        <f t="shared" si="40"/>
        <v>1</v>
      </c>
      <c r="AE36" s="295">
        <f t="shared" si="41"/>
        <v>1</v>
      </c>
      <c r="AF36" s="743" t="s">
        <v>668</v>
      </c>
      <c r="AG36" s="676"/>
      <c r="AH36" s="505"/>
      <c r="AI36" s="676"/>
      <c r="AJ36" s="676"/>
      <c r="AK36" s="666"/>
      <c r="AL36" s="880"/>
      <c r="AM36" s="505"/>
      <c r="AN36" s="505"/>
      <c r="AO36" s="505"/>
    </row>
    <row r="37" spans="1:41" s="21" customFormat="1" ht="23.25" thickBot="1" x14ac:dyDescent="0.25">
      <c r="A37" s="53"/>
      <c r="B37" s="187"/>
      <c r="C37" s="192"/>
      <c r="D37" s="328" t="s">
        <v>187</v>
      </c>
      <c r="E37" s="17"/>
      <c r="F37" s="20"/>
      <c r="G37" s="378">
        <v>1</v>
      </c>
      <c r="H37" s="288">
        <f t="shared" si="29"/>
        <v>1</v>
      </c>
      <c r="I37" s="288">
        <f t="shared" si="29"/>
        <v>1</v>
      </c>
      <c r="J37" s="288">
        <f t="shared" si="29"/>
        <v>1</v>
      </c>
      <c r="K37" s="293">
        <f t="shared" si="29"/>
        <v>1</v>
      </c>
      <c r="L37" s="292">
        <f t="shared" si="29"/>
        <v>1</v>
      </c>
      <c r="M37" s="288">
        <f t="shared" si="29"/>
        <v>1</v>
      </c>
      <c r="N37" s="288">
        <f t="shared" si="29"/>
        <v>1</v>
      </c>
      <c r="O37" s="295">
        <f t="shared" si="29"/>
        <v>1</v>
      </c>
      <c r="P37" s="292">
        <f t="shared" si="42"/>
        <v>1</v>
      </c>
      <c r="Q37" s="288">
        <f t="shared" si="43"/>
        <v>1</v>
      </c>
      <c r="R37" s="288">
        <f t="shared" si="44"/>
        <v>1</v>
      </c>
      <c r="S37" s="295">
        <f t="shared" si="45"/>
        <v>1</v>
      </c>
      <c r="T37" s="292">
        <f t="shared" si="30"/>
        <v>1</v>
      </c>
      <c r="U37" s="288">
        <f t="shared" si="31"/>
        <v>1</v>
      </c>
      <c r="V37" s="288">
        <f t="shared" si="32"/>
        <v>1</v>
      </c>
      <c r="W37" s="295">
        <f t="shared" si="33"/>
        <v>1</v>
      </c>
      <c r="X37" s="292">
        <f t="shared" si="34"/>
        <v>1</v>
      </c>
      <c r="Y37" s="288">
        <f t="shared" si="35"/>
        <v>1</v>
      </c>
      <c r="Z37" s="288">
        <f t="shared" si="36"/>
        <v>1</v>
      </c>
      <c r="AA37" s="295">
        <f t="shared" si="37"/>
        <v>1</v>
      </c>
      <c r="AB37" s="292">
        <f t="shared" si="38"/>
        <v>1</v>
      </c>
      <c r="AC37" s="288">
        <f t="shared" si="39"/>
        <v>1</v>
      </c>
      <c r="AD37" s="288">
        <f t="shared" si="40"/>
        <v>1</v>
      </c>
      <c r="AE37" s="295">
        <f t="shared" si="41"/>
        <v>1</v>
      </c>
      <c r="AF37" s="743" t="s">
        <v>668</v>
      </c>
      <c r="AG37" s="667" t="s">
        <v>872</v>
      </c>
      <c r="AH37" s="505"/>
      <c r="AI37" s="676"/>
      <c r="AJ37" s="676"/>
      <c r="AK37" s="666"/>
      <c r="AL37" s="880"/>
      <c r="AM37" s="505"/>
      <c r="AN37" s="505"/>
      <c r="AO37" s="505"/>
    </row>
    <row r="38" spans="1:41" s="21" customFormat="1" ht="12" thickBot="1" x14ac:dyDescent="0.25">
      <c r="A38" s="53"/>
      <c r="B38" s="185" t="s">
        <v>28</v>
      </c>
      <c r="C38" s="190"/>
      <c r="D38" s="216" t="s">
        <v>30</v>
      </c>
      <c r="E38" s="69"/>
      <c r="F38" s="70"/>
      <c r="G38" s="429"/>
      <c r="H38" s="71"/>
      <c r="I38" s="72"/>
      <c r="J38" s="72"/>
      <c r="K38" s="73"/>
      <c r="L38" s="74"/>
      <c r="M38" s="72"/>
      <c r="N38" s="72"/>
      <c r="O38" s="75"/>
      <c r="P38" s="74"/>
      <c r="Q38" s="72"/>
      <c r="R38" s="72"/>
      <c r="S38" s="75"/>
      <c r="T38" s="74"/>
      <c r="U38" s="72"/>
      <c r="V38" s="72"/>
      <c r="W38" s="75"/>
      <c r="X38" s="74"/>
      <c r="Y38" s="72"/>
      <c r="Z38" s="72"/>
      <c r="AA38" s="75"/>
      <c r="AB38" s="74"/>
      <c r="AC38" s="72"/>
      <c r="AD38" s="72"/>
      <c r="AE38" s="75"/>
      <c r="AF38" s="682"/>
      <c r="AG38" s="766"/>
      <c r="AH38" s="805" t="s">
        <v>465</v>
      </c>
      <c r="AI38" s="706"/>
      <c r="AJ38" s="706"/>
      <c r="AK38" s="838"/>
      <c r="AL38" s="888"/>
      <c r="AM38" s="75"/>
      <c r="AN38" s="75"/>
      <c r="AO38" s="75"/>
    </row>
    <row r="39" spans="1:41" s="21" customFormat="1" ht="45" x14ac:dyDescent="0.2">
      <c r="A39" s="53"/>
      <c r="B39" s="84"/>
      <c r="C39" s="192"/>
      <c r="D39" s="858"/>
      <c r="E39" s="859"/>
      <c r="F39" s="822"/>
      <c r="G39" s="823">
        <f t="shared" ref="G39:O39" si="46">IFERROR(SUM(G40:G51)/COUNT(G40:G51),0)</f>
        <v>0.55000000000000004</v>
      </c>
      <c r="H39" s="824">
        <f t="shared" si="46"/>
        <v>0.8</v>
      </c>
      <c r="I39" s="824">
        <f t="shared" si="46"/>
        <v>0.8</v>
      </c>
      <c r="J39" s="824">
        <f t="shared" si="46"/>
        <v>0.8</v>
      </c>
      <c r="K39" s="824">
        <f t="shared" si="46"/>
        <v>0.85</v>
      </c>
      <c r="L39" s="825">
        <f t="shared" si="46"/>
        <v>0.92500000000000004</v>
      </c>
      <c r="M39" s="824">
        <f t="shared" si="46"/>
        <v>0.92500000000000004</v>
      </c>
      <c r="N39" s="824">
        <f t="shared" si="46"/>
        <v>0.95</v>
      </c>
      <c r="O39" s="826">
        <f t="shared" si="46"/>
        <v>0.97499999999999998</v>
      </c>
      <c r="P39" s="825">
        <f t="shared" ref="P39:AE39" si="47">IFERROR(SUM(P40:P51)/COUNT(P40:P51),0)</f>
        <v>1</v>
      </c>
      <c r="Q39" s="824">
        <f t="shared" si="47"/>
        <v>1</v>
      </c>
      <c r="R39" s="824">
        <f t="shared" si="47"/>
        <v>1</v>
      </c>
      <c r="S39" s="826">
        <f t="shared" si="47"/>
        <v>1</v>
      </c>
      <c r="T39" s="825">
        <f t="shared" si="47"/>
        <v>1</v>
      </c>
      <c r="U39" s="824">
        <f t="shared" si="47"/>
        <v>1</v>
      </c>
      <c r="V39" s="824">
        <f t="shared" si="47"/>
        <v>1</v>
      </c>
      <c r="W39" s="826">
        <f t="shared" si="47"/>
        <v>1</v>
      </c>
      <c r="X39" s="825">
        <f t="shared" si="47"/>
        <v>1</v>
      </c>
      <c r="Y39" s="824">
        <f t="shared" si="47"/>
        <v>1</v>
      </c>
      <c r="Z39" s="824">
        <f t="shared" si="47"/>
        <v>1</v>
      </c>
      <c r="AA39" s="826">
        <f t="shared" si="47"/>
        <v>1</v>
      </c>
      <c r="AB39" s="403">
        <f t="shared" si="47"/>
        <v>1</v>
      </c>
      <c r="AC39" s="402">
        <f t="shared" si="47"/>
        <v>1</v>
      </c>
      <c r="AD39" s="402">
        <f t="shared" si="47"/>
        <v>1</v>
      </c>
      <c r="AE39" s="404">
        <f t="shared" si="47"/>
        <v>1</v>
      </c>
      <c r="AF39" s="743" t="s">
        <v>860</v>
      </c>
      <c r="AG39" s="830" t="s">
        <v>877</v>
      </c>
      <c r="AH39" s="217"/>
      <c r="AI39" s="217"/>
      <c r="AJ39" s="217"/>
      <c r="AK39" s="830"/>
      <c r="AL39" s="886"/>
      <c r="AM39" s="217"/>
      <c r="AN39" s="217"/>
      <c r="AO39" s="217"/>
    </row>
    <row r="40" spans="1:41" s="21" customFormat="1" ht="12" x14ac:dyDescent="0.2">
      <c r="A40" s="53"/>
      <c r="B40" s="84"/>
      <c r="C40" s="192"/>
      <c r="D40" s="325" t="s">
        <v>188</v>
      </c>
      <c r="E40" s="19"/>
      <c r="F40" s="18"/>
      <c r="G40" s="378"/>
      <c r="H40" s="288"/>
      <c r="I40" s="288"/>
      <c r="J40" s="288"/>
      <c r="K40" s="293"/>
      <c r="L40" s="292"/>
      <c r="M40" s="288"/>
      <c r="N40" s="288"/>
      <c r="O40" s="295"/>
      <c r="P40" s="292"/>
      <c r="Q40" s="288"/>
      <c r="R40" s="288"/>
      <c r="S40" s="295"/>
      <c r="T40" s="292"/>
      <c r="U40" s="288"/>
      <c r="V40" s="288"/>
      <c r="W40" s="295"/>
      <c r="X40" s="292"/>
      <c r="Y40" s="288"/>
      <c r="Z40" s="288"/>
      <c r="AA40" s="295"/>
      <c r="AB40" s="292"/>
      <c r="AC40" s="288"/>
      <c r="AD40" s="288"/>
      <c r="AE40" s="295"/>
      <c r="AF40" s="743" t="s">
        <v>668</v>
      </c>
      <c r="AG40" s="325"/>
      <c r="AH40" s="325"/>
      <c r="AI40" s="325"/>
      <c r="AJ40" s="325"/>
      <c r="AK40" s="325"/>
      <c r="AL40" s="889"/>
      <c r="AM40" s="325"/>
      <c r="AN40" s="325"/>
      <c r="AO40" s="325"/>
    </row>
    <row r="41" spans="1:41" s="21" customFormat="1" ht="12" x14ac:dyDescent="0.2">
      <c r="A41" s="53"/>
      <c r="B41" s="84"/>
      <c r="C41" s="192"/>
      <c r="D41" s="748" t="s">
        <v>274</v>
      </c>
      <c r="E41" s="19"/>
      <c r="F41" s="18"/>
      <c r="G41" s="378">
        <v>1</v>
      </c>
      <c r="H41" s="288">
        <f t="shared" ref="H41:N41" si="48">G41</f>
        <v>1</v>
      </c>
      <c r="I41" s="288">
        <f t="shared" si="48"/>
        <v>1</v>
      </c>
      <c r="J41" s="288">
        <f t="shared" si="48"/>
        <v>1</v>
      </c>
      <c r="K41" s="457">
        <f t="shared" si="48"/>
        <v>1</v>
      </c>
      <c r="L41" s="292">
        <f t="shared" si="48"/>
        <v>1</v>
      </c>
      <c r="M41" s="288">
        <f t="shared" si="48"/>
        <v>1</v>
      </c>
      <c r="N41" s="288">
        <f t="shared" si="48"/>
        <v>1</v>
      </c>
      <c r="O41" s="295">
        <f t="shared" ref="H41:O46" si="49">N41</f>
        <v>1</v>
      </c>
      <c r="P41" s="292">
        <f t="shared" ref="P41:AE41" si="50">O41</f>
        <v>1</v>
      </c>
      <c r="Q41" s="288">
        <f t="shared" si="50"/>
        <v>1</v>
      </c>
      <c r="R41" s="288">
        <f t="shared" si="50"/>
        <v>1</v>
      </c>
      <c r="S41" s="295">
        <f t="shared" si="50"/>
        <v>1</v>
      </c>
      <c r="T41" s="292">
        <f t="shared" si="50"/>
        <v>1</v>
      </c>
      <c r="U41" s="288">
        <f t="shared" si="50"/>
        <v>1</v>
      </c>
      <c r="V41" s="288">
        <f t="shared" si="50"/>
        <v>1</v>
      </c>
      <c r="W41" s="295">
        <f t="shared" si="50"/>
        <v>1</v>
      </c>
      <c r="X41" s="292">
        <f t="shared" si="50"/>
        <v>1</v>
      </c>
      <c r="Y41" s="288">
        <f t="shared" si="50"/>
        <v>1</v>
      </c>
      <c r="Z41" s="288">
        <f t="shared" si="50"/>
        <v>1</v>
      </c>
      <c r="AA41" s="295">
        <f t="shared" si="50"/>
        <v>1</v>
      </c>
      <c r="AB41" s="292">
        <f t="shared" si="50"/>
        <v>1</v>
      </c>
      <c r="AC41" s="288">
        <f t="shared" si="50"/>
        <v>1</v>
      </c>
      <c r="AD41" s="288">
        <f t="shared" si="50"/>
        <v>1</v>
      </c>
      <c r="AE41" s="295">
        <f t="shared" si="50"/>
        <v>1</v>
      </c>
      <c r="AF41" s="743" t="s">
        <v>668</v>
      </c>
      <c r="AG41" s="676"/>
      <c r="AH41" s="505"/>
      <c r="AI41" s="676"/>
      <c r="AJ41" s="676"/>
      <c r="AK41" s="666"/>
      <c r="AL41" s="880"/>
      <c r="AM41" s="505"/>
      <c r="AN41" s="505"/>
      <c r="AO41" s="505"/>
    </row>
    <row r="42" spans="1:41" s="21" customFormat="1" ht="12" x14ac:dyDescent="0.2">
      <c r="A42" s="53"/>
      <c r="B42" s="84"/>
      <c r="C42" s="192"/>
      <c r="D42" s="748" t="s">
        <v>189</v>
      </c>
      <c r="E42" s="19"/>
      <c r="F42" s="18"/>
      <c r="G42" s="378">
        <v>1</v>
      </c>
      <c r="H42" s="288">
        <f t="shared" si="49"/>
        <v>1</v>
      </c>
      <c r="I42" s="288">
        <f t="shared" si="49"/>
        <v>1</v>
      </c>
      <c r="J42" s="288">
        <f t="shared" si="49"/>
        <v>1</v>
      </c>
      <c r="K42" s="293">
        <f t="shared" si="49"/>
        <v>1</v>
      </c>
      <c r="L42" s="292">
        <f t="shared" si="49"/>
        <v>1</v>
      </c>
      <c r="M42" s="288">
        <f t="shared" si="49"/>
        <v>1</v>
      </c>
      <c r="N42" s="288">
        <f t="shared" si="49"/>
        <v>1</v>
      </c>
      <c r="O42" s="295">
        <f t="shared" si="49"/>
        <v>1</v>
      </c>
      <c r="P42" s="292">
        <f t="shared" ref="P42:AE42" si="51">O42</f>
        <v>1</v>
      </c>
      <c r="Q42" s="288">
        <f t="shared" si="51"/>
        <v>1</v>
      </c>
      <c r="R42" s="288">
        <f t="shared" si="51"/>
        <v>1</v>
      </c>
      <c r="S42" s="295">
        <f t="shared" si="51"/>
        <v>1</v>
      </c>
      <c r="T42" s="292">
        <f t="shared" si="51"/>
        <v>1</v>
      </c>
      <c r="U42" s="288">
        <f t="shared" si="51"/>
        <v>1</v>
      </c>
      <c r="V42" s="288">
        <f t="shared" si="51"/>
        <v>1</v>
      </c>
      <c r="W42" s="295">
        <f t="shared" si="51"/>
        <v>1</v>
      </c>
      <c r="X42" s="292">
        <f t="shared" si="51"/>
        <v>1</v>
      </c>
      <c r="Y42" s="288">
        <f t="shared" si="51"/>
        <v>1</v>
      </c>
      <c r="Z42" s="288">
        <f t="shared" si="51"/>
        <v>1</v>
      </c>
      <c r="AA42" s="295">
        <f t="shared" si="51"/>
        <v>1</v>
      </c>
      <c r="AB42" s="292">
        <f t="shared" si="51"/>
        <v>1</v>
      </c>
      <c r="AC42" s="288">
        <f t="shared" si="51"/>
        <v>1</v>
      </c>
      <c r="AD42" s="288">
        <f t="shared" si="51"/>
        <v>1</v>
      </c>
      <c r="AE42" s="295">
        <f t="shared" si="51"/>
        <v>1</v>
      </c>
      <c r="AF42" s="743" t="s">
        <v>668</v>
      </c>
      <c r="AG42" s="676"/>
      <c r="AH42" s="505"/>
      <c r="AI42" s="676"/>
      <c r="AJ42" s="676"/>
      <c r="AK42" s="666"/>
      <c r="AL42" s="880"/>
      <c r="AM42" s="505"/>
      <c r="AN42" s="505"/>
      <c r="AO42" s="505"/>
    </row>
    <row r="43" spans="1:41" s="21" customFormat="1" ht="12" x14ac:dyDescent="0.2">
      <c r="A43" s="53"/>
      <c r="B43" s="84"/>
      <c r="C43" s="192"/>
      <c r="D43" s="748" t="s">
        <v>190</v>
      </c>
      <c r="E43" s="19"/>
      <c r="F43" s="18"/>
      <c r="G43" s="378">
        <v>1</v>
      </c>
      <c r="H43" s="288">
        <f>G43</f>
        <v>1</v>
      </c>
      <c r="I43" s="288">
        <f t="shared" si="49"/>
        <v>1</v>
      </c>
      <c r="J43" s="288">
        <f t="shared" si="49"/>
        <v>1</v>
      </c>
      <c r="K43" s="293">
        <f t="shared" si="49"/>
        <v>1</v>
      </c>
      <c r="L43" s="292">
        <f t="shared" si="49"/>
        <v>1</v>
      </c>
      <c r="M43" s="288">
        <f t="shared" si="49"/>
        <v>1</v>
      </c>
      <c r="N43" s="288">
        <f t="shared" si="49"/>
        <v>1</v>
      </c>
      <c r="O43" s="295">
        <f t="shared" si="49"/>
        <v>1</v>
      </c>
      <c r="P43" s="292">
        <f t="shared" ref="P43:AE43" si="52">O43</f>
        <v>1</v>
      </c>
      <c r="Q43" s="288">
        <f t="shared" si="52"/>
        <v>1</v>
      </c>
      <c r="R43" s="288">
        <f t="shared" si="52"/>
        <v>1</v>
      </c>
      <c r="S43" s="295">
        <f t="shared" si="52"/>
        <v>1</v>
      </c>
      <c r="T43" s="292">
        <f t="shared" si="52"/>
        <v>1</v>
      </c>
      <c r="U43" s="288">
        <f t="shared" si="52"/>
        <v>1</v>
      </c>
      <c r="V43" s="288">
        <f t="shared" si="52"/>
        <v>1</v>
      </c>
      <c r="W43" s="295">
        <f t="shared" si="52"/>
        <v>1</v>
      </c>
      <c r="X43" s="292">
        <f t="shared" si="52"/>
        <v>1</v>
      </c>
      <c r="Y43" s="288">
        <f t="shared" si="52"/>
        <v>1</v>
      </c>
      <c r="Z43" s="288">
        <f t="shared" si="52"/>
        <v>1</v>
      </c>
      <c r="AA43" s="295">
        <f t="shared" si="52"/>
        <v>1</v>
      </c>
      <c r="AB43" s="292">
        <f t="shared" si="52"/>
        <v>1</v>
      </c>
      <c r="AC43" s="288">
        <f t="shared" si="52"/>
        <v>1</v>
      </c>
      <c r="AD43" s="288">
        <f t="shared" si="52"/>
        <v>1</v>
      </c>
      <c r="AE43" s="295">
        <f t="shared" si="52"/>
        <v>1</v>
      </c>
      <c r="AF43" s="743" t="s">
        <v>668</v>
      </c>
      <c r="AG43" s="676"/>
      <c r="AH43" s="505"/>
      <c r="AI43" s="676"/>
      <c r="AJ43" s="676"/>
      <c r="AK43" s="666"/>
      <c r="AL43" s="880"/>
      <c r="AM43" s="505"/>
      <c r="AN43" s="505"/>
      <c r="AO43" s="505"/>
    </row>
    <row r="44" spans="1:41" s="21" customFormat="1" ht="12" x14ac:dyDescent="0.2">
      <c r="A44" s="53"/>
      <c r="B44" s="84"/>
      <c r="C44" s="192"/>
      <c r="D44" s="748" t="s">
        <v>191</v>
      </c>
      <c r="E44" s="19"/>
      <c r="F44" s="18"/>
      <c r="G44" s="378">
        <v>1</v>
      </c>
      <c r="H44" s="288">
        <f>G44</f>
        <v>1</v>
      </c>
      <c r="I44" s="288">
        <f t="shared" si="49"/>
        <v>1</v>
      </c>
      <c r="J44" s="288">
        <f t="shared" si="49"/>
        <v>1</v>
      </c>
      <c r="K44" s="293">
        <f t="shared" si="49"/>
        <v>1</v>
      </c>
      <c r="L44" s="292">
        <f t="shared" si="49"/>
        <v>1</v>
      </c>
      <c r="M44" s="288">
        <f t="shared" si="49"/>
        <v>1</v>
      </c>
      <c r="N44" s="288">
        <f t="shared" si="49"/>
        <v>1</v>
      </c>
      <c r="O44" s="295">
        <f t="shared" si="49"/>
        <v>1</v>
      </c>
      <c r="P44" s="292">
        <f t="shared" ref="P44:AE44" si="53">O44</f>
        <v>1</v>
      </c>
      <c r="Q44" s="288">
        <f t="shared" si="53"/>
        <v>1</v>
      </c>
      <c r="R44" s="288">
        <f t="shared" si="53"/>
        <v>1</v>
      </c>
      <c r="S44" s="295">
        <f t="shared" si="53"/>
        <v>1</v>
      </c>
      <c r="T44" s="292">
        <f t="shared" si="53"/>
        <v>1</v>
      </c>
      <c r="U44" s="288">
        <f t="shared" si="53"/>
        <v>1</v>
      </c>
      <c r="V44" s="288">
        <f t="shared" si="53"/>
        <v>1</v>
      </c>
      <c r="W44" s="295">
        <f t="shared" si="53"/>
        <v>1</v>
      </c>
      <c r="X44" s="292">
        <f t="shared" si="53"/>
        <v>1</v>
      </c>
      <c r="Y44" s="288">
        <f t="shared" si="53"/>
        <v>1</v>
      </c>
      <c r="Z44" s="288">
        <f t="shared" si="53"/>
        <v>1</v>
      </c>
      <c r="AA44" s="295">
        <f t="shared" si="53"/>
        <v>1</v>
      </c>
      <c r="AB44" s="292">
        <f t="shared" si="53"/>
        <v>1</v>
      </c>
      <c r="AC44" s="288">
        <f t="shared" si="53"/>
        <v>1</v>
      </c>
      <c r="AD44" s="288">
        <f t="shared" si="53"/>
        <v>1</v>
      </c>
      <c r="AE44" s="295">
        <f t="shared" si="53"/>
        <v>1</v>
      </c>
      <c r="AF44" s="743" t="s">
        <v>668</v>
      </c>
      <c r="AG44" s="676"/>
      <c r="AH44" s="505"/>
      <c r="AI44" s="676"/>
      <c r="AJ44" s="676"/>
      <c r="AK44" s="666"/>
      <c r="AL44" s="880"/>
      <c r="AM44" s="505"/>
      <c r="AN44" s="505"/>
      <c r="AO44" s="505"/>
    </row>
    <row r="45" spans="1:41" s="21" customFormat="1" ht="33.75" x14ac:dyDescent="0.2">
      <c r="A45" s="53"/>
      <c r="B45" s="84"/>
      <c r="C45" s="192"/>
      <c r="D45" s="748" t="s">
        <v>192</v>
      </c>
      <c r="E45" s="19"/>
      <c r="F45" s="18"/>
      <c r="G45" s="378">
        <v>0</v>
      </c>
      <c r="H45" s="288">
        <f>G45</f>
        <v>0</v>
      </c>
      <c r="I45" s="288">
        <v>0</v>
      </c>
      <c r="J45" s="288">
        <v>0</v>
      </c>
      <c r="K45" s="293">
        <v>0</v>
      </c>
      <c r="L45" s="292">
        <v>0.25</v>
      </c>
      <c r="M45" s="288">
        <v>0.25</v>
      </c>
      <c r="N45" s="288">
        <v>0.5</v>
      </c>
      <c r="O45" s="295">
        <v>0.75</v>
      </c>
      <c r="P45" s="292">
        <v>1</v>
      </c>
      <c r="Q45" s="288">
        <f t="shared" ref="Q45:S46" si="54">P45</f>
        <v>1</v>
      </c>
      <c r="R45" s="288">
        <f t="shared" si="54"/>
        <v>1</v>
      </c>
      <c r="S45" s="295">
        <f t="shared" si="54"/>
        <v>1</v>
      </c>
      <c r="T45" s="292">
        <v>1</v>
      </c>
      <c r="U45" s="288">
        <f t="shared" ref="U45:W46" si="55">T45</f>
        <v>1</v>
      </c>
      <c r="V45" s="288">
        <f t="shared" si="55"/>
        <v>1</v>
      </c>
      <c r="W45" s="295">
        <f t="shared" si="55"/>
        <v>1</v>
      </c>
      <c r="X45" s="292">
        <v>1</v>
      </c>
      <c r="Y45" s="288">
        <f t="shared" ref="Y45:AA46" si="56">X45</f>
        <v>1</v>
      </c>
      <c r="Z45" s="288">
        <f t="shared" si="56"/>
        <v>1</v>
      </c>
      <c r="AA45" s="295">
        <f t="shared" si="56"/>
        <v>1</v>
      </c>
      <c r="AB45" s="292">
        <v>1</v>
      </c>
      <c r="AC45" s="288">
        <f t="shared" ref="AC45:AE46" si="57">AB45</f>
        <v>1</v>
      </c>
      <c r="AD45" s="288">
        <f t="shared" si="57"/>
        <v>1</v>
      </c>
      <c r="AE45" s="295">
        <f t="shared" si="57"/>
        <v>1</v>
      </c>
      <c r="AF45" s="743" t="s">
        <v>860</v>
      </c>
      <c r="AG45" s="667" t="s">
        <v>869</v>
      </c>
      <c r="AH45" s="505"/>
      <c r="AI45" s="676"/>
      <c r="AJ45" s="676"/>
      <c r="AK45" s="666" t="s">
        <v>840</v>
      </c>
      <c r="AL45" s="887">
        <v>100000</v>
      </c>
      <c r="AM45" s="505" t="s">
        <v>152</v>
      </c>
      <c r="AN45" s="505" t="s">
        <v>465</v>
      </c>
      <c r="AO45" s="505" t="s">
        <v>839</v>
      </c>
    </row>
    <row r="46" spans="1:41" s="21" customFormat="1" ht="12" x14ac:dyDescent="0.2">
      <c r="A46" s="53"/>
      <c r="B46" s="84"/>
      <c r="C46" s="192"/>
      <c r="D46" s="748" t="s">
        <v>193</v>
      </c>
      <c r="E46" s="19"/>
      <c r="F46" s="18"/>
      <c r="G46" s="378">
        <v>0.5</v>
      </c>
      <c r="H46" s="288">
        <v>1</v>
      </c>
      <c r="I46" s="288">
        <f t="shared" si="49"/>
        <v>1</v>
      </c>
      <c r="J46" s="288">
        <f t="shared" si="49"/>
        <v>1</v>
      </c>
      <c r="K46" s="293">
        <f t="shared" si="49"/>
        <v>1</v>
      </c>
      <c r="L46" s="292">
        <f t="shared" si="49"/>
        <v>1</v>
      </c>
      <c r="M46" s="288">
        <f t="shared" si="49"/>
        <v>1</v>
      </c>
      <c r="N46" s="288">
        <f t="shared" si="49"/>
        <v>1</v>
      </c>
      <c r="O46" s="295">
        <f t="shared" si="49"/>
        <v>1</v>
      </c>
      <c r="P46" s="292">
        <f>O46</f>
        <v>1</v>
      </c>
      <c r="Q46" s="288">
        <f t="shared" si="54"/>
        <v>1</v>
      </c>
      <c r="R46" s="288">
        <f t="shared" si="54"/>
        <v>1</v>
      </c>
      <c r="S46" s="295">
        <f t="shared" si="54"/>
        <v>1</v>
      </c>
      <c r="T46" s="292">
        <f>S46</f>
        <v>1</v>
      </c>
      <c r="U46" s="288">
        <f t="shared" si="55"/>
        <v>1</v>
      </c>
      <c r="V46" s="288">
        <f t="shared" si="55"/>
        <v>1</v>
      </c>
      <c r="W46" s="295">
        <f t="shared" si="55"/>
        <v>1</v>
      </c>
      <c r="X46" s="292">
        <f>W46</f>
        <v>1</v>
      </c>
      <c r="Y46" s="288">
        <f t="shared" si="56"/>
        <v>1</v>
      </c>
      <c r="Z46" s="288">
        <f t="shared" si="56"/>
        <v>1</v>
      </c>
      <c r="AA46" s="295">
        <f t="shared" si="56"/>
        <v>1</v>
      </c>
      <c r="AB46" s="292">
        <f>AA46</f>
        <v>1</v>
      </c>
      <c r="AC46" s="288">
        <f t="shared" si="57"/>
        <v>1</v>
      </c>
      <c r="AD46" s="288">
        <f t="shared" si="57"/>
        <v>1</v>
      </c>
      <c r="AE46" s="295">
        <f t="shared" si="57"/>
        <v>1</v>
      </c>
      <c r="AF46" s="743" t="s">
        <v>668</v>
      </c>
      <c r="AG46" s="676"/>
      <c r="AH46" s="505"/>
      <c r="AI46" s="676"/>
      <c r="AJ46" s="676"/>
      <c r="AK46" s="666"/>
      <c r="AL46" s="880"/>
      <c r="AM46" s="505"/>
      <c r="AN46" s="505"/>
      <c r="AO46" s="505"/>
    </row>
    <row r="47" spans="1:41" s="21" customFormat="1" ht="24" x14ac:dyDescent="0.2">
      <c r="A47" s="53"/>
      <c r="B47" s="84"/>
      <c r="C47" s="192"/>
      <c r="D47" s="749" t="s">
        <v>194</v>
      </c>
      <c r="E47" s="19"/>
      <c r="F47" s="18"/>
      <c r="G47" s="588"/>
      <c r="H47" s="588"/>
      <c r="I47" s="589"/>
      <c r="J47" s="589"/>
      <c r="K47" s="590"/>
      <c r="L47" s="58"/>
      <c r="M47" s="52"/>
      <c r="N47" s="52"/>
      <c r="O47" s="59"/>
      <c r="P47" s="58"/>
      <c r="Q47" s="52"/>
      <c r="R47" s="52"/>
      <c r="S47" s="59"/>
      <c r="T47" s="58"/>
      <c r="U47" s="52"/>
      <c r="V47" s="52"/>
      <c r="W47" s="59"/>
      <c r="X47" s="58"/>
      <c r="Y47" s="52"/>
      <c r="Z47" s="52"/>
      <c r="AA47" s="59"/>
      <c r="AB47" s="58"/>
      <c r="AC47" s="52"/>
      <c r="AD47" s="52"/>
      <c r="AE47" s="59"/>
      <c r="AF47" s="743" t="s">
        <v>862</v>
      </c>
      <c r="AG47" s="325"/>
      <c r="AH47" s="325"/>
      <c r="AI47" s="325"/>
      <c r="AJ47" s="325"/>
      <c r="AK47" s="325"/>
      <c r="AL47" s="889"/>
      <c r="AM47" s="325"/>
      <c r="AN47" s="325"/>
      <c r="AO47" s="325"/>
    </row>
    <row r="48" spans="1:41" s="21" customFormat="1" ht="12" x14ac:dyDescent="0.2">
      <c r="A48" s="53"/>
      <c r="B48" s="84"/>
      <c r="C48" s="192"/>
      <c r="D48" s="748" t="s">
        <v>195</v>
      </c>
      <c r="E48" s="19"/>
      <c r="F48" s="18"/>
      <c r="G48" s="378">
        <v>0.5</v>
      </c>
      <c r="H48" s="288">
        <v>1</v>
      </c>
      <c r="I48" s="288">
        <f t="shared" ref="I48:O51" si="58">H48</f>
        <v>1</v>
      </c>
      <c r="J48" s="288">
        <f>I48</f>
        <v>1</v>
      </c>
      <c r="K48" s="293">
        <f>J48</f>
        <v>1</v>
      </c>
      <c r="L48" s="292">
        <v>1</v>
      </c>
      <c r="M48" s="288">
        <f t="shared" si="58"/>
        <v>1</v>
      </c>
      <c r="N48" s="288">
        <f t="shared" si="58"/>
        <v>1</v>
      </c>
      <c r="O48" s="295">
        <f t="shared" si="58"/>
        <v>1</v>
      </c>
      <c r="P48" s="292">
        <v>1</v>
      </c>
      <c r="Q48" s="288">
        <f>P48</f>
        <v>1</v>
      </c>
      <c r="R48" s="288">
        <f>Q48</f>
        <v>1</v>
      </c>
      <c r="S48" s="295">
        <f>R48</f>
        <v>1</v>
      </c>
      <c r="T48" s="292">
        <v>1</v>
      </c>
      <c r="U48" s="288">
        <f>T48</f>
        <v>1</v>
      </c>
      <c r="V48" s="288">
        <f>U48</f>
        <v>1</v>
      </c>
      <c r="W48" s="295">
        <f>V48</f>
        <v>1</v>
      </c>
      <c r="X48" s="292">
        <v>1</v>
      </c>
      <c r="Y48" s="288">
        <f>X48</f>
        <v>1</v>
      </c>
      <c r="Z48" s="288">
        <f>Y48</f>
        <v>1</v>
      </c>
      <c r="AA48" s="295">
        <f>Z48</f>
        <v>1</v>
      </c>
      <c r="AB48" s="292">
        <v>1</v>
      </c>
      <c r="AC48" s="288">
        <f>AB48</f>
        <v>1</v>
      </c>
      <c r="AD48" s="288">
        <f>AC48</f>
        <v>1</v>
      </c>
      <c r="AE48" s="295">
        <f>AD48</f>
        <v>1</v>
      </c>
      <c r="AF48" s="743" t="s">
        <v>668</v>
      </c>
      <c r="AG48" s="676"/>
      <c r="AH48" s="505"/>
      <c r="AI48" s="676"/>
      <c r="AJ48" s="676"/>
      <c r="AK48" s="666"/>
      <c r="AL48" s="880"/>
      <c r="AM48" s="505"/>
      <c r="AN48" s="505"/>
      <c r="AO48" s="505"/>
    </row>
    <row r="49" spans="1:41" s="21" customFormat="1" ht="24" x14ac:dyDescent="0.2">
      <c r="A49" s="53"/>
      <c r="B49" s="84"/>
      <c r="C49" s="192"/>
      <c r="D49" s="748" t="s">
        <v>196</v>
      </c>
      <c r="E49" s="19"/>
      <c r="F49" s="18"/>
      <c r="G49" s="378">
        <v>0</v>
      </c>
      <c r="H49" s="288">
        <f>G49</f>
        <v>0</v>
      </c>
      <c r="I49" s="288">
        <f t="shared" si="58"/>
        <v>0</v>
      </c>
      <c r="J49" s="288">
        <f>I49</f>
        <v>0</v>
      </c>
      <c r="K49" s="293">
        <v>0.5</v>
      </c>
      <c r="L49" s="292">
        <v>1</v>
      </c>
      <c r="M49" s="288">
        <f t="shared" si="58"/>
        <v>1</v>
      </c>
      <c r="N49" s="288">
        <v>1</v>
      </c>
      <c r="O49" s="295">
        <f t="shared" si="58"/>
        <v>1</v>
      </c>
      <c r="P49" s="292">
        <v>1</v>
      </c>
      <c r="Q49" s="288">
        <f>P49</f>
        <v>1</v>
      </c>
      <c r="R49" s="288">
        <v>1</v>
      </c>
      <c r="S49" s="295">
        <f>R49</f>
        <v>1</v>
      </c>
      <c r="T49" s="292">
        <v>1</v>
      </c>
      <c r="U49" s="288">
        <f>T49</f>
        <v>1</v>
      </c>
      <c r="V49" s="288">
        <v>1</v>
      </c>
      <c r="W49" s="295">
        <f>V49</f>
        <v>1</v>
      </c>
      <c r="X49" s="292">
        <v>1</v>
      </c>
      <c r="Y49" s="288">
        <f>X49</f>
        <v>1</v>
      </c>
      <c r="Z49" s="288">
        <v>1</v>
      </c>
      <c r="AA49" s="295">
        <f>Z49</f>
        <v>1</v>
      </c>
      <c r="AB49" s="292">
        <v>1</v>
      </c>
      <c r="AC49" s="288">
        <f>AB49</f>
        <v>1</v>
      </c>
      <c r="AD49" s="288">
        <v>1</v>
      </c>
      <c r="AE49" s="295">
        <f>AD49</f>
        <v>1</v>
      </c>
      <c r="AF49" s="743" t="s">
        <v>862</v>
      </c>
      <c r="AG49" s="667" t="s">
        <v>878</v>
      </c>
      <c r="AH49" s="505"/>
      <c r="AI49" s="667"/>
      <c r="AJ49" s="667"/>
      <c r="AK49" s="666"/>
      <c r="AL49" s="880"/>
      <c r="AM49" s="505"/>
      <c r="AN49" s="505"/>
      <c r="AO49" s="505"/>
    </row>
    <row r="50" spans="1:41" s="21" customFormat="1" ht="24.75" thickBot="1" x14ac:dyDescent="0.25">
      <c r="A50" s="53"/>
      <c r="B50" s="84"/>
      <c r="C50" s="194"/>
      <c r="D50" s="748" t="s">
        <v>197</v>
      </c>
      <c r="E50" s="60"/>
      <c r="F50" s="61"/>
      <c r="G50" s="378">
        <v>0</v>
      </c>
      <c r="H50" s="288">
        <v>1</v>
      </c>
      <c r="I50" s="288">
        <f t="shared" si="58"/>
        <v>1</v>
      </c>
      <c r="J50" s="288">
        <f>I50</f>
        <v>1</v>
      </c>
      <c r="K50" s="293">
        <f t="shared" si="58"/>
        <v>1</v>
      </c>
      <c r="L50" s="292">
        <v>1</v>
      </c>
      <c r="M50" s="288">
        <f t="shared" si="58"/>
        <v>1</v>
      </c>
      <c r="N50" s="288">
        <v>1</v>
      </c>
      <c r="O50" s="295">
        <f t="shared" si="58"/>
        <v>1</v>
      </c>
      <c r="P50" s="292">
        <v>1</v>
      </c>
      <c r="Q50" s="288">
        <f>P50</f>
        <v>1</v>
      </c>
      <c r="R50" s="288">
        <v>1</v>
      </c>
      <c r="S50" s="295">
        <f>R50</f>
        <v>1</v>
      </c>
      <c r="T50" s="292">
        <v>1</v>
      </c>
      <c r="U50" s="288">
        <f>T50</f>
        <v>1</v>
      </c>
      <c r="V50" s="288">
        <v>1</v>
      </c>
      <c r="W50" s="295">
        <f>V50</f>
        <v>1</v>
      </c>
      <c r="X50" s="292">
        <v>1</v>
      </c>
      <c r="Y50" s="288">
        <f>X50</f>
        <v>1</v>
      </c>
      <c r="Z50" s="288">
        <v>1</v>
      </c>
      <c r="AA50" s="295">
        <f>Z50</f>
        <v>1</v>
      </c>
      <c r="AB50" s="292">
        <v>1</v>
      </c>
      <c r="AC50" s="288">
        <f>AB50</f>
        <v>1</v>
      </c>
      <c r="AD50" s="288">
        <v>1</v>
      </c>
      <c r="AE50" s="295">
        <f>AD50</f>
        <v>1</v>
      </c>
      <c r="AF50" s="743" t="s">
        <v>862</v>
      </c>
      <c r="AG50" s="667" t="s">
        <v>870</v>
      </c>
      <c r="AH50" s="505"/>
      <c r="AI50" s="676"/>
      <c r="AJ50" s="676"/>
      <c r="AK50" s="666"/>
      <c r="AL50" s="880"/>
      <c r="AM50" s="505"/>
      <c r="AN50" s="505"/>
      <c r="AO50" s="505"/>
    </row>
    <row r="51" spans="1:41" s="21" customFormat="1" ht="12.75" thickBot="1" x14ac:dyDescent="0.25">
      <c r="A51" s="53"/>
      <c r="B51" s="84"/>
      <c r="C51" s="192"/>
      <c r="D51" s="748" t="s">
        <v>198</v>
      </c>
      <c r="E51" s="19"/>
      <c r="F51" s="18"/>
      <c r="G51" s="378">
        <v>0.5</v>
      </c>
      <c r="H51" s="288">
        <v>1</v>
      </c>
      <c r="I51" s="288">
        <f t="shared" si="58"/>
        <v>1</v>
      </c>
      <c r="J51" s="288">
        <f>I51</f>
        <v>1</v>
      </c>
      <c r="K51" s="293">
        <f t="shared" si="58"/>
        <v>1</v>
      </c>
      <c r="L51" s="292">
        <f>K51</f>
        <v>1</v>
      </c>
      <c r="M51" s="288">
        <f t="shared" si="58"/>
        <v>1</v>
      </c>
      <c r="N51" s="288">
        <f>M51</f>
        <v>1</v>
      </c>
      <c r="O51" s="295">
        <f t="shared" si="58"/>
        <v>1</v>
      </c>
      <c r="P51" s="292">
        <f>O51</f>
        <v>1</v>
      </c>
      <c r="Q51" s="288">
        <f>P51</f>
        <v>1</v>
      </c>
      <c r="R51" s="288">
        <f>Q51</f>
        <v>1</v>
      </c>
      <c r="S51" s="295">
        <f>R51</f>
        <v>1</v>
      </c>
      <c r="T51" s="292">
        <f>S51</f>
        <v>1</v>
      </c>
      <c r="U51" s="288">
        <f>T51</f>
        <v>1</v>
      </c>
      <c r="V51" s="288">
        <f>U51</f>
        <v>1</v>
      </c>
      <c r="W51" s="295">
        <f>V51</f>
        <v>1</v>
      </c>
      <c r="X51" s="292">
        <f>W51</f>
        <v>1</v>
      </c>
      <c r="Y51" s="288">
        <f>X51</f>
        <v>1</v>
      </c>
      <c r="Z51" s="288">
        <f>Y51</f>
        <v>1</v>
      </c>
      <c r="AA51" s="295">
        <f>Z51</f>
        <v>1</v>
      </c>
      <c r="AB51" s="292">
        <f>AA51</f>
        <v>1</v>
      </c>
      <c r="AC51" s="288">
        <f>AB51</f>
        <v>1</v>
      </c>
      <c r="AD51" s="288">
        <f>AC51</f>
        <v>1</v>
      </c>
      <c r="AE51" s="295">
        <f>AD51</f>
        <v>1</v>
      </c>
      <c r="AF51" s="743" t="s">
        <v>668</v>
      </c>
      <c r="AG51" s="676"/>
      <c r="AH51" s="505"/>
      <c r="AI51" s="676"/>
      <c r="AJ51" s="676"/>
      <c r="AK51" s="666"/>
      <c r="AL51" s="880"/>
      <c r="AM51" s="505"/>
      <c r="AN51" s="505"/>
      <c r="AO51" s="505"/>
    </row>
    <row r="52" spans="1:41" s="21" customFormat="1" ht="12" thickBot="1" x14ac:dyDescent="0.25">
      <c r="A52" s="53"/>
      <c r="B52" s="188" t="s">
        <v>32</v>
      </c>
      <c r="C52" s="195"/>
      <c r="D52" s="219" t="s">
        <v>34</v>
      </c>
      <c r="E52" s="62"/>
      <c r="F52" s="63"/>
      <c r="G52" s="63"/>
      <c r="H52" s="122"/>
      <c r="I52" s="123"/>
      <c r="J52" s="123"/>
      <c r="K52" s="124"/>
      <c r="L52" s="125"/>
      <c r="M52" s="123"/>
      <c r="N52" s="123"/>
      <c r="O52" s="126"/>
      <c r="P52" s="125"/>
      <c r="Q52" s="123"/>
      <c r="R52" s="123"/>
      <c r="S52" s="126"/>
      <c r="T52" s="125"/>
      <c r="U52" s="123"/>
      <c r="V52" s="123"/>
      <c r="W52" s="126"/>
      <c r="X52" s="125"/>
      <c r="Y52" s="123"/>
      <c r="Z52" s="123"/>
      <c r="AA52" s="126"/>
      <c r="AB52" s="125"/>
      <c r="AC52" s="123"/>
      <c r="AD52" s="123"/>
      <c r="AE52" s="126"/>
      <c r="AF52" s="682"/>
      <c r="AG52" s="766"/>
      <c r="AH52" s="805" t="s">
        <v>465</v>
      </c>
      <c r="AI52" s="706"/>
      <c r="AJ52" s="706"/>
      <c r="AK52" s="838"/>
      <c r="AL52" s="888"/>
      <c r="AM52" s="75"/>
      <c r="AN52" s="75"/>
      <c r="AO52" s="75"/>
    </row>
    <row r="53" spans="1:41" s="21" customFormat="1" ht="12" x14ac:dyDescent="0.2">
      <c r="A53" s="53"/>
      <c r="B53" s="84"/>
      <c r="C53" s="192"/>
      <c r="D53" s="858"/>
      <c r="E53" s="859"/>
      <c r="F53" s="822"/>
      <c r="G53" s="823">
        <f t="shared" ref="G53:O53" si="59">IFERROR(SUM(G54:G57)/COUNT(G54:G57),0)</f>
        <v>0</v>
      </c>
      <c r="H53" s="824">
        <f t="shared" si="59"/>
        <v>1</v>
      </c>
      <c r="I53" s="824">
        <f t="shared" si="59"/>
        <v>1</v>
      </c>
      <c r="J53" s="824">
        <f t="shared" si="59"/>
        <v>1</v>
      </c>
      <c r="K53" s="824">
        <f t="shared" si="59"/>
        <v>1</v>
      </c>
      <c r="L53" s="825">
        <f t="shared" si="59"/>
        <v>1</v>
      </c>
      <c r="M53" s="824">
        <f t="shared" si="59"/>
        <v>1</v>
      </c>
      <c r="N53" s="824">
        <f t="shared" si="59"/>
        <v>1</v>
      </c>
      <c r="O53" s="826">
        <f t="shared" si="59"/>
        <v>1</v>
      </c>
      <c r="P53" s="825">
        <f t="shared" ref="P53:AE53" si="60">IFERROR(SUM(P54:P57)/COUNT(P54:P57),0)</f>
        <v>1</v>
      </c>
      <c r="Q53" s="824">
        <f t="shared" si="60"/>
        <v>1</v>
      </c>
      <c r="R53" s="824">
        <f t="shared" si="60"/>
        <v>1</v>
      </c>
      <c r="S53" s="826">
        <f t="shared" si="60"/>
        <v>1</v>
      </c>
      <c r="T53" s="825">
        <f t="shared" si="60"/>
        <v>1</v>
      </c>
      <c r="U53" s="824">
        <f t="shared" si="60"/>
        <v>1</v>
      </c>
      <c r="V53" s="824">
        <f t="shared" si="60"/>
        <v>1</v>
      </c>
      <c r="W53" s="826">
        <f t="shared" si="60"/>
        <v>1</v>
      </c>
      <c r="X53" s="825">
        <f t="shared" si="60"/>
        <v>1</v>
      </c>
      <c r="Y53" s="824">
        <f t="shared" si="60"/>
        <v>1</v>
      </c>
      <c r="Z53" s="824">
        <f t="shared" si="60"/>
        <v>1</v>
      </c>
      <c r="AA53" s="826">
        <f t="shared" si="60"/>
        <v>1</v>
      </c>
      <c r="AB53" s="403">
        <f t="shared" si="60"/>
        <v>1</v>
      </c>
      <c r="AC53" s="402">
        <f t="shared" si="60"/>
        <v>1</v>
      </c>
      <c r="AD53" s="402">
        <f t="shared" si="60"/>
        <v>1</v>
      </c>
      <c r="AE53" s="404">
        <f t="shared" si="60"/>
        <v>1</v>
      </c>
      <c r="AF53" s="743" t="s">
        <v>668</v>
      </c>
      <c r="AG53" s="217"/>
      <c r="AH53" s="217"/>
      <c r="AI53" s="217"/>
      <c r="AJ53" s="217"/>
      <c r="AK53" s="830"/>
      <c r="AL53" s="886"/>
      <c r="AM53" s="217"/>
      <c r="AN53" s="217"/>
      <c r="AO53" s="217"/>
    </row>
    <row r="54" spans="1:41" s="21" customFormat="1" ht="12" x14ac:dyDescent="0.2">
      <c r="A54" s="53"/>
      <c r="B54" s="84"/>
      <c r="C54" s="192"/>
      <c r="D54" s="748" t="s">
        <v>278</v>
      </c>
      <c r="E54" s="17"/>
      <c r="F54" s="20"/>
      <c r="G54" s="378">
        <v>0</v>
      </c>
      <c r="H54" s="288">
        <v>1</v>
      </c>
      <c r="I54" s="288">
        <f t="shared" ref="I54:O57" si="61">H54</f>
        <v>1</v>
      </c>
      <c r="J54" s="288">
        <f t="shared" si="61"/>
        <v>1</v>
      </c>
      <c r="K54" s="293">
        <f t="shared" si="61"/>
        <v>1</v>
      </c>
      <c r="L54" s="292">
        <f t="shared" si="61"/>
        <v>1</v>
      </c>
      <c r="M54" s="288">
        <f t="shared" si="61"/>
        <v>1</v>
      </c>
      <c r="N54" s="288">
        <f t="shared" si="61"/>
        <v>1</v>
      </c>
      <c r="O54" s="295">
        <f t="shared" si="61"/>
        <v>1</v>
      </c>
      <c r="P54" s="292">
        <f t="shared" ref="P54:AE54" si="62">O54</f>
        <v>1</v>
      </c>
      <c r="Q54" s="288">
        <f t="shared" si="62"/>
        <v>1</v>
      </c>
      <c r="R54" s="288">
        <f t="shared" si="62"/>
        <v>1</v>
      </c>
      <c r="S54" s="295">
        <f t="shared" si="62"/>
        <v>1</v>
      </c>
      <c r="T54" s="292">
        <f t="shared" si="62"/>
        <v>1</v>
      </c>
      <c r="U54" s="288">
        <f t="shared" si="62"/>
        <v>1</v>
      </c>
      <c r="V54" s="288">
        <f t="shared" si="62"/>
        <v>1</v>
      </c>
      <c r="W54" s="295">
        <f t="shared" si="62"/>
        <v>1</v>
      </c>
      <c r="X54" s="292">
        <f t="shared" si="62"/>
        <v>1</v>
      </c>
      <c r="Y54" s="288">
        <f t="shared" si="62"/>
        <v>1</v>
      </c>
      <c r="Z54" s="288">
        <f t="shared" si="62"/>
        <v>1</v>
      </c>
      <c r="AA54" s="295">
        <f t="shared" si="62"/>
        <v>1</v>
      </c>
      <c r="AB54" s="292">
        <f t="shared" si="62"/>
        <v>1</v>
      </c>
      <c r="AC54" s="288">
        <f t="shared" si="62"/>
        <v>1</v>
      </c>
      <c r="AD54" s="288">
        <f t="shared" si="62"/>
        <v>1</v>
      </c>
      <c r="AE54" s="295">
        <f t="shared" si="62"/>
        <v>1</v>
      </c>
      <c r="AF54" s="743" t="s">
        <v>668</v>
      </c>
      <c r="AG54" s="676"/>
      <c r="AH54" s="505"/>
      <c r="AI54" s="676"/>
      <c r="AJ54" s="676"/>
      <c r="AK54" s="666"/>
      <c r="AL54" s="880"/>
      <c r="AM54" s="505"/>
      <c r="AN54" s="505"/>
      <c r="AO54" s="505"/>
    </row>
    <row r="55" spans="1:41" s="21" customFormat="1" ht="12" x14ac:dyDescent="0.2">
      <c r="A55" s="53"/>
      <c r="B55" s="84"/>
      <c r="C55" s="192"/>
      <c r="D55" s="748" t="s">
        <v>279</v>
      </c>
      <c r="E55" s="17"/>
      <c r="F55" s="20"/>
      <c r="G55" s="378">
        <v>0</v>
      </c>
      <c r="H55" s="288">
        <v>1</v>
      </c>
      <c r="I55" s="288">
        <f t="shared" si="61"/>
        <v>1</v>
      </c>
      <c r="J55" s="288">
        <f t="shared" si="61"/>
        <v>1</v>
      </c>
      <c r="K55" s="293">
        <f t="shared" si="61"/>
        <v>1</v>
      </c>
      <c r="L55" s="292">
        <f t="shared" si="61"/>
        <v>1</v>
      </c>
      <c r="M55" s="288">
        <f t="shared" si="61"/>
        <v>1</v>
      </c>
      <c r="N55" s="288">
        <f t="shared" si="61"/>
        <v>1</v>
      </c>
      <c r="O55" s="295">
        <f t="shared" si="61"/>
        <v>1</v>
      </c>
      <c r="P55" s="292">
        <f t="shared" ref="P55:AE55" si="63">O55</f>
        <v>1</v>
      </c>
      <c r="Q55" s="288">
        <f t="shared" si="63"/>
        <v>1</v>
      </c>
      <c r="R55" s="288">
        <f t="shared" si="63"/>
        <v>1</v>
      </c>
      <c r="S55" s="295">
        <f t="shared" si="63"/>
        <v>1</v>
      </c>
      <c r="T55" s="292">
        <f t="shared" si="63"/>
        <v>1</v>
      </c>
      <c r="U55" s="288">
        <f t="shared" si="63"/>
        <v>1</v>
      </c>
      <c r="V55" s="288">
        <f t="shared" si="63"/>
        <v>1</v>
      </c>
      <c r="W55" s="295">
        <f t="shared" si="63"/>
        <v>1</v>
      </c>
      <c r="X55" s="292">
        <f t="shared" si="63"/>
        <v>1</v>
      </c>
      <c r="Y55" s="288">
        <f t="shared" si="63"/>
        <v>1</v>
      </c>
      <c r="Z55" s="288">
        <f t="shared" si="63"/>
        <v>1</v>
      </c>
      <c r="AA55" s="295">
        <f t="shared" si="63"/>
        <v>1</v>
      </c>
      <c r="AB55" s="292">
        <f t="shared" si="63"/>
        <v>1</v>
      </c>
      <c r="AC55" s="288">
        <f t="shared" si="63"/>
        <v>1</v>
      </c>
      <c r="AD55" s="288">
        <f t="shared" si="63"/>
        <v>1</v>
      </c>
      <c r="AE55" s="295">
        <f t="shared" si="63"/>
        <v>1</v>
      </c>
      <c r="AF55" s="743" t="s">
        <v>668</v>
      </c>
      <c r="AG55" s="676"/>
      <c r="AH55" s="505"/>
      <c r="AI55" s="676"/>
      <c r="AJ55" s="676"/>
      <c r="AK55" s="666"/>
      <c r="AL55" s="880"/>
      <c r="AM55" s="505"/>
      <c r="AN55" s="505"/>
      <c r="AO55" s="505"/>
    </row>
    <row r="56" spans="1:41" s="21" customFormat="1" ht="67.5" x14ac:dyDescent="0.2">
      <c r="A56" s="53"/>
      <c r="B56" s="84"/>
      <c r="C56" s="192"/>
      <c r="D56" s="748" t="s">
        <v>280</v>
      </c>
      <c r="E56" s="24"/>
      <c r="F56" s="45"/>
      <c r="G56" s="378">
        <v>0</v>
      </c>
      <c r="H56" s="288">
        <v>1</v>
      </c>
      <c r="I56" s="288">
        <f t="shared" si="61"/>
        <v>1</v>
      </c>
      <c r="J56" s="288">
        <f t="shared" si="61"/>
        <v>1</v>
      </c>
      <c r="K56" s="293">
        <f t="shared" si="61"/>
        <v>1</v>
      </c>
      <c r="L56" s="292">
        <f t="shared" si="61"/>
        <v>1</v>
      </c>
      <c r="M56" s="288">
        <f t="shared" si="61"/>
        <v>1</v>
      </c>
      <c r="N56" s="288">
        <f t="shared" si="61"/>
        <v>1</v>
      </c>
      <c r="O56" s="295">
        <f t="shared" si="61"/>
        <v>1</v>
      </c>
      <c r="P56" s="292">
        <f t="shared" ref="P56:AE56" si="64">O56</f>
        <v>1</v>
      </c>
      <c r="Q56" s="288">
        <f t="shared" si="64"/>
        <v>1</v>
      </c>
      <c r="R56" s="288">
        <f t="shared" si="64"/>
        <v>1</v>
      </c>
      <c r="S56" s="295">
        <f t="shared" si="64"/>
        <v>1</v>
      </c>
      <c r="T56" s="292">
        <f t="shared" si="64"/>
        <v>1</v>
      </c>
      <c r="U56" s="288">
        <f t="shared" si="64"/>
        <v>1</v>
      </c>
      <c r="V56" s="288">
        <f t="shared" si="64"/>
        <v>1</v>
      </c>
      <c r="W56" s="295">
        <f t="shared" si="64"/>
        <v>1</v>
      </c>
      <c r="X56" s="292">
        <f t="shared" si="64"/>
        <v>1</v>
      </c>
      <c r="Y56" s="288">
        <f t="shared" si="64"/>
        <v>1</v>
      </c>
      <c r="Z56" s="288">
        <f t="shared" si="64"/>
        <v>1</v>
      </c>
      <c r="AA56" s="295">
        <f t="shared" si="64"/>
        <v>1</v>
      </c>
      <c r="AB56" s="292">
        <f t="shared" si="64"/>
        <v>1</v>
      </c>
      <c r="AC56" s="288">
        <f t="shared" si="64"/>
        <v>1</v>
      </c>
      <c r="AD56" s="288">
        <f t="shared" si="64"/>
        <v>1</v>
      </c>
      <c r="AE56" s="295">
        <f t="shared" si="64"/>
        <v>1</v>
      </c>
      <c r="AF56" s="743" t="s">
        <v>861</v>
      </c>
      <c r="AG56" s="667" t="s">
        <v>871</v>
      </c>
      <c r="AH56" s="505"/>
      <c r="AK56" s="666"/>
      <c r="AL56" s="880"/>
      <c r="AM56" s="505"/>
      <c r="AN56" s="505"/>
      <c r="AO56" s="505"/>
    </row>
    <row r="57" spans="1:41" s="21" customFormat="1" ht="12.75" thickBot="1" x14ac:dyDescent="0.25">
      <c r="A57" s="53"/>
      <c r="B57" s="84"/>
      <c r="C57" s="192"/>
      <c r="D57" s="748" t="s">
        <v>281</v>
      </c>
      <c r="E57" s="127"/>
      <c r="F57" s="128"/>
      <c r="G57" s="378">
        <v>0</v>
      </c>
      <c r="H57" s="288">
        <v>1</v>
      </c>
      <c r="I57" s="288">
        <f t="shared" si="61"/>
        <v>1</v>
      </c>
      <c r="J57" s="288">
        <f t="shared" si="61"/>
        <v>1</v>
      </c>
      <c r="K57" s="293">
        <f t="shared" si="61"/>
        <v>1</v>
      </c>
      <c r="L57" s="292">
        <f t="shared" si="61"/>
        <v>1</v>
      </c>
      <c r="M57" s="288">
        <f t="shared" si="61"/>
        <v>1</v>
      </c>
      <c r="N57" s="288">
        <f t="shared" si="61"/>
        <v>1</v>
      </c>
      <c r="O57" s="295">
        <f t="shared" si="61"/>
        <v>1</v>
      </c>
      <c r="P57" s="292">
        <f t="shared" ref="P57:AE57" si="65">O57</f>
        <v>1</v>
      </c>
      <c r="Q57" s="288">
        <f t="shared" si="65"/>
        <v>1</v>
      </c>
      <c r="R57" s="288">
        <f t="shared" si="65"/>
        <v>1</v>
      </c>
      <c r="S57" s="295">
        <f t="shared" si="65"/>
        <v>1</v>
      </c>
      <c r="T57" s="292">
        <f t="shared" si="65"/>
        <v>1</v>
      </c>
      <c r="U57" s="288">
        <f t="shared" si="65"/>
        <v>1</v>
      </c>
      <c r="V57" s="288">
        <f t="shared" si="65"/>
        <v>1</v>
      </c>
      <c r="W57" s="295">
        <f t="shared" si="65"/>
        <v>1</v>
      </c>
      <c r="X57" s="292">
        <f t="shared" si="65"/>
        <v>1</v>
      </c>
      <c r="Y57" s="288">
        <f t="shared" si="65"/>
        <v>1</v>
      </c>
      <c r="Z57" s="288">
        <f t="shared" si="65"/>
        <v>1</v>
      </c>
      <c r="AA57" s="295">
        <f t="shared" si="65"/>
        <v>1</v>
      </c>
      <c r="AB57" s="292">
        <f t="shared" si="65"/>
        <v>1</v>
      </c>
      <c r="AC57" s="288">
        <f t="shared" si="65"/>
        <v>1</v>
      </c>
      <c r="AD57" s="288">
        <f t="shared" si="65"/>
        <v>1</v>
      </c>
      <c r="AE57" s="295">
        <f t="shared" si="65"/>
        <v>1</v>
      </c>
      <c r="AF57" s="743" t="s">
        <v>668</v>
      </c>
      <c r="AG57" s="676"/>
      <c r="AH57" s="505"/>
      <c r="AI57" s="676"/>
      <c r="AJ57" s="676"/>
      <c r="AK57" s="666"/>
      <c r="AL57" s="880"/>
      <c r="AM57" s="505"/>
      <c r="AN57" s="505"/>
      <c r="AO57" s="505"/>
    </row>
    <row r="58" spans="1:41" s="21" customFormat="1" ht="12" thickBot="1" x14ac:dyDescent="0.25">
      <c r="A58" s="53"/>
      <c r="B58" s="188" t="s">
        <v>33</v>
      </c>
      <c r="C58" s="196"/>
      <c r="D58" s="219" t="s">
        <v>39</v>
      </c>
      <c r="E58" s="129"/>
      <c r="F58" s="130"/>
      <c r="G58" s="63"/>
      <c r="H58" s="429"/>
      <c r="I58" s="123"/>
      <c r="J58" s="123"/>
      <c r="K58" s="124"/>
      <c r="L58" s="125"/>
      <c r="M58" s="123"/>
      <c r="N58" s="123"/>
      <c r="O58" s="126"/>
      <c r="P58" s="125"/>
      <c r="Q58" s="123"/>
      <c r="R58" s="123"/>
      <c r="S58" s="126"/>
      <c r="T58" s="125"/>
      <c r="U58" s="123"/>
      <c r="V58" s="123"/>
      <c r="W58" s="126"/>
      <c r="X58" s="125"/>
      <c r="Y58" s="123"/>
      <c r="Z58" s="123"/>
      <c r="AA58" s="126"/>
      <c r="AB58" s="125"/>
      <c r="AC58" s="123"/>
      <c r="AD58" s="123"/>
      <c r="AE58" s="126"/>
      <c r="AF58" s="682"/>
      <c r="AG58" s="766"/>
      <c r="AH58" s="805" t="s">
        <v>434</v>
      </c>
      <c r="AI58" s="706"/>
      <c r="AJ58" s="706"/>
      <c r="AK58" s="838"/>
      <c r="AL58" s="888"/>
      <c r="AM58" s="75"/>
      <c r="AN58" s="75"/>
      <c r="AO58" s="75"/>
    </row>
    <row r="59" spans="1:41" s="21" customFormat="1" ht="24" x14ac:dyDescent="0.2">
      <c r="A59" s="53"/>
      <c r="B59" s="84"/>
      <c r="C59" s="193"/>
      <c r="D59" s="858"/>
      <c r="E59" s="861"/>
      <c r="F59" s="862"/>
      <c r="G59" s="823">
        <f t="shared" ref="G59:O59" si="66">IFERROR(SUM(G60:G62)/COUNT(G60:G62),0)</f>
        <v>0.66666666666666663</v>
      </c>
      <c r="H59" s="824">
        <f t="shared" si="66"/>
        <v>1</v>
      </c>
      <c r="I59" s="824">
        <f t="shared" si="66"/>
        <v>1</v>
      </c>
      <c r="J59" s="824">
        <f t="shared" si="66"/>
        <v>1</v>
      </c>
      <c r="K59" s="824">
        <f t="shared" si="66"/>
        <v>1</v>
      </c>
      <c r="L59" s="825">
        <f t="shared" si="66"/>
        <v>1</v>
      </c>
      <c r="M59" s="824">
        <f t="shared" si="66"/>
        <v>1</v>
      </c>
      <c r="N59" s="824">
        <f t="shared" si="66"/>
        <v>1</v>
      </c>
      <c r="O59" s="826">
        <f t="shared" si="66"/>
        <v>1</v>
      </c>
      <c r="P59" s="825">
        <f t="shared" ref="P59:AE59" si="67">IFERROR(SUM(P60:P62)/COUNT(P60:P62),0)</f>
        <v>1</v>
      </c>
      <c r="Q59" s="824">
        <f t="shared" si="67"/>
        <v>1</v>
      </c>
      <c r="R59" s="824">
        <f t="shared" si="67"/>
        <v>1</v>
      </c>
      <c r="S59" s="826">
        <f t="shared" si="67"/>
        <v>1</v>
      </c>
      <c r="T59" s="825">
        <f t="shared" si="67"/>
        <v>1</v>
      </c>
      <c r="U59" s="824">
        <f t="shared" si="67"/>
        <v>1</v>
      </c>
      <c r="V59" s="824">
        <f t="shared" si="67"/>
        <v>1</v>
      </c>
      <c r="W59" s="826">
        <f t="shared" si="67"/>
        <v>1</v>
      </c>
      <c r="X59" s="825">
        <f t="shared" si="67"/>
        <v>1</v>
      </c>
      <c r="Y59" s="824">
        <f t="shared" si="67"/>
        <v>1</v>
      </c>
      <c r="Z59" s="824">
        <f t="shared" si="67"/>
        <v>1</v>
      </c>
      <c r="AA59" s="826">
        <f t="shared" si="67"/>
        <v>1</v>
      </c>
      <c r="AB59" s="403">
        <f t="shared" si="67"/>
        <v>1</v>
      </c>
      <c r="AC59" s="402">
        <f t="shared" si="67"/>
        <v>1</v>
      </c>
      <c r="AD59" s="402">
        <f t="shared" si="67"/>
        <v>1</v>
      </c>
      <c r="AE59" s="404">
        <f t="shared" si="67"/>
        <v>1</v>
      </c>
      <c r="AF59" s="743" t="s">
        <v>862</v>
      </c>
      <c r="AG59" s="217"/>
      <c r="AH59" s="217"/>
      <c r="AI59" s="217"/>
      <c r="AJ59" s="217"/>
      <c r="AK59" s="830"/>
      <c r="AL59" s="886"/>
      <c r="AM59" s="217"/>
      <c r="AN59" s="217"/>
      <c r="AO59" s="217"/>
    </row>
    <row r="60" spans="1:41" s="21" customFormat="1" ht="22.5" x14ac:dyDescent="0.2">
      <c r="A60" s="53"/>
      <c r="B60" s="85"/>
      <c r="C60" s="193"/>
      <c r="D60" s="748" t="s">
        <v>199</v>
      </c>
      <c r="E60" s="50"/>
      <c r="F60" s="51"/>
      <c r="G60" s="378">
        <v>1</v>
      </c>
      <c r="H60" s="288">
        <f t="shared" ref="H60:AE60" si="68">G60</f>
        <v>1</v>
      </c>
      <c r="I60" s="288">
        <f t="shared" si="68"/>
        <v>1</v>
      </c>
      <c r="J60" s="288">
        <f t="shared" si="68"/>
        <v>1</v>
      </c>
      <c r="K60" s="293">
        <f t="shared" si="68"/>
        <v>1</v>
      </c>
      <c r="L60" s="292">
        <f t="shared" si="68"/>
        <v>1</v>
      </c>
      <c r="M60" s="288">
        <f t="shared" si="68"/>
        <v>1</v>
      </c>
      <c r="N60" s="288">
        <f t="shared" si="68"/>
        <v>1</v>
      </c>
      <c r="O60" s="295">
        <f t="shared" si="68"/>
        <v>1</v>
      </c>
      <c r="P60" s="292">
        <f t="shared" si="68"/>
        <v>1</v>
      </c>
      <c r="Q60" s="288">
        <f t="shared" si="68"/>
        <v>1</v>
      </c>
      <c r="R60" s="288">
        <f t="shared" si="68"/>
        <v>1</v>
      </c>
      <c r="S60" s="295">
        <f t="shared" si="68"/>
        <v>1</v>
      </c>
      <c r="T60" s="292">
        <f t="shared" si="68"/>
        <v>1</v>
      </c>
      <c r="U60" s="288">
        <f t="shared" si="68"/>
        <v>1</v>
      </c>
      <c r="V60" s="288">
        <f t="shared" si="68"/>
        <v>1</v>
      </c>
      <c r="W60" s="295">
        <f t="shared" si="68"/>
        <v>1</v>
      </c>
      <c r="X60" s="292">
        <f t="shared" si="68"/>
        <v>1</v>
      </c>
      <c r="Y60" s="288">
        <f t="shared" si="68"/>
        <v>1</v>
      </c>
      <c r="Z60" s="288">
        <f t="shared" si="68"/>
        <v>1</v>
      </c>
      <c r="AA60" s="295">
        <f t="shared" si="68"/>
        <v>1</v>
      </c>
      <c r="AB60" s="292">
        <f t="shared" si="68"/>
        <v>1</v>
      </c>
      <c r="AC60" s="288">
        <f t="shared" si="68"/>
        <v>1</v>
      </c>
      <c r="AD60" s="288">
        <f t="shared" si="68"/>
        <v>1</v>
      </c>
      <c r="AE60" s="295">
        <f t="shared" si="68"/>
        <v>1</v>
      </c>
      <c r="AF60" s="743" t="s">
        <v>668</v>
      </c>
      <c r="AG60" s="667" t="s">
        <v>872</v>
      </c>
      <c r="AH60" s="505"/>
      <c r="AI60" s="676"/>
      <c r="AJ60" s="676"/>
      <c r="AK60" s="666"/>
      <c r="AL60" s="880"/>
      <c r="AM60" s="505"/>
      <c r="AN60" s="505"/>
      <c r="AO60" s="505"/>
    </row>
    <row r="61" spans="1:41" s="21" customFormat="1" ht="12" x14ac:dyDescent="0.2">
      <c r="A61" s="53"/>
      <c r="B61" s="84"/>
      <c r="C61" s="193"/>
      <c r="D61" s="748" t="s">
        <v>186</v>
      </c>
      <c r="E61" s="82"/>
      <c r="F61" s="83"/>
      <c r="G61" s="378">
        <v>0.5</v>
      </c>
      <c r="H61" s="288">
        <v>1</v>
      </c>
      <c r="I61" s="288">
        <f t="shared" ref="I61:AE61" si="69">H61</f>
        <v>1</v>
      </c>
      <c r="J61" s="288">
        <f t="shared" si="69"/>
        <v>1</v>
      </c>
      <c r="K61" s="293">
        <f t="shared" si="69"/>
        <v>1</v>
      </c>
      <c r="L61" s="292">
        <f t="shared" si="69"/>
        <v>1</v>
      </c>
      <c r="M61" s="288">
        <f t="shared" si="69"/>
        <v>1</v>
      </c>
      <c r="N61" s="288">
        <f t="shared" si="69"/>
        <v>1</v>
      </c>
      <c r="O61" s="295">
        <f t="shared" si="69"/>
        <v>1</v>
      </c>
      <c r="P61" s="292">
        <f t="shared" si="69"/>
        <v>1</v>
      </c>
      <c r="Q61" s="288">
        <f t="shared" si="69"/>
        <v>1</v>
      </c>
      <c r="R61" s="288">
        <f t="shared" si="69"/>
        <v>1</v>
      </c>
      <c r="S61" s="295">
        <f t="shared" si="69"/>
        <v>1</v>
      </c>
      <c r="T61" s="292">
        <f t="shared" si="69"/>
        <v>1</v>
      </c>
      <c r="U61" s="288">
        <f t="shared" si="69"/>
        <v>1</v>
      </c>
      <c r="V61" s="288">
        <f t="shared" si="69"/>
        <v>1</v>
      </c>
      <c r="W61" s="295">
        <f t="shared" si="69"/>
        <v>1</v>
      </c>
      <c r="X61" s="292">
        <f t="shared" si="69"/>
        <v>1</v>
      </c>
      <c r="Y61" s="288">
        <f t="shared" si="69"/>
        <v>1</v>
      </c>
      <c r="Z61" s="288">
        <f t="shared" si="69"/>
        <v>1</v>
      </c>
      <c r="AA61" s="295">
        <f t="shared" si="69"/>
        <v>1</v>
      </c>
      <c r="AB61" s="292">
        <f t="shared" si="69"/>
        <v>1</v>
      </c>
      <c r="AC61" s="288">
        <f t="shared" si="69"/>
        <v>1</v>
      </c>
      <c r="AD61" s="288">
        <f t="shared" si="69"/>
        <v>1</v>
      </c>
      <c r="AE61" s="295">
        <f t="shared" si="69"/>
        <v>1</v>
      </c>
      <c r="AF61" s="743" t="s">
        <v>668</v>
      </c>
      <c r="AG61" s="676"/>
      <c r="AH61" s="505"/>
      <c r="AI61" s="676"/>
      <c r="AJ61" s="676"/>
      <c r="AK61" s="666"/>
      <c r="AL61" s="880"/>
      <c r="AM61" s="505"/>
      <c r="AN61" s="505"/>
      <c r="AO61" s="505"/>
    </row>
    <row r="62" spans="1:41" s="21" customFormat="1" ht="24.75" thickBot="1" x14ac:dyDescent="0.25">
      <c r="A62" s="53"/>
      <c r="B62" s="84"/>
      <c r="C62" s="193"/>
      <c r="D62" s="748" t="s">
        <v>200</v>
      </c>
      <c r="E62" s="82"/>
      <c r="F62" s="83"/>
      <c r="G62" s="378">
        <v>0.5</v>
      </c>
      <c r="H62" s="288">
        <v>1</v>
      </c>
      <c r="I62" s="288">
        <f t="shared" ref="I62:AE62" si="70">H62</f>
        <v>1</v>
      </c>
      <c r="J62" s="288">
        <f t="shared" si="70"/>
        <v>1</v>
      </c>
      <c r="K62" s="293">
        <f t="shared" si="70"/>
        <v>1</v>
      </c>
      <c r="L62" s="292">
        <f t="shared" si="70"/>
        <v>1</v>
      </c>
      <c r="M62" s="288">
        <f t="shared" si="70"/>
        <v>1</v>
      </c>
      <c r="N62" s="288">
        <f t="shared" si="70"/>
        <v>1</v>
      </c>
      <c r="O62" s="295">
        <f t="shared" si="70"/>
        <v>1</v>
      </c>
      <c r="P62" s="292">
        <f t="shared" si="70"/>
        <v>1</v>
      </c>
      <c r="Q62" s="288">
        <f t="shared" si="70"/>
        <v>1</v>
      </c>
      <c r="R62" s="288">
        <f t="shared" si="70"/>
        <v>1</v>
      </c>
      <c r="S62" s="295">
        <f t="shared" si="70"/>
        <v>1</v>
      </c>
      <c r="T62" s="292">
        <f t="shared" si="70"/>
        <v>1</v>
      </c>
      <c r="U62" s="288">
        <f t="shared" si="70"/>
        <v>1</v>
      </c>
      <c r="V62" s="288">
        <f t="shared" si="70"/>
        <v>1</v>
      </c>
      <c r="W62" s="295">
        <f t="shared" si="70"/>
        <v>1</v>
      </c>
      <c r="X62" s="292">
        <f t="shared" si="70"/>
        <v>1</v>
      </c>
      <c r="Y62" s="288">
        <f t="shared" si="70"/>
        <v>1</v>
      </c>
      <c r="Z62" s="288">
        <f t="shared" si="70"/>
        <v>1</v>
      </c>
      <c r="AA62" s="295">
        <f t="shared" si="70"/>
        <v>1</v>
      </c>
      <c r="AB62" s="292">
        <f t="shared" si="70"/>
        <v>1</v>
      </c>
      <c r="AC62" s="288">
        <f t="shared" si="70"/>
        <v>1</v>
      </c>
      <c r="AD62" s="288">
        <f t="shared" si="70"/>
        <v>1</v>
      </c>
      <c r="AE62" s="295">
        <f t="shared" si="70"/>
        <v>1</v>
      </c>
      <c r="AF62" s="743" t="s">
        <v>862</v>
      </c>
      <c r="AG62" s="676"/>
      <c r="AH62" s="505"/>
      <c r="AI62" s="676"/>
      <c r="AJ62" s="676"/>
      <c r="AK62" s="666"/>
      <c r="AL62" s="880"/>
      <c r="AM62" s="505"/>
      <c r="AN62" s="505"/>
      <c r="AO62" s="505"/>
    </row>
    <row r="63" spans="1:41" s="21" customFormat="1" ht="12" thickBot="1" x14ac:dyDescent="0.25">
      <c r="A63" s="53"/>
      <c r="B63" s="189" t="s">
        <v>35</v>
      </c>
      <c r="C63" s="197"/>
      <c r="D63" s="148" t="s">
        <v>36</v>
      </c>
      <c r="E63" s="129"/>
      <c r="F63" s="130"/>
      <c r="G63" s="429"/>
      <c r="H63" s="65"/>
      <c r="I63" s="65"/>
      <c r="J63" s="65"/>
      <c r="K63" s="66"/>
      <c r="L63" s="67"/>
      <c r="M63" s="65"/>
      <c r="N63" s="65"/>
      <c r="O63" s="68"/>
      <c r="P63" s="67"/>
      <c r="Q63" s="65"/>
      <c r="R63" s="65"/>
      <c r="S63" s="68"/>
      <c r="T63" s="67"/>
      <c r="U63" s="65"/>
      <c r="V63" s="65"/>
      <c r="W63" s="68"/>
      <c r="X63" s="67"/>
      <c r="Y63" s="65"/>
      <c r="Z63" s="65"/>
      <c r="AA63" s="68"/>
      <c r="AB63" s="67"/>
      <c r="AC63" s="65"/>
      <c r="AD63" s="65"/>
      <c r="AE63" s="68"/>
      <c r="AF63" s="682"/>
      <c r="AG63" s="766"/>
      <c r="AH63" s="805" t="s">
        <v>465</v>
      </c>
      <c r="AI63" s="706"/>
      <c r="AJ63" s="706"/>
      <c r="AK63" s="838"/>
      <c r="AL63" s="888"/>
      <c r="AM63" s="75"/>
      <c r="AN63" s="75"/>
      <c r="AO63" s="75"/>
    </row>
    <row r="64" spans="1:41" s="21" customFormat="1" ht="12" x14ac:dyDescent="0.2">
      <c r="A64" s="53"/>
      <c r="B64" s="84"/>
      <c r="C64" s="193"/>
      <c r="D64" s="858"/>
      <c r="E64" s="861"/>
      <c r="F64" s="862"/>
      <c r="G64" s="823">
        <f>IFERROR(SUM(G65:G70)/COUNT(G65:G70),0)</f>
        <v>0.4</v>
      </c>
      <c r="H64" s="824">
        <f t="shared" ref="H64:O64" si="71">IFERROR(SUM(H65:H70)/COUNT(H65:H70),0)</f>
        <v>0.6</v>
      </c>
      <c r="I64" s="824">
        <f t="shared" si="71"/>
        <v>0.6</v>
      </c>
      <c r="J64" s="824">
        <f t="shared" si="71"/>
        <v>0.6</v>
      </c>
      <c r="K64" s="824">
        <f t="shared" si="71"/>
        <v>0.7</v>
      </c>
      <c r="L64" s="825">
        <f t="shared" si="71"/>
        <v>0.9</v>
      </c>
      <c r="M64" s="824">
        <f t="shared" si="71"/>
        <v>0.9</v>
      </c>
      <c r="N64" s="824">
        <f t="shared" si="71"/>
        <v>0.9</v>
      </c>
      <c r="O64" s="826">
        <f t="shared" si="71"/>
        <v>1</v>
      </c>
      <c r="P64" s="825">
        <f t="shared" ref="P64:AE64" si="72">IFERROR(SUM(P65:P70)/COUNT(P65:P70),0)</f>
        <v>1</v>
      </c>
      <c r="Q64" s="824">
        <f t="shared" si="72"/>
        <v>1</v>
      </c>
      <c r="R64" s="824">
        <f t="shared" si="72"/>
        <v>1</v>
      </c>
      <c r="S64" s="826">
        <f t="shared" si="72"/>
        <v>1</v>
      </c>
      <c r="T64" s="825">
        <f t="shared" si="72"/>
        <v>1</v>
      </c>
      <c r="U64" s="824">
        <f t="shared" si="72"/>
        <v>1</v>
      </c>
      <c r="V64" s="824">
        <f t="shared" si="72"/>
        <v>1</v>
      </c>
      <c r="W64" s="826">
        <f t="shared" si="72"/>
        <v>1</v>
      </c>
      <c r="X64" s="403">
        <f t="shared" si="72"/>
        <v>1</v>
      </c>
      <c r="Y64" s="402">
        <f t="shared" si="72"/>
        <v>1</v>
      </c>
      <c r="Z64" s="402">
        <f t="shared" si="72"/>
        <v>1</v>
      </c>
      <c r="AA64" s="404">
        <f t="shared" si="72"/>
        <v>1</v>
      </c>
      <c r="AB64" s="403">
        <f t="shared" si="72"/>
        <v>1</v>
      </c>
      <c r="AC64" s="402">
        <f t="shared" si="72"/>
        <v>1</v>
      </c>
      <c r="AD64" s="402">
        <f t="shared" si="72"/>
        <v>1</v>
      </c>
      <c r="AE64" s="404">
        <f t="shared" si="72"/>
        <v>1</v>
      </c>
      <c r="AF64" s="743" t="s">
        <v>859</v>
      </c>
      <c r="AG64" s="217"/>
      <c r="AH64" s="217"/>
      <c r="AI64" s="217"/>
      <c r="AJ64" s="217"/>
      <c r="AK64" s="830"/>
      <c r="AL64" s="886"/>
      <c r="AM64" s="217"/>
      <c r="AN64" s="217"/>
      <c r="AO64" s="217"/>
    </row>
    <row r="65" spans="1:41" s="21" customFormat="1" x14ac:dyDescent="0.2">
      <c r="A65" s="53"/>
      <c r="B65" s="84"/>
      <c r="C65" s="193"/>
      <c r="D65" s="325" t="s">
        <v>216</v>
      </c>
      <c r="E65" s="50"/>
      <c r="F65" s="51"/>
      <c r="G65" s="510"/>
      <c r="H65" s="288"/>
      <c r="I65" s="288"/>
      <c r="J65" s="288"/>
      <c r="K65" s="293"/>
      <c r="L65" s="292"/>
      <c r="M65" s="288"/>
      <c r="N65" s="288"/>
      <c r="O65" s="295"/>
      <c r="P65" s="292"/>
      <c r="Q65" s="288"/>
      <c r="R65" s="288"/>
      <c r="S65" s="295"/>
      <c r="T65" s="292"/>
      <c r="U65" s="288"/>
      <c r="V65" s="288"/>
      <c r="W65" s="295"/>
      <c r="X65" s="292"/>
      <c r="Y65" s="288"/>
      <c r="Z65" s="288"/>
      <c r="AA65" s="295"/>
      <c r="AB65" s="292"/>
      <c r="AC65" s="288"/>
      <c r="AD65" s="288"/>
      <c r="AE65" s="295"/>
      <c r="AF65" s="510"/>
      <c r="AG65" s="386"/>
      <c r="AH65" s="510"/>
      <c r="AI65" s="386"/>
      <c r="AJ65" s="386"/>
      <c r="AK65" s="510"/>
      <c r="AL65" s="890"/>
      <c r="AM65" s="510"/>
      <c r="AN65" s="510"/>
      <c r="AO65" s="510"/>
    </row>
    <row r="66" spans="1:41" s="21" customFormat="1" ht="22.5" x14ac:dyDescent="0.2">
      <c r="A66" s="53"/>
      <c r="B66" s="84"/>
      <c r="C66" s="193"/>
      <c r="D66" s="328" t="s">
        <v>211</v>
      </c>
      <c r="E66" s="19"/>
      <c r="F66" s="18"/>
      <c r="G66" s="378">
        <v>1</v>
      </c>
      <c r="H66" s="288">
        <f t="shared" ref="H66:O70" si="73">G66</f>
        <v>1</v>
      </c>
      <c r="I66" s="288">
        <f>H66</f>
        <v>1</v>
      </c>
      <c r="J66" s="288">
        <f>I66</f>
        <v>1</v>
      </c>
      <c r="K66" s="293">
        <f t="shared" si="73"/>
        <v>1</v>
      </c>
      <c r="L66" s="292">
        <f>K66</f>
        <v>1</v>
      </c>
      <c r="M66" s="288">
        <f t="shared" si="73"/>
        <v>1</v>
      </c>
      <c r="N66" s="288">
        <f t="shared" si="73"/>
        <v>1</v>
      </c>
      <c r="O66" s="295">
        <f t="shared" si="73"/>
        <v>1</v>
      </c>
      <c r="P66" s="292">
        <f t="shared" ref="P66:AE66" si="74">O66</f>
        <v>1</v>
      </c>
      <c r="Q66" s="288">
        <f t="shared" si="74"/>
        <v>1</v>
      </c>
      <c r="R66" s="288">
        <f t="shared" si="74"/>
        <v>1</v>
      </c>
      <c r="S66" s="295">
        <f t="shared" si="74"/>
        <v>1</v>
      </c>
      <c r="T66" s="292">
        <f t="shared" si="74"/>
        <v>1</v>
      </c>
      <c r="U66" s="288">
        <f t="shared" si="74"/>
        <v>1</v>
      </c>
      <c r="V66" s="288">
        <f t="shared" si="74"/>
        <v>1</v>
      </c>
      <c r="W66" s="295">
        <f t="shared" si="74"/>
        <v>1</v>
      </c>
      <c r="X66" s="292">
        <f t="shared" si="74"/>
        <v>1</v>
      </c>
      <c r="Y66" s="288">
        <f t="shared" si="74"/>
        <v>1</v>
      </c>
      <c r="Z66" s="288">
        <f t="shared" si="74"/>
        <v>1</v>
      </c>
      <c r="AA66" s="295">
        <f t="shared" si="74"/>
        <v>1</v>
      </c>
      <c r="AB66" s="292">
        <f t="shared" si="74"/>
        <v>1</v>
      </c>
      <c r="AC66" s="288">
        <f t="shared" si="74"/>
        <v>1</v>
      </c>
      <c r="AD66" s="288">
        <f t="shared" si="74"/>
        <v>1</v>
      </c>
      <c r="AE66" s="295">
        <f t="shared" si="74"/>
        <v>1</v>
      </c>
      <c r="AF66" s="743" t="s">
        <v>668</v>
      </c>
      <c r="AG66" s="676"/>
      <c r="AH66" s="505"/>
      <c r="AI66" s="676"/>
      <c r="AJ66" s="676"/>
      <c r="AK66" s="666"/>
      <c r="AL66" s="880"/>
      <c r="AM66" s="505"/>
      <c r="AN66" s="505"/>
      <c r="AO66" s="505"/>
    </row>
    <row r="67" spans="1:41" s="21" customFormat="1" ht="12" x14ac:dyDescent="0.2">
      <c r="A67" s="53"/>
      <c r="B67" s="84"/>
      <c r="C67" s="192"/>
      <c r="D67" s="748" t="s">
        <v>212</v>
      </c>
      <c r="E67" s="19"/>
      <c r="F67" s="18"/>
      <c r="G67" s="378">
        <v>0.5</v>
      </c>
      <c r="H67" s="288">
        <v>1</v>
      </c>
      <c r="I67" s="288">
        <f t="shared" si="73"/>
        <v>1</v>
      </c>
      <c r="J67" s="288">
        <f t="shared" si="73"/>
        <v>1</v>
      </c>
      <c r="K67" s="293">
        <f t="shared" si="73"/>
        <v>1</v>
      </c>
      <c r="L67" s="292">
        <f>K67</f>
        <v>1</v>
      </c>
      <c r="M67" s="288">
        <f t="shared" si="73"/>
        <v>1</v>
      </c>
      <c r="N67" s="288">
        <f t="shared" si="73"/>
        <v>1</v>
      </c>
      <c r="O67" s="295">
        <f t="shared" si="73"/>
        <v>1</v>
      </c>
      <c r="P67" s="292">
        <f t="shared" ref="P67:AE67" si="75">O67</f>
        <v>1</v>
      </c>
      <c r="Q67" s="288">
        <f t="shared" si="75"/>
        <v>1</v>
      </c>
      <c r="R67" s="288">
        <f t="shared" si="75"/>
        <v>1</v>
      </c>
      <c r="S67" s="295">
        <f t="shared" si="75"/>
        <v>1</v>
      </c>
      <c r="T67" s="292">
        <f t="shared" si="75"/>
        <v>1</v>
      </c>
      <c r="U67" s="288">
        <f t="shared" si="75"/>
        <v>1</v>
      </c>
      <c r="V67" s="288">
        <f t="shared" si="75"/>
        <v>1</v>
      </c>
      <c r="W67" s="295">
        <f t="shared" si="75"/>
        <v>1</v>
      </c>
      <c r="X67" s="292">
        <f t="shared" si="75"/>
        <v>1</v>
      </c>
      <c r="Y67" s="288">
        <f t="shared" si="75"/>
        <v>1</v>
      </c>
      <c r="Z67" s="288">
        <f t="shared" si="75"/>
        <v>1</v>
      </c>
      <c r="AA67" s="295">
        <f t="shared" si="75"/>
        <v>1</v>
      </c>
      <c r="AB67" s="292">
        <f t="shared" si="75"/>
        <v>1</v>
      </c>
      <c r="AC67" s="288">
        <f t="shared" si="75"/>
        <v>1</v>
      </c>
      <c r="AD67" s="288">
        <f t="shared" si="75"/>
        <v>1</v>
      </c>
      <c r="AE67" s="295">
        <f t="shared" si="75"/>
        <v>1</v>
      </c>
      <c r="AF67" s="743" t="s">
        <v>668</v>
      </c>
      <c r="AG67" s="676"/>
      <c r="AH67" s="505"/>
      <c r="AI67" s="676"/>
      <c r="AJ67" s="676"/>
      <c r="AK67" s="666"/>
      <c r="AL67" s="880"/>
      <c r="AM67" s="505"/>
      <c r="AN67" s="505"/>
      <c r="AO67" s="505"/>
    </row>
    <row r="68" spans="1:41" s="21" customFormat="1" ht="22.5" x14ac:dyDescent="0.2">
      <c r="A68" s="53"/>
      <c r="B68" s="84"/>
      <c r="C68" s="192"/>
      <c r="D68" s="748" t="s">
        <v>213</v>
      </c>
      <c r="E68" s="19"/>
      <c r="F68" s="18"/>
      <c r="G68" s="378">
        <v>0</v>
      </c>
      <c r="H68" s="288">
        <v>0</v>
      </c>
      <c r="I68" s="288">
        <v>0</v>
      </c>
      <c r="J68" s="288">
        <v>0</v>
      </c>
      <c r="K68" s="293">
        <v>0.5</v>
      </c>
      <c r="L68" s="292">
        <v>1</v>
      </c>
      <c r="M68" s="288">
        <f t="shared" si="73"/>
        <v>1</v>
      </c>
      <c r="N68" s="288">
        <f t="shared" si="73"/>
        <v>1</v>
      </c>
      <c r="O68" s="295">
        <f t="shared" si="73"/>
        <v>1</v>
      </c>
      <c r="P68" s="292">
        <f t="shared" ref="P68:R70" si="76">O68</f>
        <v>1</v>
      </c>
      <c r="Q68" s="288">
        <f t="shared" si="76"/>
        <v>1</v>
      </c>
      <c r="R68" s="288">
        <f t="shared" si="76"/>
        <v>1</v>
      </c>
      <c r="S68" s="295">
        <f t="shared" ref="S68:T70" si="77">R68</f>
        <v>1</v>
      </c>
      <c r="T68" s="292">
        <f t="shared" si="77"/>
        <v>1</v>
      </c>
      <c r="U68" s="288">
        <f t="shared" ref="U68:AE68" si="78">T68</f>
        <v>1</v>
      </c>
      <c r="V68" s="288">
        <f t="shared" si="78"/>
        <v>1</v>
      </c>
      <c r="W68" s="295">
        <f t="shared" si="78"/>
        <v>1</v>
      </c>
      <c r="X68" s="292">
        <f t="shared" si="78"/>
        <v>1</v>
      </c>
      <c r="Y68" s="288">
        <f t="shared" si="78"/>
        <v>1</v>
      </c>
      <c r="Z68" s="288">
        <f t="shared" si="78"/>
        <v>1</v>
      </c>
      <c r="AA68" s="295">
        <f t="shared" si="78"/>
        <v>1</v>
      </c>
      <c r="AB68" s="292">
        <f t="shared" si="78"/>
        <v>1</v>
      </c>
      <c r="AC68" s="288">
        <f t="shared" si="78"/>
        <v>1</v>
      </c>
      <c r="AD68" s="288">
        <f t="shared" si="78"/>
        <v>1</v>
      </c>
      <c r="AE68" s="295">
        <f t="shared" si="78"/>
        <v>1</v>
      </c>
      <c r="AF68" s="743" t="s">
        <v>859</v>
      </c>
      <c r="AG68" s="667" t="s">
        <v>841</v>
      </c>
      <c r="AH68" s="505"/>
      <c r="AI68" s="667"/>
      <c r="AJ68" s="667"/>
      <c r="AK68" s="666"/>
      <c r="AL68" s="880"/>
      <c r="AM68" s="505"/>
      <c r="AN68" s="505"/>
      <c r="AO68" s="505"/>
    </row>
    <row r="69" spans="1:41" s="21" customFormat="1" ht="33.75" x14ac:dyDescent="0.2">
      <c r="A69" s="53"/>
      <c r="B69" s="84"/>
      <c r="C69" s="193"/>
      <c r="D69" s="748" t="s">
        <v>214</v>
      </c>
      <c r="E69" s="19"/>
      <c r="F69" s="18"/>
      <c r="G69" s="378">
        <v>0.5</v>
      </c>
      <c r="H69" s="288">
        <v>0.75</v>
      </c>
      <c r="I69" s="288">
        <v>0.75</v>
      </c>
      <c r="J69" s="288">
        <v>0.75</v>
      </c>
      <c r="K69" s="293">
        <f t="shared" si="73"/>
        <v>0.75</v>
      </c>
      <c r="L69" s="292">
        <v>1</v>
      </c>
      <c r="M69" s="288">
        <f t="shared" si="73"/>
        <v>1</v>
      </c>
      <c r="N69" s="288">
        <f t="shared" si="73"/>
        <v>1</v>
      </c>
      <c r="O69" s="295">
        <f t="shared" si="73"/>
        <v>1</v>
      </c>
      <c r="P69" s="292">
        <f t="shared" si="76"/>
        <v>1</v>
      </c>
      <c r="Q69" s="288">
        <f t="shared" si="76"/>
        <v>1</v>
      </c>
      <c r="R69" s="288">
        <f t="shared" si="76"/>
        <v>1</v>
      </c>
      <c r="S69" s="295">
        <f t="shared" si="77"/>
        <v>1</v>
      </c>
      <c r="T69" s="292">
        <f t="shared" si="77"/>
        <v>1</v>
      </c>
      <c r="U69" s="288">
        <f t="shared" ref="U69:AE69" si="79">T69</f>
        <v>1</v>
      </c>
      <c r="V69" s="288">
        <f t="shared" si="79"/>
        <v>1</v>
      </c>
      <c r="W69" s="295">
        <f t="shared" si="79"/>
        <v>1</v>
      </c>
      <c r="X69" s="292">
        <f t="shared" si="79"/>
        <v>1</v>
      </c>
      <c r="Y69" s="288">
        <f t="shared" si="79"/>
        <v>1</v>
      </c>
      <c r="Z69" s="288">
        <f t="shared" si="79"/>
        <v>1</v>
      </c>
      <c r="AA69" s="295">
        <f t="shared" si="79"/>
        <v>1</v>
      </c>
      <c r="AB69" s="292">
        <f t="shared" si="79"/>
        <v>1</v>
      </c>
      <c r="AC69" s="288">
        <f t="shared" si="79"/>
        <v>1</v>
      </c>
      <c r="AD69" s="288">
        <f t="shared" si="79"/>
        <v>1</v>
      </c>
      <c r="AE69" s="295">
        <f t="shared" si="79"/>
        <v>1</v>
      </c>
      <c r="AF69" s="743" t="s">
        <v>861</v>
      </c>
      <c r="AG69" s="667" t="s">
        <v>873</v>
      </c>
      <c r="AH69" s="505"/>
      <c r="AI69" s="667"/>
      <c r="AJ69" s="667"/>
      <c r="AK69" s="666"/>
      <c r="AL69" s="880"/>
      <c r="AM69" s="505"/>
      <c r="AN69" s="505"/>
      <c r="AO69" s="505"/>
    </row>
    <row r="70" spans="1:41" s="21" customFormat="1" ht="12.75" thickBot="1" x14ac:dyDescent="0.25">
      <c r="A70" s="53"/>
      <c r="B70" s="84"/>
      <c r="C70" s="193"/>
      <c r="D70" s="748" t="s">
        <v>215</v>
      </c>
      <c r="E70" s="19"/>
      <c r="F70" s="18"/>
      <c r="G70" s="378">
        <v>0</v>
      </c>
      <c r="H70" s="288">
        <v>0.25</v>
      </c>
      <c r="I70" s="288">
        <v>0.25</v>
      </c>
      <c r="J70" s="288">
        <v>0.25</v>
      </c>
      <c r="K70" s="293">
        <v>0.25</v>
      </c>
      <c r="L70" s="292">
        <v>0.5</v>
      </c>
      <c r="M70" s="288">
        <f t="shared" si="73"/>
        <v>0.5</v>
      </c>
      <c r="N70" s="288">
        <f t="shared" si="73"/>
        <v>0.5</v>
      </c>
      <c r="O70" s="295">
        <v>1</v>
      </c>
      <c r="P70" s="292">
        <f t="shared" si="76"/>
        <v>1</v>
      </c>
      <c r="Q70" s="288">
        <f t="shared" si="76"/>
        <v>1</v>
      </c>
      <c r="R70" s="288">
        <f t="shared" si="76"/>
        <v>1</v>
      </c>
      <c r="S70" s="295">
        <f t="shared" si="77"/>
        <v>1</v>
      </c>
      <c r="T70" s="292">
        <f t="shared" si="77"/>
        <v>1</v>
      </c>
      <c r="U70" s="288">
        <f t="shared" ref="U70:AE70" si="80">T70</f>
        <v>1</v>
      </c>
      <c r="V70" s="288">
        <f t="shared" si="80"/>
        <v>1</v>
      </c>
      <c r="W70" s="295">
        <f t="shared" si="80"/>
        <v>1</v>
      </c>
      <c r="X70" s="292">
        <f t="shared" si="80"/>
        <v>1</v>
      </c>
      <c r="Y70" s="288">
        <f t="shared" si="80"/>
        <v>1</v>
      </c>
      <c r="Z70" s="288">
        <f t="shared" si="80"/>
        <v>1</v>
      </c>
      <c r="AA70" s="295">
        <f t="shared" si="80"/>
        <v>1</v>
      </c>
      <c r="AB70" s="292">
        <f t="shared" si="80"/>
        <v>1</v>
      </c>
      <c r="AC70" s="288">
        <f t="shared" si="80"/>
        <v>1</v>
      </c>
      <c r="AD70" s="288">
        <f t="shared" si="80"/>
        <v>1</v>
      </c>
      <c r="AE70" s="295">
        <f t="shared" si="80"/>
        <v>1</v>
      </c>
      <c r="AF70" s="743" t="s">
        <v>861</v>
      </c>
      <c r="AG70" s="667" t="s">
        <v>868</v>
      </c>
      <c r="AH70" s="505"/>
      <c r="AI70" s="676"/>
      <c r="AJ70" s="676"/>
      <c r="AK70" s="666"/>
      <c r="AL70" s="880"/>
      <c r="AM70" s="505"/>
      <c r="AN70" s="505"/>
      <c r="AO70" s="505"/>
    </row>
    <row r="71" spans="1:41" s="21" customFormat="1" ht="12" thickBot="1" x14ac:dyDescent="0.25">
      <c r="A71" s="53"/>
      <c r="B71" s="189" t="s">
        <v>38</v>
      </c>
      <c r="C71" s="197"/>
      <c r="D71" s="148" t="s">
        <v>37</v>
      </c>
      <c r="E71" s="62"/>
      <c r="F71" s="63"/>
      <c r="G71" s="63"/>
      <c r="H71" s="429"/>
      <c r="I71" s="455"/>
      <c r="J71" s="65"/>
      <c r="K71" s="66"/>
      <c r="L71" s="67"/>
      <c r="M71" s="65"/>
      <c r="N71" s="65"/>
      <c r="O71" s="428"/>
      <c r="P71" s="67"/>
      <c r="Q71" s="65"/>
      <c r="R71" s="65"/>
      <c r="S71" s="65"/>
      <c r="T71" s="65"/>
      <c r="U71" s="65"/>
      <c r="V71" s="65"/>
      <c r="W71" s="65"/>
      <c r="X71" s="65"/>
      <c r="Y71" s="65"/>
      <c r="Z71" s="65"/>
      <c r="AA71" s="65"/>
      <c r="AB71" s="65"/>
      <c r="AC71" s="65"/>
      <c r="AD71" s="65"/>
      <c r="AE71" s="65"/>
      <c r="AF71" s="682"/>
      <c r="AG71" s="766"/>
      <c r="AH71" s="805" t="s">
        <v>465</v>
      </c>
      <c r="AI71" s="706"/>
      <c r="AJ71" s="706"/>
      <c r="AK71" s="838"/>
      <c r="AL71" s="888"/>
      <c r="AM71" s="75"/>
      <c r="AN71" s="75"/>
      <c r="AO71" s="75"/>
    </row>
    <row r="72" spans="1:41" s="21" customFormat="1" ht="12" x14ac:dyDescent="0.2">
      <c r="A72" s="53"/>
      <c r="B72" s="84"/>
      <c r="C72" s="193"/>
      <c r="D72" s="860"/>
      <c r="E72" s="859"/>
      <c r="F72" s="822"/>
      <c r="G72" s="823">
        <f t="shared" ref="G72:O72" si="81">IFERROR(SUM(G73:G76)/COUNT(G73:G76),0)</f>
        <v>0.33333333333333331</v>
      </c>
      <c r="H72" s="824">
        <f t="shared" si="81"/>
        <v>0.875</v>
      </c>
      <c r="I72" s="824">
        <f>IFERROR(SUM(I73:I76)/COUNT(I73:I76),0)</f>
        <v>0.9375</v>
      </c>
      <c r="J72" s="824">
        <f t="shared" si="81"/>
        <v>0.9375</v>
      </c>
      <c r="K72" s="824">
        <f t="shared" si="81"/>
        <v>0.9375</v>
      </c>
      <c r="L72" s="825">
        <f t="shared" si="81"/>
        <v>0.9375</v>
      </c>
      <c r="M72" s="824">
        <f t="shared" si="81"/>
        <v>1</v>
      </c>
      <c r="N72" s="824">
        <f t="shared" si="81"/>
        <v>1</v>
      </c>
      <c r="O72" s="826">
        <f t="shared" si="81"/>
        <v>1</v>
      </c>
      <c r="P72" s="825">
        <f t="shared" ref="P72:AE72" si="82">IFERROR(SUM(P73:P76)/COUNT(P73:P76),0)</f>
        <v>1</v>
      </c>
      <c r="Q72" s="824">
        <f t="shared" si="82"/>
        <v>1</v>
      </c>
      <c r="R72" s="824">
        <f t="shared" si="82"/>
        <v>1</v>
      </c>
      <c r="S72" s="826">
        <f t="shared" si="82"/>
        <v>1</v>
      </c>
      <c r="T72" s="825">
        <f t="shared" si="82"/>
        <v>1</v>
      </c>
      <c r="U72" s="824">
        <f t="shared" si="82"/>
        <v>1</v>
      </c>
      <c r="V72" s="824">
        <f t="shared" si="82"/>
        <v>1</v>
      </c>
      <c r="W72" s="826">
        <f t="shared" si="82"/>
        <v>1</v>
      </c>
      <c r="X72" s="825">
        <f t="shared" si="82"/>
        <v>1</v>
      </c>
      <c r="Y72" s="824">
        <f t="shared" si="82"/>
        <v>1</v>
      </c>
      <c r="Z72" s="824">
        <f t="shared" si="82"/>
        <v>1</v>
      </c>
      <c r="AA72" s="826">
        <f t="shared" si="82"/>
        <v>1</v>
      </c>
      <c r="AB72" s="403">
        <f t="shared" si="82"/>
        <v>1</v>
      </c>
      <c r="AC72" s="402">
        <f t="shared" si="82"/>
        <v>1</v>
      </c>
      <c r="AD72" s="402">
        <f t="shared" si="82"/>
        <v>1</v>
      </c>
      <c r="AE72" s="404">
        <f t="shared" si="82"/>
        <v>1</v>
      </c>
      <c r="AF72" s="743" t="s">
        <v>668</v>
      </c>
      <c r="AG72" s="869" t="s">
        <v>879</v>
      </c>
      <c r="AH72" s="217"/>
      <c r="AI72" s="217"/>
      <c r="AJ72" s="217"/>
      <c r="AK72" s="830"/>
      <c r="AL72" s="886"/>
      <c r="AM72" s="217"/>
      <c r="AN72" s="217"/>
      <c r="AO72" s="217"/>
    </row>
    <row r="73" spans="1:41" s="21" customFormat="1" ht="12" x14ac:dyDescent="0.2">
      <c r="A73" s="53"/>
      <c r="B73" s="84"/>
      <c r="C73" s="193"/>
      <c r="D73" s="328" t="s">
        <v>107</v>
      </c>
      <c r="E73" s="19"/>
      <c r="F73" s="18"/>
      <c r="G73" s="378">
        <v>0</v>
      </c>
      <c r="H73" s="288">
        <v>1</v>
      </c>
      <c r="I73" s="288">
        <f t="shared" ref="I73:AE73" si="83">H73</f>
        <v>1</v>
      </c>
      <c r="J73" s="288">
        <f t="shared" si="83"/>
        <v>1</v>
      </c>
      <c r="K73" s="460">
        <f t="shared" si="83"/>
        <v>1</v>
      </c>
      <c r="L73" s="292">
        <f t="shared" si="83"/>
        <v>1</v>
      </c>
      <c r="M73" s="288">
        <f t="shared" si="83"/>
        <v>1</v>
      </c>
      <c r="N73" s="288">
        <f t="shared" si="83"/>
        <v>1</v>
      </c>
      <c r="O73" s="295">
        <f t="shared" si="83"/>
        <v>1</v>
      </c>
      <c r="P73" s="292">
        <f t="shared" si="83"/>
        <v>1</v>
      </c>
      <c r="Q73" s="288">
        <f t="shared" si="83"/>
        <v>1</v>
      </c>
      <c r="R73" s="288">
        <f t="shared" si="83"/>
        <v>1</v>
      </c>
      <c r="S73" s="295">
        <f t="shared" si="83"/>
        <v>1</v>
      </c>
      <c r="T73" s="292">
        <f t="shared" si="83"/>
        <v>1</v>
      </c>
      <c r="U73" s="288">
        <f t="shared" si="83"/>
        <v>1</v>
      </c>
      <c r="V73" s="288">
        <f t="shared" si="83"/>
        <v>1</v>
      </c>
      <c r="W73" s="295">
        <f t="shared" si="83"/>
        <v>1</v>
      </c>
      <c r="X73" s="292">
        <f t="shared" si="83"/>
        <v>1</v>
      </c>
      <c r="Y73" s="288">
        <f t="shared" si="83"/>
        <v>1</v>
      </c>
      <c r="Z73" s="288">
        <f t="shared" si="83"/>
        <v>1</v>
      </c>
      <c r="AA73" s="295">
        <f t="shared" si="83"/>
        <v>1</v>
      </c>
      <c r="AB73" s="292">
        <f t="shared" si="83"/>
        <v>1</v>
      </c>
      <c r="AC73" s="288">
        <f t="shared" si="83"/>
        <v>1</v>
      </c>
      <c r="AD73" s="288">
        <f t="shared" si="83"/>
        <v>1</v>
      </c>
      <c r="AE73" s="295">
        <f t="shared" si="83"/>
        <v>1</v>
      </c>
      <c r="AF73" s="743" t="s">
        <v>668</v>
      </c>
      <c r="AG73" s="667"/>
      <c r="AH73" s="505"/>
      <c r="AI73" s="676"/>
      <c r="AJ73" s="676"/>
      <c r="AK73" s="666"/>
      <c r="AL73" s="880"/>
      <c r="AM73" s="505"/>
      <c r="AN73" s="505"/>
      <c r="AO73" s="505"/>
    </row>
    <row r="74" spans="1:41" s="21" customFormat="1" ht="12" x14ac:dyDescent="0.2">
      <c r="A74" s="53"/>
      <c r="B74" s="84"/>
      <c r="C74" s="193"/>
      <c r="D74" s="328" t="s">
        <v>217</v>
      </c>
      <c r="E74" s="19"/>
      <c r="F74" s="18"/>
      <c r="G74" s="378">
        <v>0</v>
      </c>
      <c r="H74" s="288">
        <v>1</v>
      </c>
      <c r="I74" s="288">
        <f t="shared" ref="I74:AE74" si="84">H74</f>
        <v>1</v>
      </c>
      <c r="J74" s="288">
        <f t="shared" si="84"/>
        <v>1</v>
      </c>
      <c r="K74" s="462">
        <f t="shared" si="84"/>
        <v>1</v>
      </c>
      <c r="L74" s="292">
        <f t="shared" si="84"/>
        <v>1</v>
      </c>
      <c r="M74" s="288">
        <f t="shared" si="84"/>
        <v>1</v>
      </c>
      <c r="N74" s="288">
        <f t="shared" si="84"/>
        <v>1</v>
      </c>
      <c r="O74" s="295">
        <f t="shared" si="84"/>
        <v>1</v>
      </c>
      <c r="P74" s="292">
        <f t="shared" si="84"/>
        <v>1</v>
      </c>
      <c r="Q74" s="288">
        <f t="shared" si="84"/>
        <v>1</v>
      </c>
      <c r="R74" s="288">
        <f t="shared" si="84"/>
        <v>1</v>
      </c>
      <c r="S74" s="295">
        <f t="shared" si="84"/>
        <v>1</v>
      </c>
      <c r="T74" s="292">
        <f t="shared" si="84"/>
        <v>1</v>
      </c>
      <c r="U74" s="288">
        <f t="shared" si="84"/>
        <v>1</v>
      </c>
      <c r="V74" s="288">
        <f t="shared" si="84"/>
        <v>1</v>
      </c>
      <c r="W74" s="295">
        <f t="shared" si="84"/>
        <v>1</v>
      </c>
      <c r="X74" s="292">
        <f t="shared" si="84"/>
        <v>1</v>
      </c>
      <c r="Y74" s="288">
        <f t="shared" si="84"/>
        <v>1</v>
      </c>
      <c r="Z74" s="288">
        <f t="shared" si="84"/>
        <v>1</v>
      </c>
      <c r="AA74" s="295">
        <f t="shared" si="84"/>
        <v>1</v>
      </c>
      <c r="AB74" s="292">
        <f t="shared" si="84"/>
        <v>1</v>
      </c>
      <c r="AC74" s="288">
        <f t="shared" si="84"/>
        <v>1</v>
      </c>
      <c r="AD74" s="288">
        <f t="shared" si="84"/>
        <v>1</v>
      </c>
      <c r="AE74" s="295">
        <f t="shared" si="84"/>
        <v>1</v>
      </c>
      <c r="AF74" s="743" t="s">
        <v>668</v>
      </c>
      <c r="AG74" s="667"/>
      <c r="AH74" s="505"/>
      <c r="AI74" s="676"/>
      <c r="AJ74" s="676"/>
      <c r="AK74" s="666"/>
      <c r="AL74" s="880"/>
      <c r="AM74" s="505"/>
      <c r="AN74" s="505"/>
      <c r="AO74" s="505"/>
    </row>
    <row r="75" spans="1:41" s="21" customFormat="1" ht="12" x14ac:dyDescent="0.2">
      <c r="A75" s="53"/>
      <c r="B75" s="85"/>
      <c r="C75" s="198"/>
      <c r="D75" s="325" t="s">
        <v>219</v>
      </c>
      <c r="E75" s="131"/>
      <c r="F75" s="132"/>
      <c r="G75" s="378">
        <v>1</v>
      </c>
      <c r="H75" s="288">
        <f>G75</f>
        <v>1</v>
      </c>
      <c r="I75" s="288">
        <f t="shared" ref="I75:AE75" si="85">H75</f>
        <v>1</v>
      </c>
      <c r="J75" s="288">
        <f t="shared" si="85"/>
        <v>1</v>
      </c>
      <c r="K75" s="293">
        <f t="shared" si="85"/>
        <v>1</v>
      </c>
      <c r="L75" s="292">
        <f t="shared" si="85"/>
        <v>1</v>
      </c>
      <c r="M75" s="288">
        <f t="shared" si="85"/>
        <v>1</v>
      </c>
      <c r="N75" s="288">
        <f t="shared" si="85"/>
        <v>1</v>
      </c>
      <c r="O75" s="295">
        <f t="shared" si="85"/>
        <v>1</v>
      </c>
      <c r="P75" s="292">
        <f t="shared" si="85"/>
        <v>1</v>
      </c>
      <c r="Q75" s="288">
        <f t="shared" si="85"/>
        <v>1</v>
      </c>
      <c r="R75" s="288">
        <f t="shared" si="85"/>
        <v>1</v>
      </c>
      <c r="S75" s="295">
        <f t="shared" si="85"/>
        <v>1</v>
      </c>
      <c r="T75" s="292">
        <f t="shared" si="85"/>
        <v>1</v>
      </c>
      <c r="U75" s="288">
        <f t="shared" si="85"/>
        <v>1</v>
      </c>
      <c r="V75" s="288">
        <f t="shared" si="85"/>
        <v>1</v>
      </c>
      <c r="W75" s="295">
        <f t="shared" si="85"/>
        <v>1</v>
      </c>
      <c r="X75" s="292">
        <f t="shared" si="85"/>
        <v>1</v>
      </c>
      <c r="Y75" s="288">
        <f t="shared" si="85"/>
        <v>1</v>
      </c>
      <c r="Z75" s="288">
        <f t="shared" si="85"/>
        <v>1</v>
      </c>
      <c r="AA75" s="295">
        <f t="shared" si="85"/>
        <v>1</v>
      </c>
      <c r="AB75" s="292">
        <f t="shared" si="85"/>
        <v>1</v>
      </c>
      <c r="AC75" s="288">
        <f t="shared" si="85"/>
        <v>1</v>
      </c>
      <c r="AD75" s="288">
        <f t="shared" si="85"/>
        <v>1</v>
      </c>
      <c r="AE75" s="295">
        <f t="shared" si="85"/>
        <v>1</v>
      </c>
      <c r="AF75" s="743" t="s">
        <v>861</v>
      </c>
      <c r="AG75" s="667" t="s">
        <v>874</v>
      </c>
      <c r="AH75" s="505"/>
      <c r="AI75" s="676"/>
      <c r="AJ75" s="676"/>
      <c r="AK75" s="666"/>
      <c r="AL75" s="880"/>
      <c r="AM75" s="505"/>
      <c r="AN75" s="505"/>
      <c r="AO75" s="505"/>
    </row>
    <row r="76" spans="1:41" s="21" customFormat="1" ht="23.25" thickBot="1" x14ac:dyDescent="0.25">
      <c r="A76" s="53"/>
      <c r="B76" s="85"/>
      <c r="C76" s="198"/>
      <c r="D76" s="325" t="s">
        <v>220</v>
      </c>
      <c r="E76" s="131"/>
      <c r="F76" s="132"/>
      <c r="G76" s="378"/>
      <c r="H76" s="378">
        <v>0.5</v>
      </c>
      <c r="I76" s="288">
        <v>0.75</v>
      </c>
      <c r="J76" s="288">
        <v>0.75</v>
      </c>
      <c r="K76" s="463">
        <v>0.75</v>
      </c>
      <c r="L76" s="292">
        <f>K76</f>
        <v>0.75</v>
      </c>
      <c r="M76" s="288">
        <v>1</v>
      </c>
      <c r="N76" s="288">
        <f t="shared" ref="N76:AE76" si="86">M76</f>
        <v>1</v>
      </c>
      <c r="O76" s="295">
        <f t="shared" si="86"/>
        <v>1</v>
      </c>
      <c r="P76" s="292">
        <f t="shared" si="86"/>
        <v>1</v>
      </c>
      <c r="Q76" s="288">
        <f t="shared" si="86"/>
        <v>1</v>
      </c>
      <c r="R76" s="288">
        <f t="shared" si="86"/>
        <v>1</v>
      </c>
      <c r="S76" s="295">
        <f t="shared" si="86"/>
        <v>1</v>
      </c>
      <c r="T76" s="292">
        <f t="shared" si="86"/>
        <v>1</v>
      </c>
      <c r="U76" s="288">
        <f t="shared" si="86"/>
        <v>1</v>
      </c>
      <c r="V76" s="288">
        <f t="shared" si="86"/>
        <v>1</v>
      </c>
      <c r="W76" s="295">
        <f t="shared" si="86"/>
        <v>1</v>
      </c>
      <c r="X76" s="292">
        <f t="shared" si="86"/>
        <v>1</v>
      </c>
      <c r="Y76" s="288">
        <f t="shared" si="86"/>
        <v>1</v>
      </c>
      <c r="Z76" s="288">
        <f t="shared" si="86"/>
        <v>1</v>
      </c>
      <c r="AA76" s="295">
        <f t="shared" si="86"/>
        <v>1</v>
      </c>
      <c r="AB76" s="292">
        <f t="shared" si="86"/>
        <v>1</v>
      </c>
      <c r="AC76" s="288">
        <f t="shared" si="86"/>
        <v>1</v>
      </c>
      <c r="AD76" s="288">
        <f t="shared" si="86"/>
        <v>1</v>
      </c>
      <c r="AE76" s="295">
        <f t="shared" si="86"/>
        <v>1</v>
      </c>
      <c r="AF76" s="743" t="s">
        <v>861</v>
      </c>
      <c r="AG76" s="667" t="s">
        <v>874</v>
      </c>
      <c r="AH76" s="505"/>
      <c r="AI76" s="676"/>
      <c r="AJ76" s="676"/>
      <c r="AK76" s="666"/>
      <c r="AL76" s="880"/>
      <c r="AM76" s="505"/>
      <c r="AN76" s="505"/>
      <c r="AO76" s="505"/>
    </row>
    <row r="77" spans="1:41" s="21" customFormat="1" ht="12" thickBot="1" x14ac:dyDescent="0.25">
      <c r="A77" s="53"/>
      <c r="B77" s="189" t="s">
        <v>40</v>
      </c>
      <c r="C77" s="197"/>
      <c r="D77" s="219" t="s">
        <v>31</v>
      </c>
      <c r="E77" s="62"/>
      <c r="F77" s="63"/>
      <c r="G77" s="63"/>
      <c r="H77" s="429"/>
      <c r="I77" s="65"/>
      <c r="J77" s="65"/>
      <c r="K77" s="66"/>
      <c r="L77" s="67"/>
      <c r="M77" s="65"/>
      <c r="N77" s="65"/>
      <c r="O77" s="68"/>
      <c r="P77" s="67"/>
      <c r="Q77" s="65"/>
      <c r="R77" s="65"/>
      <c r="S77" s="68"/>
      <c r="T77" s="67"/>
      <c r="U77" s="65"/>
      <c r="V77" s="65"/>
      <c r="W77" s="68"/>
      <c r="X77" s="67"/>
      <c r="Y77" s="65"/>
      <c r="Z77" s="65"/>
      <c r="AA77" s="68"/>
      <c r="AB77" s="67"/>
      <c r="AC77" s="65"/>
      <c r="AD77" s="65"/>
      <c r="AE77" s="68"/>
      <c r="AF77" s="682"/>
      <c r="AG77" s="766"/>
      <c r="AH77" s="805" t="s">
        <v>465</v>
      </c>
      <c r="AI77" s="706"/>
      <c r="AJ77" s="706"/>
      <c r="AK77" s="838"/>
      <c r="AL77" s="888"/>
      <c r="AM77" s="75"/>
      <c r="AN77" s="75"/>
      <c r="AO77" s="75"/>
    </row>
    <row r="78" spans="1:41" s="21" customFormat="1" ht="12" x14ac:dyDescent="0.2">
      <c r="A78" s="53"/>
      <c r="B78" s="84"/>
      <c r="C78" s="193"/>
      <c r="D78" s="858"/>
      <c r="E78" s="859"/>
      <c r="F78" s="822"/>
      <c r="G78" s="823">
        <f>IFERROR(SUM(G79:G85)/COUNT(G79:G85),0)</f>
        <v>0.21428571428571427</v>
      </c>
      <c r="H78" s="824">
        <f t="shared" ref="H78:O78" si="87">IFERROR(SUM(H79:H85)/COUNT(H79:H85),0)</f>
        <v>0.5714285714285714</v>
      </c>
      <c r="I78" s="824">
        <f t="shared" si="87"/>
        <v>0.5714285714285714</v>
      </c>
      <c r="J78" s="824">
        <f t="shared" si="87"/>
        <v>0.6071428571428571</v>
      </c>
      <c r="K78" s="824">
        <f t="shared" si="87"/>
        <v>0.7142857142857143</v>
      </c>
      <c r="L78" s="825">
        <f t="shared" si="87"/>
        <v>0.7857142857142857</v>
      </c>
      <c r="M78" s="824">
        <f t="shared" si="87"/>
        <v>0.8571428571428571</v>
      </c>
      <c r="N78" s="824">
        <f t="shared" si="87"/>
        <v>0.8571428571428571</v>
      </c>
      <c r="O78" s="826">
        <f t="shared" si="87"/>
        <v>0.9642857142857143</v>
      </c>
      <c r="P78" s="825">
        <f t="shared" ref="P78:AE78" si="88">IFERROR(SUM(P79:P85)/COUNT(P79:P85),0)</f>
        <v>1</v>
      </c>
      <c r="Q78" s="824">
        <f t="shared" si="88"/>
        <v>1</v>
      </c>
      <c r="R78" s="824">
        <f t="shared" si="88"/>
        <v>1</v>
      </c>
      <c r="S78" s="826">
        <f t="shared" si="88"/>
        <v>1</v>
      </c>
      <c r="T78" s="825">
        <f t="shared" si="88"/>
        <v>1</v>
      </c>
      <c r="U78" s="824">
        <f t="shared" si="88"/>
        <v>1</v>
      </c>
      <c r="V78" s="824">
        <f t="shared" si="88"/>
        <v>1</v>
      </c>
      <c r="W78" s="826">
        <f t="shared" si="88"/>
        <v>1</v>
      </c>
      <c r="X78" s="403">
        <f t="shared" si="88"/>
        <v>1</v>
      </c>
      <c r="Y78" s="402">
        <f t="shared" si="88"/>
        <v>1</v>
      </c>
      <c r="Z78" s="402">
        <f t="shared" si="88"/>
        <v>1</v>
      </c>
      <c r="AA78" s="404">
        <f t="shared" si="88"/>
        <v>1</v>
      </c>
      <c r="AB78" s="403">
        <f t="shared" si="88"/>
        <v>1</v>
      </c>
      <c r="AC78" s="402">
        <f t="shared" si="88"/>
        <v>1</v>
      </c>
      <c r="AD78" s="402">
        <f t="shared" si="88"/>
        <v>1</v>
      </c>
      <c r="AE78" s="404">
        <f t="shared" si="88"/>
        <v>1</v>
      </c>
      <c r="AF78" s="743" t="s">
        <v>859</v>
      </c>
      <c r="AG78" s="217"/>
      <c r="AH78" s="217"/>
      <c r="AI78" s="217"/>
      <c r="AJ78" s="217"/>
      <c r="AK78" s="830"/>
      <c r="AL78" s="886"/>
      <c r="AM78" s="217"/>
      <c r="AN78" s="217"/>
      <c r="AO78" s="217"/>
    </row>
    <row r="79" spans="1:41" s="21" customFormat="1" ht="22.5" x14ac:dyDescent="0.2">
      <c r="A79" s="53"/>
      <c r="B79" s="84"/>
      <c r="C79" s="193"/>
      <c r="D79" s="750" t="s">
        <v>221</v>
      </c>
      <c r="E79" s="44"/>
      <c r="F79" s="46"/>
      <c r="G79" s="378">
        <v>0</v>
      </c>
      <c r="H79" s="288">
        <v>0.5</v>
      </c>
      <c r="I79" s="288">
        <f>H79</f>
        <v>0.5</v>
      </c>
      <c r="J79" s="288">
        <v>0.75</v>
      </c>
      <c r="K79" s="293">
        <v>1</v>
      </c>
      <c r="L79" s="292">
        <f t="shared" ref="L79:T79" si="89">K79</f>
        <v>1</v>
      </c>
      <c r="M79" s="288">
        <f t="shared" si="89"/>
        <v>1</v>
      </c>
      <c r="N79" s="288">
        <f t="shared" si="89"/>
        <v>1</v>
      </c>
      <c r="O79" s="295">
        <f t="shared" si="89"/>
        <v>1</v>
      </c>
      <c r="P79" s="292">
        <f t="shared" si="89"/>
        <v>1</v>
      </c>
      <c r="Q79" s="288">
        <f t="shared" si="89"/>
        <v>1</v>
      </c>
      <c r="R79" s="288">
        <f t="shared" si="89"/>
        <v>1</v>
      </c>
      <c r="S79" s="295">
        <f t="shared" si="89"/>
        <v>1</v>
      </c>
      <c r="T79" s="292">
        <f t="shared" si="89"/>
        <v>1</v>
      </c>
      <c r="U79" s="288">
        <f t="shared" ref="U79:U85" si="90">T79</f>
        <v>1</v>
      </c>
      <c r="V79" s="288">
        <f t="shared" ref="V79:V85" si="91">U79</f>
        <v>1</v>
      </c>
      <c r="W79" s="295">
        <f t="shared" ref="W79:W85" si="92">V79</f>
        <v>1</v>
      </c>
      <c r="X79" s="292">
        <f>W79</f>
        <v>1</v>
      </c>
      <c r="Y79" s="288">
        <f t="shared" ref="Y79:Y85" si="93">X79</f>
        <v>1</v>
      </c>
      <c r="Z79" s="288">
        <f t="shared" ref="Z79:Z85" si="94">Y79</f>
        <v>1</v>
      </c>
      <c r="AA79" s="295">
        <f t="shared" ref="AA79:AA85" si="95">Z79</f>
        <v>1</v>
      </c>
      <c r="AB79" s="292">
        <f>AA79</f>
        <v>1</v>
      </c>
      <c r="AC79" s="288">
        <f t="shared" ref="AC79:AC85" si="96">AB79</f>
        <v>1</v>
      </c>
      <c r="AD79" s="288">
        <f t="shared" ref="AD79:AD85" si="97">AC79</f>
        <v>1</v>
      </c>
      <c r="AE79" s="295">
        <f t="shared" ref="AE79:AE85" si="98">AD79</f>
        <v>1</v>
      </c>
      <c r="AF79" s="743" t="s">
        <v>668</v>
      </c>
      <c r="AG79" s="676"/>
      <c r="AH79" s="505"/>
      <c r="AI79" s="676"/>
      <c r="AJ79" s="676"/>
      <c r="AK79" s="666"/>
      <c r="AL79" s="880"/>
      <c r="AM79" s="505"/>
      <c r="AN79" s="505"/>
      <c r="AO79" s="505"/>
    </row>
    <row r="80" spans="1:41" s="21" customFormat="1" ht="22.5" x14ac:dyDescent="0.2">
      <c r="A80" s="53"/>
      <c r="B80" s="84"/>
      <c r="C80" s="193"/>
      <c r="D80" s="751" t="s">
        <v>222</v>
      </c>
      <c r="E80" s="44"/>
      <c r="F80" s="46"/>
      <c r="G80" s="378">
        <v>0</v>
      </c>
      <c r="H80" s="288">
        <f>G80</f>
        <v>0</v>
      </c>
      <c r="I80" s="288">
        <f>H80</f>
        <v>0</v>
      </c>
      <c r="J80" s="288">
        <f>I80</f>
        <v>0</v>
      </c>
      <c r="K80" s="457">
        <f>J80</f>
        <v>0</v>
      </c>
      <c r="L80" s="292">
        <f>K80</f>
        <v>0</v>
      </c>
      <c r="M80" s="288">
        <v>0.5</v>
      </c>
      <c r="N80" s="288">
        <f>M80</f>
        <v>0.5</v>
      </c>
      <c r="O80" s="295">
        <v>0.75</v>
      </c>
      <c r="P80" s="292">
        <v>1</v>
      </c>
      <c r="Q80" s="288">
        <f t="shared" ref="Q80:S85" si="99">P80</f>
        <v>1</v>
      </c>
      <c r="R80" s="288">
        <f t="shared" si="99"/>
        <v>1</v>
      </c>
      <c r="S80" s="295">
        <f t="shared" si="99"/>
        <v>1</v>
      </c>
      <c r="T80" s="292">
        <v>1</v>
      </c>
      <c r="U80" s="288">
        <f t="shared" si="90"/>
        <v>1</v>
      </c>
      <c r="V80" s="288">
        <f t="shared" si="91"/>
        <v>1</v>
      </c>
      <c r="W80" s="295">
        <f t="shared" si="92"/>
        <v>1</v>
      </c>
      <c r="X80" s="292">
        <v>1</v>
      </c>
      <c r="Y80" s="288">
        <f t="shared" si="93"/>
        <v>1</v>
      </c>
      <c r="Z80" s="288">
        <f t="shared" si="94"/>
        <v>1</v>
      </c>
      <c r="AA80" s="295">
        <f t="shared" si="95"/>
        <v>1</v>
      </c>
      <c r="AB80" s="292">
        <v>1</v>
      </c>
      <c r="AC80" s="288">
        <f t="shared" si="96"/>
        <v>1</v>
      </c>
      <c r="AD80" s="288">
        <f t="shared" si="97"/>
        <v>1</v>
      </c>
      <c r="AE80" s="295">
        <f t="shared" si="98"/>
        <v>1</v>
      </c>
      <c r="AF80" s="743" t="s">
        <v>859</v>
      </c>
      <c r="AG80" s="667" t="s">
        <v>842</v>
      </c>
      <c r="AH80" s="505"/>
      <c r="AI80" s="667"/>
      <c r="AJ80" s="667"/>
      <c r="AK80" s="666" t="s">
        <v>840</v>
      </c>
      <c r="AL80" s="887">
        <v>200000</v>
      </c>
      <c r="AM80" s="505" t="s">
        <v>152</v>
      </c>
      <c r="AN80" s="505" t="s">
        <v>465</v>
      </c>
      <c r="AO80" s="505"/>
    </row>
    <row r="81" spans="1:41" s="21" customFormat="1" ht="22.5" x14ac:dyDescent="0.2">
      <c r="A81" s="53"/>
      <c r="B81" s="84"/>
      <c r="C81" s="193"/>
      <c r="D81" s="751" t="s">
        <v>282</v>
      </c>
      <c r="E81" s="44"/>
      <c r="F81" s="46"/>
      <c r="G81" s="378">
        <v>0</v>
      </c>
      <c r="H81" s="288">
        <f>G81</f>
        <v>0</v>
      </c>
      <c r="I81" s="288">
        <f>H81</f>
        <v>0</v>
      </c>
      <c r="J81" s="288">
        <f>I81</f>
        <v>0</v>
      </c>
      <c r="K81" s="293">
        <v>0.5</v>
      </c>
      <c r="L81" s="292">
        <v>0.5</v>
      </c>
      <c r="M81" s="288">
        <v>0.5</v>
      </c>
      <c r="N81" s="288">
        <v>0.5</v>
      </c>
      <c r="O81" s="295">
        <v>1</v>
      </c>
      <c r="P81" s="292">
        <f>O81</f>
        <v>1</v>
      </c>
      <c r="Q81" s="288">
        <f t="shared" si="99"/>
        <v>1</v>
      </c>
      <c r="R81" s="288">
        <f t="shared" si="99"/>
        <v>1</v>
      </c>
      <c r="S81" s="295">
        <f t="shared" si="99"/>
        <v>1</v>
      </c>
      <c r="T81" s="292">
        <f>S81</f>
        <v>1</v>
      </c>
      <c r="U81" s="288">
        <f t="shared" si="90"/>
        <v>1</v>
      </c>
      <c r="V81" s="288">
        <f t="shared" si="91"/>
        <v>1</v>
      </c>
      <c r="W81" s="295">
        <f t="shared" si="92"/>
        <v>1</v>
      </c>
      <c r="X81" s="292">
        <f>W81</f>
        <v>1</v>
      </c>
      <c r="Y81" s="288">
        <f t="shared" si="93"/>
        <v>1</v>
      </c>
      <c r="Z81" s="288">
        <f t="shared" si="94"/>
        <v>1</v>
      </c>
      <c r="AA81" s="295">
        <f t="shared" si="95"/>
        <v>1</v>
      </c>
      <c r="AB81" s="292">
        <f>AA81</f>
        <v>1</v>
      </c>
      <c r="AC81" s="288">
        <f t="shared" si="96"/>
        <v>1</v>
      </c>
      <c r="AD81" s="288">
        <f t="shared" si="97"/>
        <v>1</v>
      </c>
      <c r="AE81" s="295">
        <f t="shared" si="98"/>
        <v>1</v>
      </c>
      <c r="AF81" s="743" t="s">
        <v>859</v>
      </c>
      <c r="AG81" s="667" t="s">
        <v>843</v>
      </c>
      <c r="AH81" s="505"/>
      <c r="AI81" s="676"/>
      <c r="AJ81" s="676"/>
      <c r="AK81" s="666" t="s">
        <v>844</v>
      </c>
      <c r="AL81" s="887">
        <v>200000</v>
      </c>
      <c r="AM81" s="505" t="s">
        <v>152</v>
      </c>
      <c r="AN81" s="505" t="s">
        <v>465</v>
      </c>
      <c r="AO81" s="505"/>
    </row>
    <row r="82" spans="1:41" s="21" customFormat="1" ht="12" x14ac:dyDescent="0.2">
      <c r="A82" s="53"/>
      <c r="B82" s="84"/>
      <c r="C82" s="193"/>
      <c r="D82" s="751" t="s">
        <v>391</v>
      </c>
      <c r="E82" s="44"/>
      <c r="F82" s="46"/>
      <c r="G82" s="378">
        <v>0</v>
      </c>
      <c r="H82" s="288">
        <v>0.5</v>
      </c>
      <c r="I82" s="288">
        <f>H82</f>
        <v>0.5</v>
      </c>
      <c r="J82" s="288">
        <f>I82</f>
        <v>0.5</v>
      </c>
      <c r="K82" s="293">
        <f>J82</f>
        <v>0.5</v>
      </c>
      <c r="L82" s="292">
        <v>1</v>
      </c>
      <c r="M82" s="288">
        <f>L82</f>
        <v>1</v>
      </c>
      <c r="N82" s="288">
        <f>M82</f>
        <v>1</v>
      </c>
      <c r="O82" s="295">
        <f>N82</f>
        <v>1</v>
      </c>
      <c r="P82" s="292">
        <v>1</v>
      </c>
      <c r="Q82" s="288">
        <f t="shared" si="99"/>
        <v>1</v>
      </c>
      <c r="R82" s="288">
        <f t="shared" si="99"/>
        <v>1</v>
      </c>
      <c r="S82" s="295">
        <f t="shared" si="99"/>
        <v>1</v>
      </c>
      <c r="T82" s="292">
        <v>1</v>
      </c>
      <c r="U82" s="288">
        <f t="shared" si="90"/>
        <v>1</v>
      </c>
      <c r="V82" s="288">
        <f t="shared" si="91"/>
        <v>1</v>
      </c>
      <c r="W82" s="295">
        <f t="shared" si="92"/>
        <v>1</v>
      </c>
      <c r="X82" s="292">
        <v>1</v>
      </c>
      <c r="Y82" s="288">
        <f t="shared" si="93"/>
        <v>1</v>
      </c>
      <c r="Z82" s="288">
        <f t="shared" si="94"/>
        <v>1</v>
      </c>
      <c r="AA82" s="295">
        <f t="shared" si="95"/>
        <v>1</v>
      </c>
      <c r="AB82" s="292">
        <v>1</v>
      </c>
      <c r="AC82" s="288">
        <f t="shared" si="96"/>
        <v>1</v>
      </c>
      <c r="AD82" s="288">
        <f t="shared" si="97"/>
        <v>1</v>
      </c>
      <c r="AE82" s="295">
        <f t="shared" si="98"/>
        <v>1</v>
      </c>
      <c r="AF82" s="743" t="s">
        <v>668</v>
      </c>
      <c r="AG82" s="676"/>
      <c r="AH82" s="505"/>
      <c r="AI82" s="676"/>
      <c r="AJ82" s="676"/>
      <c r="AK82" s="666"/>
      <c r="AL82" s="880"/>
      <c r="AM82" s="505"/>
      <c r="AN82" s="505"/>
      <c r="AO82" s="505"/>
    </row>
    <row r="83" spans="1:41" s="21" customFormat="1" ht="12" x14ac:dyDescent="0.2">
      <c r="A83" s="53"/>
      <c r="B83" s="84"/>
      <c r="C83" s="193"/>
      <c r="D83" s="752" t="s">
        <v>195</v>
      </c>
      <c r="E83" s="44"/>
      <c r="F83" s="46"/>
      <c r="G83" s="378">
        <v>0.5</v>
      </c>
      <c r="H83" s="288">
        <v>1</v>
      </c>
      <c r="I83" s="288">
        <f t="shared" ref="I83:N84" si="100">H83</f>
        <v>1</v>
      </c>
      <c r="J83" s="288">
        <f t="shared" si="100"/>
        <v>1</v>
      </c>
      <c r="K83" s="293">
        <f t="shared" si="100"/>
        <v>1</v>
      </c>
      <c r="L83" s="292">
        <f t="shared" si="100"/>
        <v>1</v>
      </c>
      <c r="M83" s="288">
        <f t="shared" si="100"/>
        <v>1</v>
      </c>
      <c r="N83" s="288">
        <f t="shared" si="100"/>
        <v>1</v>
      </c>
      <c r="O83" s="295">
        <f t="shared" ref="O83:P85" si="101">N83</f>
        <v>1</v>
      </c>
      <c r="P83" s="292">
        <f t="shared" si="101"/>
        <v>1</v>
      </c>
      <c r="Q83" s="288">
        <f t="shared" si="99"/>
        <v>1</v>
      </c>
      <c r="R83" s="288">
        <f t="shared" si="99"/>
        <v>1</v>
      </c>
      <c r="S83" s="295">
        <f t="shared" si="99"/>
        <v>1</v>
      </c>
      <c r="T83" s="292">
        <f>S83</f>
        <v>1</v>
      </c>
      <c r="U83" s="288">
        <f t="shared" si="90"/>
        <v>1</v>
      </c>
      <c r="V83" s="288">
        <f t="shared" si="91"/>
        <v>1</v>
      </c>
      <c r="W83" s="295">
        <f t="shared" si="92"/>
        <v>1</v>
      </c>
      <c r="X83" s="292">
        <f>W83</f>
        <v>1</v>
      </c>
      <c r="Y83" s="288">
        <f t="shared" si="93"/>
        <v>1</v>
      </c>
      <c r="Z83" s="288">
        <f t="shared" si="94"/>
        <v>1</v>
      </c>
      <c r="AA83" s="295">
        <f t="shared" si="95"/>
        <v>1</v>
      </c>
      <c r="AB83" s="292">
        <f>AA83</f>
        <v>1</v>
      </c>
      <c r="AC83" s="288">
        <f t="shared" si="96"/>
        <v>1</v>
      </c>
      <c r="AD83" s="288">
        <f t="shared" si="97"/>
        <v>1</v>
      </c>
      <c r="AE83" s="295">
        <f t="shared" si="98"/>
        <v>1</v>
      </c>
      <c r="AF83" s="743" t="s">
        <v>668</v>
      </c>
      <c r="AG83" s="676"/>
      <c r="AH83" s="505"/>
      <c r="AI83" s="676"/>
      <c r="AJ83" s="676"/>
      <c r="AK83" s="666"/>
      <c r="AL83" s="880"/>
      <c r="AM83" s="505"/>
      <c r="AN83" s="505"/>
      <c r="AO83" s="505"/>
    </row>
    <row r="84" spans="1:41" s="21" customFormat="1" ht="12" x14ac:dyDescent="0.2">
      <c r="A84" s="53"/>
      <c r="B84" s="84"/>
      <c r="C84" s="193"/>
      <c r="D84" s="752" t="s">
        <v>224</v>
      </c>
      <c r="E84" s="44"/>
      <c r="F84" s="46"/>
      <c r="G84" s="378">
        <v>1</v>
      </c>
      <c r="H84" s="288">
        <f>G84</f>
        <v>1</v>
      </c>
      <c r="I84" s="288">
        <f t="shared" si="100"/>
        <v>1</v>
      </c>
      <c r="J84" s="288">
        <f t="shared" ref="J84:N85" si="102">I84</f>
        <v>1</v>
      </c>
      <c r="K84" s="293">
        <f t="shared" si="102"/>
        <v>1</v>
      </c>
      <c r="L84" s="292">
        <f t="shared" si="102"/>
        <v>1</v>
      </c>
      <c r="M84" s="288">
        <f t="shared" si="102"/>
        <v>1</v>
      </c>
      <c r="N84" s="288">
        <f t="shared" si="102"/>
        <v>1</v>
      </c>
      <c r="O84" s="295">
        <f t="shared" si="101"/>
        <v>1</v>
      </c>
      <c r="P84" s="292">
        <f t="shared" si="101"/>
        <v>1</v>
      </c>
      <c r="Q84" s="288">
        <f t="shared" si="99"/>
        <v>1</v>
      </c>
      <c r="R84" s="288">
        <f t="shared" si="99"/>
        <v>1</v>
      </c>
      <c r="S84" s="295">
        <f t="shared" si="99"/>
        <v>1</v>
      </c>
      <c r="T84" s="292">
        <f>S84</f>
        <v>1</v>
      </c>
      <c r="U84" s="288">
        <f t="shared" si="90"/>
        <v>1</v>
      </c>
      <c r="V84" s="288">
        <f t="shared" si="91"/>
        <v>1</v>
      </c>
      <c r="W84" s="295">
        <f t="shared" si="92"/>
        <v>1</v>
      </c>
      <c r="X84" s="292">
        <f>W84</f>
        <v>1</v>
      </c>
      <c r="Y84" s="288">
        <f t="shared" si="93"/>
        <v>1</v>
      </c>
      <c r="Z84" s="288">
        <f t="shared" si="94"/>
        <v>1</v>
      </c>
      <c r="AA84" s="295">
        <f t="shared" si="95"/>
        <v>1</v>
      </c>
      <c r="AB84" s="292">
        <f>AA84</f>
        <v>1</v>
      </c>
      <c r="AC84" s="288">
        <f t="shared" si="96"/>
        <v>1</v>
      </c>
      <c r="AD84" s="288">
        <f t="shared" si="97"/>
        <v>1</v>
      </c>
      <c r="AE84" s="295">
        <f t="shared" si="98"/>
        <v>1</v>
      </c>
      <c r="AF84" s="743" t="s">
        <v>668</v>
      </c>
      <c r="AG84" s="676"/>
      <c r="AH84" s="505"/>
      <c r="AI84" s="676"/>
      <c r="AJ84" s="676"/>
      <c r="AK84" s="666"/>
      <c r="AL84" s="880"/>
      <c r="AM84" s="505"/>
      <c r="AN84" s="505"/>
      <c r="AO84" s="505"/>
    </row>
    <row r="85" spans="1:41" s="21" customFormat="1" ht="12.75" thickBot="1" x14ac:dyDescent="0.25">
      <c r="A85" s="53"/>
      <c r="B85" s="84"/>
      <c r="C85" s="193"/>
      <c r="D85" s="752" t="s">
        <v>225</v>
      </c>
      <c r="E85" s="44"/>
      <c r="F85" s="46"/>
      <c r="G85" s="378">
        <v>0</v>
      </c>
      <c r="H85" s="288">
        <v>1</v>
      </c>
      <c r="I85" s="288">
        <f>H85</f>
        <v>1</v>
      </c>
      <c r="J85" s="288">
        <f t="shared" si="102"/>
        <v>1</v>
      </c>
      <c r="K85" s="293">
        <f t="shared" si="102"/>
        <v>1</v>
      </c>
      <c r="L85" s="292">
        <f t="shared" si="102"/>
        <v>1</v>
      </c>
      <c r="M85" s="288">
        <f t="shared" si="102"/>
        <v>1</v>
      </c>
      <c r="N85" s="288">
        <f t="shared" si="102"/>
        <v>1</v>
      </c>
      <c r="O85" s="295">
        <f t="shared" si="101"/>
        <v>1</v>
      </c>
      <c r="P85" s="292">
        <f t="shared" si="101"/>
        <v>1</v>
      </c>
      <c r="Q85" s="288">
        <f t="shared" si="99"/>
        <v>1</v>
      </c>
      <c r="R85" s="288">
        <f t="shared" si="99"/>
        <v>1</v>
      </c>
      <c r="S85" s="295">
        <f t="shared" si="99"/>
        <v>1</v>
      </c>
      <c r="T85" s="292">
        <f>S85</f>
        <v>1</v>
      </c>
      <c r="U85" s="288">
        <f t="shared" si="90"/>
        <v>1</v>
      </c>
      <c r="V85" s="288">
        <f t="shared" si="91"/>
        <v>1</v>
      </c>
      <c r="W85" s="295">
        <f t="shared" si="92"/>
        <v>1</v>
      </c>
      <c r="X85" s="292">
        <f>W85</f>
        <v>1</v>
      </c>
      <c r="Y85" s="288">
        <f t="shared" si="93"/>
        <v>1</v>
      </c>
      <c r="Z85" s="288">
        <f t="shared" si="94"/>
        <v>1</v>
      </c>
      <c r="AA85" s="295">
        <f t="shared" si="95"/>
        <v>1</v>
      </c>
      <c r="AB85" s="292">
        <f>AA85</f>
        <v>1</v>
      </c>
      <c r="AC85" s="288">
        <f t="shared" si="96"/>
        <v>1</v>
      </c>
      <c r="AD85" s="288">
        <f t="shared" si="97"/>
        <v>1</v>
      </c>
      <c r="AE85" s="295">
        <f t="shared" si="98"/>
        <v>1</v>
      </c>
      <c r="AF85" s="743" t="s">
        <v>668</v>
      </c>
      <c r="AG85" s="667" t="s">
        <v>875</v>
      </c>
      <c r="AH85" s="505"/>
      <c r="AI85" s="676"/>
      <c r="AJ85" s="676"/>
      <c r="AK85" s="666"/>
      <c r="AL85" s="880"/>
      <c r="AM85" s="505"/>
      <c r="AN85" s="505"/>
      <c r="AO85" s="505"/>
    </row>
    <row r="86" spans="1:41" ht="12" thickBot="1" x14ac:dyDescent="0.25">
      <c r="A86" s="40"/>
      <c r="B86" s="300" t="s">
        <v>118</v>
      </c>
      <c r="C86" s="273"/>
      <c r="D86" s="274"/>
      <c r="E86" s="133"/>
      <c r="F86" s="133"/>
      <c r="G86" s="133"/>
      <c r="H86" s="134"/>
      <c r="I86" s="134"/>
      <c r="J86" s="134"/>
      <c r="K86" s="135"/>
      <c r="L86" s="134"/>
      <c r="M86" s="134"/>
      <c r="N86" s="134"/>
      <c r="O86" s="134"/>
      <c r="P86" s="134"/>
      <c r="Q86" s="134"/>
      <c r="R86" s="134"/>
      <c r="S86" s="134"/>
      <c r="T86" s="134"/>
      <c r="U86" s="134"/>
      <c r="V86" s="134"/>
      <c r="W86" s="134"/>
      <c r="X86" s="134"/>
      <c r="Y86" s="134"/>
      <c r="Z86" s="134"/>
      <c r="AA86" s="134"/>
      <c r="AB86" s="134"/>
      <c r="AC86" s="134"/>
      <c r="AD86" s="134"/>
      <c r="AE86" s="134"/>
      <c r="AF86" s="684"/>
      <c r="AG86" s="767"/>
      <c r="AH86" s="134"/>
      <c r="AI86" s="707"/>
      <c r="AJ86" s="707"/>
      <c r="AK86" s="839"/>
      <c r="AL86" s="891"/>
      <c r="AM86" s="134"/>
      <c r="AN86" s="134"/>
      <c r="AO86" s="134"/>
    </row>
    <row r="87" spans="1:41" ht="12" thickBot="1" x14ac:dyDescent="0.25">
      <c r="A87" s="10"/>
      <c r="B87" s="115" t="s">
        <v>42</v>
      </c>
      <c r="C87" s="199"/>
      <c r="D87" s="304" t="s">
        <v>43</v>
      </c>
      <c r="E87" s="305"/>
      <c r="F87" s="306"/>
      <c r="G87" s="306"/>
      <c r="H87" s="429"/>
      <c r="I87" s="308"/>
      <c r="J87" s="308"/>
      <c r="K87" s="309"/>
      <c r="L87" s="310"/>
      <c r="M87" s="308"/>
      <c r="N87" s="308"/>
      <c r="O87" s="311"/>
      <c r="P87" s="310"/>
      <c r="Q87" s="308"/>
      <c r="R87" s="308"/>
      <c r="S87" s="311"/>
      <c r="T87" s="310"/>
      <c r="U87" s="308"/>
      <c r="V87" s="308"/>
      <c r="W87" s="311"/>
      <c r="X87" s="310"/>
      <c r="Y87" s="308"/>
      <c r="Z87" s="308"/>
      <c r="AA87" s="311"/>
      <c r="AB87" s="310"/>
      <c r="AC87" s="308"/>
      <c r="AD87" s="308"/>
      <c r="AE87" s="311"/>
      <c r="AF87" s="685"/>
      <c r="AG87" s="768"/>
      <c r="AH87" s="805" t="s">
        <v>465</v>
      </c>
      <c r="AI87" s="708"/>
      <c r="AJ87" s="708"/>
      <c r="AK87" s="311"/>
      <c r="AL87" s="892"/>
      <c r="AM87" s="311"/>
      <c r="AN87" s="311"/>
      <c r="AO87" s="311"/>
    </row>
    <row r="88" spans="1:41" ht="22.5" x14ac:dyDescent="0.2">
      <c r="A88" s="10"/>
      <c r="B88" s="102"/>
      <c r="C88" s="200"/>
      <c r="D88" s="857"/>
      <c r="E88" s="851"/>
      <c r="F88" s="831"/>
      <c r="G88" s="832">
        <f>IFERROR(SUM(G89:G94)/COUNT(G89:G94),0)</f>
        <v>0.70833333333333337</v>
      </c>
      <c r="H88" s="828">
        <f t="shared" ref="H88:O88" si="103">IFERROR(SUM(H89:H94)/COUNT(H89:H94),0)</f>
        <v>0.91666666666666663</v>
      </c>
      <c r="I88" s="828">
        <f t="shared" si="103"/>
        <v>0.91666666666666663</v>
      </c>
      <c r="J88" s="828">
        <f t="shared" si="103"/>
        <v>0.91666666666666663</v>
      </c>
      <c r="K88" s="828">
        <f t="shared" si="103"/>
        <v>0.95833333333333337</v>
      </c>
      <c r="L88" s="827">
        <f t="shared" si="103"/>
        <v>1</v>
      </c>
      <c r="M88" s="828">
        <f t="shared" si="103"/>
        <v>1</v>
      </c>
      <c r="N88" s="828">
        <f t="shared" si="103"/>
        <v>1</v>
      </c>
      <c r="O88" s="829">
        <f t="shared" si="103"/>
        <v>1</v>
      </c>
      <c r="P88" s="827">
        <f t="shared" ref="P88:AE88" si="104">IFERROR(SUM(P89:P94)/COUNT(P89:P94),0)</f>
        <v>1</v>
      </c>
      <c r="Q88" s="828">
        <f t="shared" si="104"/>
        <v>1</v>
      </c>
      <c r="R88" s="828">
        <f t="shared" si="104"/>
        <v>1</v>
      </c>
      <c r="S88" s="829">
        <f t="shared" si="104"/>
        <v>1</v>
      </c>
      <c r="T88" s="827">
        <f t="shared" si="104"/>
        <v>1</v>
      </c>
      <c r="U88" s="828">
        <f t="shared" si="104"/>
        <v>1</v>
      </c>
      <c r="V88" s="828">
        <f t="shared" si="104"/>
        <v>1</v>
      </c>
      <c r="W88" s="829">
        <f t="shared" si="104"/>
        <v>1</v>
      </c>
      <c r="X88" s="413">
        <f t="shared" si="104"/>
        <v>1</v>
      </c>
      <c r="Y88" s="412">
        <f t="shared" si="104"/>
        <v>1</v>
      </c>
      <c r="Z88" s="412">
        <f t="shared" si="104"/>
        <v>1</v>
      </c>
      <c r="AA88" s="414">
        <f t="shared" si="104"/>
        <v>1</v>
      </c>
      <c r="AB88" s="413">
        <f t="shared" si="104"/>
        <v>1</v>
      </c>
      <c r="AC88" s="412">
        <f t="shared" si="104"/>
        <v>1</v>
      </c>
      <c r="AD88" s="412">
        <f t="shared" si="104"/>
        <v>1</v>
      </c>
      <c r="AE88" s="414">
        <f t="shared" si="104"/>
        <v>1</v>
      </c>
      <c r="AF88" s="743" t="s">
        <v>668</v>
      </c>
      <c r="AG88" s="870" t="s">
        <v>876</v>
      </c>
      <c r="AH88" s="668"/>
      <c r="AI88" s="709"/>
      <c r="AJ88" s="709"/>
      <c r="AK88" s="840"/>
      <c r="AL88" s="893"/>
      <c r="AM88" s="668"/>
      <c r="AN88" s="668"/>
      <c r="AO88" s="668"/>
    </row>
    <row r="89" spans="1:41" ht="22.5" x14ac:dyDescent="0.2">
      <c r="A89" s="10"/>
      <c r="B89" s="102"/>
      <c r="C89" s="200"/>
      <c r="D89" s="753" t="s">
        <v>226</v>
      </c>
      <c r="E89" s="44"/>
      <c r="F89" s="46"/>
      <c r="G89" s="378">
        <v>1</v>
      </c>
      <c r="H89" s="288">
        <f t="shared" ref="H89:O94" si="105">G89</f>
        <v>1</v>
      </c>
      <c r="I89" s="288">
        <f t="shared" si="105"/>
        <v>1</v>
      </c>
      <c r="J89" s="288">
        <f t="shared" si="105"/>
        <v>1</v>
      </c>
      <c r="K89" s="293">
        <f t="shared" si="105"/>
        <v>1</v>
      </c>
      <c r="L89" s="292">
        <f t="shared" si="105"/>
        <v>1</v>
      </c>
      <c r="M89" s="288">
        <f t="shared" si="105"/>
        <v>1</v>
      </c>
      <c r="N89" s="288">
        <f t="shared" si="105"/>
        <v>1</v>
      </c>
      <c r="O89" s="295">
        <f t="shared" si="105"/>
        <v>1</v>
      </c>
      <c r="P89" s="292">
        <f>O89</f>
        <v>1</v>
      </c>
      <c r="Q89" s="288">
        <f t="shared" ref="Q89:Q94" si="106">P89</f>
        <v>1</v>
      </c>
      <c r="R89" s="288">
        <f t="shared" ref="R89:R94" si="107">Q89</f>
        <v>1</v>
      </c>
      <c r="S89" s="295">
        <f t="shared" ref="S89:S94" si="108">R89</f>
        <v>1</v>
      </c>
      <c r="T89" s="292">
        <f>S89</f>
        <v>1</v>
      </c>
      <c r="U89" s="288">
        <f t="shared" ref="U89:U94" si="109">T89</f>
        <v>1</v>
      </c>
      <c r="V89" s="288">
        <f t="shared" ref="V89:V94" si="110">U89</f>
        <v>1</v>
      </c>
      <c r="W89" s="295">
        <f t="shared" ref="W89:W94" si="111">V89</f>
        <v>1</v>
      </c>
      <c r="X89" s="292">
        <f>W89</f>
        <v>1</v>
      </c>
      <c r="Y89" s="288">
        <f t="shared" ref="Y89:Y94" si="112">X89</f>
        <v>1</v>
      </c>
      <c r="Z89" s="288">
        <f t="shared" ref="Z89:Z94" si="113">Y89</f>
        <v>1</v>
      </c>
      <c r="AA89" s="295">
        <f t="shared" ref="AA89:AA94" si="114">Z89</f>
        <v>1</v>
      </c>
      <c r="AB89" s="292">
        <f>AA89</f>
        <v>1</v>
      </c>
      <c r="AC89" s="288">
        <f t="shared" ref="AC89:AC94" si="115">AB89</f>
        <v>1</v>
      </c>
      <c r="AD89" s="288">
        <f t="shared" ref="AD89:AD94" si="116">AC89</f>
        <v>1</v>
      </c>
      <c r="AE89" s="295">
        <f t="shared" ref="AE89:AE94" si="117">AD89</f>
        <v>1</v>
      </c>
      <c r="AF89" s="743" t="s">
        <v>668</v>
      </c>
      <c r="AG89" s="676"/>
      <c r="AH89" s="505"/>
      <c r="AI89" s="676"/>
      <c r="AJ89" s="676"/>
      <c r="AK89" s="666"/>
      <c r="AL89" s="880"/>
      <c r="AM89" s="505"/>
      <c r="AN89" s="505"/>
      <c r="AO89" s="505"/>
    </row>
    <row r="90" spans="1:41" ht="22.5" x14ac:dyDescent="0.2">
      <c r="A90" s="10"/>
      <c r="B90" s="102"/>
      <c r="C90" s="200"/>
      <c r="D90" s="754" t="s">
        <v>227</v>
      </c>
      <c r="E90" s="44"/>
      <c r="F90" s="46"/>
      <c r="G90" s="378">
        <v>1</v>
      </c>
      <c r="H90" s="288">
        <f t="shared" si="105"/>
        <v>1</v>
      </c>
      <c r="I90" s="288">
        <f t="shared" si="105"/>
        <v>1</v>
      </c>
      <c r="J90" s="288">
        <f t="shared" si="105"/>
        <v>1</v>
      </c>
      <c r="K90" s="293">
        <f t="shared" si="105"/>
        <v>1</v>
      </c>
      <c r="L90" s="292">
        <f t="shared" si="105"/>
        <v>1</v>
      </c>
      <c r="M90" s="288">
        <f t="shared" ref="M90:O94" si="118">L90</f>
        <v>1</v>
      </c>
      <c r="N90" s="288">
        <f t="shared" si="118"/>
        <v>1</v>
      </c>
      <c r="O90" s="295">
        <f t="shared" si="118"/>
        <v>1</v>
      </c>
      <c r="P90" s="292">
        <f>O90</f>
        <v>1</v>
      </c>
      <c r="Q90" s="288">
        <f t="shared" si="106"/>
        <v>1</v>
      </c>
      <c r="R90" s="288">
        <f t="shared" si="107"/>
        <v>1</v>
      </c>
      <c r="S90" s="295">
        <f t="shared" si="108"/>
        <v>1</v>
      </c>
      <c r="T90" s="292">
        <f>S90</f>
        <v>1</v>
      </c>
      <c r="U90" s="288">
        <f t="shared" si="109"/>
        <v>1</v>
      </c>
      <c r="V90" s="288">
        <f t="shared" si="110"/>
        <v>1</v>
      </c>
      <c r="W90" s="295">
        <f t="shared" si="111"/>
        <v>1</v>
      </c>
      <c r="X90" s="292">
        <f>W90</f>
        <v>1</v>
      </c>
      <c r="Y90" s="288">
        <f t="shared" si="112"/>
        <v>1</v>
      </c>
      <c r="Z90" s="288">
        <f t="shared" si="113"/>
        <v>1</v>
      </c>
      <c r="AA90" s="295">
        <f t="shared" si="114"/>
        <v>1</v>
      </c>
      <c r="AB90" s="292">
        <f>AA90</f>
        <v>1</v>
      </c>
      <c r="AC90" s="288">
        <f t="shared" si="115"/>
        <v>1</v>
      </c>
      <c r="AD90" s="288">
        <f t="shared" si="116"/>
        <v>1</v>
      </c>
      <c r="AE90" s="295">
        <f t="shared" si="117"/>
        <v>1</v>
      </c>
      <c r="AF90" s="743" t="s">
        <v>668</v>
      </c>
      <c r="AG90" s="676"/>
      <c r="AH90" s="505"/>
      <c r="AI90" s="676"/>
      <c r="AJ90" s="676"/>
      <c r="AK90" s="666"/>
      <c r="AL90" s="880"/>
      <c r="AM90" s="505"/>
      <c r="AN90" s="505"/>
      <c r="AO90" s="505"/>
    </row>
    <row r="91" spans="1:41" ht="12" x14ac:dyDescent="0.2">
      <c r="A91" s="10"/>
      <c r="B91" s="102"/>
      <c r="C91" s="200"/>
      <c r="D91" s="754" t="s">
        <v>228</v>
      </c>
      <c r="E91" s="44"/>
      <c r="F91" s="46"/>
      <c r="G91" s="378">
        <v>0.75</v>
      </c>
      <c r="H91" s="288">
        <v>1</v>
      </c>
      <c r="I91" s="288">
        <f t="shared" si="105"/>
        <v>1</v>
      </c>
      <c r="J91" s="288">
        <f t="shared" si="105"/>
        <v>1</v>
      </c>
      <c r="K91" s="293">
        <f t="shared" si="105"/>
        <v>1</v>
      </c>
      <c r="L91" s="292">
        <f t="shared" si="105"/>
        <v>1</v>
      </c>
      <c r="M91" s="288">
        <f t="shared" si="118"/>
        <v>1</v>
      </c>
      <c r="N91" s="288">
        <f t="shared" si="118"/>
        <v>1</v>
      </c>
      <c r="O91" s="295">
        <f t="shared" si="118"/>
        <v>1</v>
      </c>
      <c r="P91" s="292">
        <f>O91</f>
        <v>1</v>
      </c>
      <c r="Q91" s="288">
        <f t="shared" si="106"/>
        <v>1</v>
      </c>
      <c r="R91" s="288">
        <f t="shared" si="107"/>
        <v>1</v>
      </c>
      <c r="S91" s="295">
        <f t="shared" si="108"/>
        <v>1</v>
      </c>
      <c r="T91" s="292">
        <f>S91</f>
        <v>1</v>
      </c>
      <c r="U91" s="288">
        <f t="shared" si="109"/>
        <v>1</v>
      </c>
      <c r="V91" s="288">
        <f t="shared" si="110"/>
        <v>1</v>
      </c>
      <c r="W91" s="295">
        <f t="shared" si="111"/>
        <v>1</v>
      </c>
      <c r="X91" s="292">
        <f>W91</f>
        <v>1</v>
      </c>
      <c r="Y91" s="288">
        <f t="shared" si="112"/>
        <v>1</v>
      </c>
      <c r="Z91" s="288">
        <f t="shared" si="113"/>
        <v>1</v>
      </c>
      <c r="AA91" s="295">
        <f t="shared" si="114"/>
        <v>1</v>
      </c>
      <c r="AB91" s="292">
        <f>AA91</f>
        <v>1</v>
      </c>
      <c r="AC91" s="288">
        <f t="shared" si="115"/>
        <v>1</v>
      </c>
      <c r="AD91" s="288">
        <f t="shared" si="116"/>
        <v>1</v>
      </c>
      <c r="AE91" s="295">
        <f t="shared" si="117"/>
        <v>1</v>
      </c>
      <c r="AF91" s="743" t="s">
        <v>668</v>
      </c>
      <c r="AG91" s="676"/>
      <c r="AH91" s="505"/>
      <c r="AI91" s="667"/>
      <c r="AJ91" s="667"/>
      <c r="AK91" s="666"/>
      <c r="AL91" s="880"/>
      <c r="AM91" s="505"/>
      <c r="AN91" s="505"/>
      <c r="AO91" s="505"/>
    </row>
    <row r="92" spans="1:41" ht="22.5" x14ac:dyDescent="0.2">
      <c r="A92" s="10"/>
      <c r="B92" s="102"/>
      <c r="C92" s="200"/>
      <c r="D92" s="754" t="s">
        <v>229</v>
      </c>
      <c r="E92" s="44"/>
      <c r="F92" s="46"/>
      <c r="G92" s="378">
        <v>0.5</v>
      </c>
      <c r="H92" s="288">
        <v>1</v>
      </c>
      <c r="I92" s="288">
        <f t="shared" si="105"/>
        <v>1</v>
      </c>
      <c r="J92" s="288">
        <f t="shared" si="105"/>
        <v>1</v>
      </c>
      <c r="K92" s="293">
        <f t="shared" si="105"/>
        <v>1</v>
      </c>
      <c r="L92" s="292">
        <v>1</v>
      </c>
      <c r="M92" s="288">
        <f t="shared" si="118"/>
        <v>1</v>
      </c>
      <c r="N92" s="288">
        <f t="shared" si="118"/>
        <v>1</v>
      </c>
      <c r="O92" s="295">
        <f t="shared" si="118"/>
        <v>1</v>
      </c>
      <c r="P92" s="292">
        <v>1</v>
      </c>
      <c r="Q92" s="288">
        <f t="shared" si="106"/>
        <v>1</v>
      </c>
      <c r="R92" s="288">
        <f t="shared" si="107"/>
        <v>1</v>
      </c>
      <c r="S92" s="295">
        <f t="shared" si="108"/>
        <v>1</v>
      </c>
      <c r="T92" s="292">
        <v>1</v>
      </c>
      <c r="U92" s="288">
        <f t="shared" si="109"/>
        <v>1</v>
      </c>
      <c r="V92" s="288">
        <f t="shared" si="110"/>
        <v>1</v>
      </c>
      <c r="W92" s="295">
        <f t="shared" si="111"/>
        <v>1</v>
      </c>
      <c r="X92" s="292">
        <v>1</v>
      </c>
      <c r="Y92" s="288">
        <f t="shared" si="112"/>
        <v>1</v>
      </c>
      <c r="Z92" s="288">
        <f t="shared" si="113"/>
        <v>1</v>
      </c>
      <c r="AA92" s="295">
        <f t="shared" si="114"/>
        <v>1</v>
      </c>
      <c r="AB92" s="292">
        <v>1</v>
      </c>
      <c r="AC92" s="288">
        <f t="shared" si="115"/>
        <v>1</v>
      </c>
      <c r="AD92" s="288">
        <f t="shared" si="116"/>
        <v>1</v>
      </c>
      <c r="AE92" s="295">
        <f t="shared" si="117"/>
        <v>1</v>
      </c>
      <c r="AF92" s="743" t="s">
        <v>668</v>
      </c>
      <c r="AG92" s="667" t="s">
        <v>905</v>
      </c>
      <c r="AH92" s="505"/>
      <c r="AI92" s="667"/>
      <c r="AJ92" s="667"/>
      <c r="AK92" s="666"/>
      <c r="AL92" s="880"/>
      <c r="AM92" s="505"/>
      <c r="AN92" s="505"/>
      <c r="AO92" s="505"/>
    </row>
    <row r="93" spans="1:41" ht="22.5" x14ac:dyDescent="0.2">
      <c r="A93" s="10"/>
      <c r="B93" s="102"/>
      <c r="C93" s="200"/>
      <c r="D93" s="754" t="s">
        <v>230</v>
      </c>
      <c r="E93" s="44"/>
      <c r="F93" s="46"/>
      <c r="G93" s="378">
        <v>0</v>
      </c>
      <c r="H93" s="288">
        <v>0.5</v>
      </c>
      <c r="I93" s="288">
        <f t="shared" si="105"/>
        <v>0.5</v>
      </c>
      <c r="J93" s="288">
        <f t="shared" si="105"/>
        <v>0.5</v>
      </c>
      <c r="K93" s="293">
        <v>0.75</v>
      </c>
      <c r="L93" s="292">
        <v>1</v>
      </c>
      <c r="M93" s="288">
        <f t="shared" si="118"/>
        <v>1</v>
      </c>
      <c r="N93" s="288">
        <f t="shared" si="118"/>
        <v>1</v>
      </c>
      <c r="O93" s="295">
        <f t="shared" si="118"/>
        <v>1</v>
      </c>
      <c r="P93" s="292">
        <v>1</v>
      </c>
      <c r="Q93" s="288">
        <f t="shared" si="106"/>
        <v>1</v>
      </c>
      <c r="R93" s="288">
        <f t="shared" si="107"/>
        <v>1</v>
      </c>
      <c r="S93" s="295">
        <f t="shared" si="108"/>
        <v>1</v>
      </c>
      <c r="T93" s="292">
        <v>1</v>
      </c>
      <c r="U93" s="288">
        <f t="shared" si="109"/>
        <v>1</v>
      </c>
      <c r="V93" s="288">
        <f t="shared" si="110"/>
        <v>1</v>
      </c>
      <c r="W93" s="295">
        <f t="shared" si="111"/>
        <v>1</v>
      </c>
      <c r="X93" s="292">
        <v>1</v>
      </c>
      <c r="Y93" s="288">
        <f t="shared" si="112"/>
        <v>1</v>
      </c>
      <c r="Z93" s="288">
        <f t="shared" si="113"/>
        <v>1</v>
      </c>
      <c r="AA93" s="295">
        <f t="shared" si="114"/>
        <v>1</v>
      </c>
      <c r="AB93" s="292">
        <v>1</v>
      </c>
      <c r="AC93" s="288">
        <f t="shared" si="115"/>
        <v>1</v>
      </c>
      <c r="AD93" s="288">
        <f t="shared" si="116"/>
        <v>1</v>
      </c>
      <c r="AE93" s="295">
        <f t="shared" si="117"/>
        <v>1</v>
      </c>
      <c r="AF93" s="743" t="s">
        <v>668</v>
      </c>
      <c r="AG93" s="676"/>
      <c r="AH93" s="505"/>
      <c r="AI93" s="667"/>
      <c r="AJ93" s="667"/>
      <c r="AK93" s="666"/>
      <c r="AL93" s="880"/>
      <c r="AM93" s="505"/>
      <c r="AN93" s="505"/>
      <c r="AO93" s="505"/>
    </row>
    <row r="94" spans="1:41" ht="23.25" thickBot="1" x14ac:dyDescent="0.25">
      <c r="A94" s="10"/>
      <c r="B94" s="102"/>
      <c r="C94" s="200"/>
      <c r="D94" s="754" t="s">
        <v>231</v>
      </c>
      <c r="E94" s="44"/>
      <c r="F94" s="46"/>
      <c r="G94" s="378">
        <v>1</v>
      </c>
      <c r="H94" s="288">
        <v>1</v>
      </c>
      <c r="I94" s="288">
        <f t="shared" si="105"/>
        <v>1</v>
      </c>
      <c r="J94" s="288">
        <f t="shared" si="105"/>
        <v>1</v>
      </c>
      <c r="K94" s="293">
        <f t="shared" si="105"/>
        <v>1</v>
      </c>
      <c r="L94" s="292">
        <f t="shared" si="105"/>
        <v>1</v>
      </c>
      <c r="M94" s="288">
        <f t="shared" si="118"/>
        <v>1</v>
      </c>
      <c r="N94" s="288">
        <f t="shared" si="118"/>
        <v>1</v>
      </c>
      <c r="O94" s="295">
        <f t="shared" si="118"/>
        <v>1</v>
      </c>
      <c r="P94" s="292">
        <f>O94</f>
        <v>1</v>
      </c>
      <c r="Q94" s="288">
        <f t="shared" si="106"/>
        <v>1</v>
      </c>
      <c r="R94" s="288">
        <f t="shared" si="107"/>
        <v>1</v>
      </c>
      <c r="S94" s="295">
        <f t="shared" si="108"/>
        <v>1</v>
      </c>
      <c r="T94" s="292">
        <f>S94</f>
        <v>1</v>
      </c>
      <c r="U94" s="288">
        <f t="shared" si="109"/>
        <v>1</v>
      </c>
      <c r="V94" s="288">
        <f t="shared" si="110"/>
        <v>1</v>
      </c>
      <c r="W94" s="295">
        <f t="shared" si="111"/>
        <v>1</v>
      </c>
      <c r="X94" s="292">
        <f>W94</f>
        <v>1</v>
      </c>
      <c r="Y94" s="288">
        <f t="shared" si="112"/>
        <v>1</v>
      </c>
      <c r="Z94" s="288">
        <f t="shared" si="113"/>
        <v>1</v>
      </c>
      <c r="AA94" s="295">
        <f t="shared" si="114"/>
        <v>1</v>
      </c>
      <c r="AB94" s="292">
        <f>AA94</f>
        <v>1</v>
      </c>
      <c r="AC94" s="288">
        <f t="shared" si="115"/>
        <v>1</v>
      </c>
      <c r="AD94" s="288">
        <f t="shared" si="116"/>
        <v>1</v>
      </c>
      <c r="AE94" s="295">
        <f t="shared" si="117"/>
        <v>1</v>
      </c>
      <c r="AF94" s="743" t="s">
        <v>668</v>
      </c>
      <c r="AG94" s="676"/>
      <c r="AH94" s="505"/>
      <c r="AI94" s="676"/>
      <c r="AJ94" s="676"/>
      <c r="AK94" s="666"/>
      <c r="AL94" s="880"/>
      <c r="AM94" s="505"/>
      <c r="AN94" s="505"/>
      <c r="AO94" s="505"/>
    </row>
    <row r="95" spans="1:41" ht="23.25" thickBot="1" x14ac:dyDescent="0.25">
      <c r="A95" s="10"/>
      <c r="B95" s="115" t="s">
        <v>44</v>
      </c>
      <c r="C95" s="201"/>
      <c r="D95" s="304" t="s">
        <v>60</v>
      </c>
      <c r="E95" s="305"/>
      <c r="F95" s="306"/>
      <c r="G95" s="429"/>
      <c r="H95" s="308"/>
      <c r="I95" s="308"/>
      <c r="J95" s="308"/>
      <c r="K95" s="309"/>
      <c r="L95" s="430"/>
      <c r="M95" s="308"/>
      <c r="N95" s="308"/>
      <c r="O95" s="311"/>
      <c r="P95" s="310"/>
      <c r="Q95" s="308"/>
      <c r="R95" s="308"/>
      <c r="S95" s="311"/>
      <c r="T95" s="310"/>
      <c r="U95" s="308"/>
      <c r="V95" s="308"/>
      <c r="W95" s="311"/>
      <c r="X95" s="310"/>
      <c r="Y95" s="308"/>
      <c r="Z95" s="308"/>
      <c r="AA95" s="311"/>
      <c r="AB95" s="310"/>
      <c r="AC95" s="308"/>
      <c r="AD95" s="308"/>
      <c r="AE95" s="311"/>
      <c r="AF95" s="685"/>
      <c r="AG95" s="768"/>
      <c r="AH95" s="805" t="s">
        <v>465</v>
      </c>
      <c r="AI95" s="708"/>
      <c r="AJ95" s="708"/>
      <c r="AK95" s="311"/>
      <c r="AL95" s="892"/>
      <c r="AM95" s="311"/>
      <c r="AN95" s="311"/>
      <c r="AO95" s="311"/>
    </row>
    <row r="96" spans="1:41" ht="12" x14ac:dyDescent="0.2">
      <c r="A96" s="10"/>
      <c r="B96" s="102"/>
      <c r="C96" s="202"/>
      <c r="D96" s="856"/>
      <c r="E96" s="851"/>
      <c r="F96" s="831"/>
      <c r="G96" s="832">
        <f>IFERROR(SUM(G97:G104)/COUNT(G97:G104),0)</f>
        <v>0.1875</v>
      </c>
      <c r="H96" s="828">
        <f t="shared" ref="H96:O96" si="119">IFERROR(SUM(H97:H104)/COUNT(H97:H104),0)</f>
        <v>0.34375</v>
      </c>
      <c r="I96" s="828">
        <f t="shared" si="119"/>
        <v>0.46875</v>
      </c>
      <c r="J96" s="828">
        <f t="shared" si="119"/>
        <v>0.65625</v>
      </c>
      <c r="K96" s="828">
        <f t="shared" si="119"/>
        <v>0.75</v>
      </c>
      <c r="L96" s="827">
        <f t="shared" si="119"/>
        <v>0.8125</v>
      </c>
      <c r="M96" s="828">
        <f t="shared" si="119"/>
        <v>0.8125</v>
      </c>
      <c r="N96" s="828">
        <f t="shared" si="119"/>
        <v>0.8125</v>
      </c>
      <c r="O96" s="829">
        <f t="shared" si="119"/>
        <v>0.90625</v>
      </c>
      <c r="P96" s="827">
        <f t="shared" ref="P96:AE96" si="120">IFERROR(SUM(P97:P104)/COUNT(P97:P104),0)</f>
        <v>1</v>
      </c>
      <c r="Q96" s="828">
        <f t="shared" si="120"/>
        <v>1</v>
      </c>
      <c r="R96" s="828">
        <f t="shared" si="120"/>
        <v>1</v>
      </c>
      <c r="S96" s="829">
        <f t="shared" si="120"/>
        <v>1</v>
      </c>
      <c r="T96" s="827">
        <f t="shared" si="120"/>
        <v>1</v>
      </c>
      <c r="U96" s="828">
        <f t="shared" si="120"/>
        <v>1</v>
      </c>
      <c r="V96" s="828">
        <f t="shared" si="120"/>
        <v>1</v>
      </c>
      <c r="W96" s="829">
        <f t="shared" si="120"/>
        <v>1</v>
      </c>
      <c r="X96" s="413">
        <f t="shared" si="120"/>
        <v>1</v>
      </c>
      <c r="Y96" s="412">
        <f t="shared" si="120"/>
        <v>1</v>
      </c>
      <c r="Z96" s="412">
        <f t="shared" si="120"/>
        <v>1</v>
      </c>
      <c r="AA96" s="414">
        <f t="shared" si="120"/>
        <v>1</v>
      </c>
      <c r="AB96" s="413">
        <f t="shared" si="120"/>
        <v>1</v>
      </c>
      <c r="AC96" s="412">
        <f t="shared" si="120"/>
        <v>1</v>
      </c>
      <c r="AD96" s="412">
        <f t="shared" si="120"/>
        <v>1</v>
      </c>
      <c r="AE96" s="414">
        <f t="shared" si="120"/>
        <v>1</v>
      </c>
      <c r="AF96" s="743" t="s">
        <v>860</v>
      </c>
      <c r="AG96" s="769"/>
      <c r="AH96" s="668"/>
      <c r="AI96" s="709"/>
      <c r="AJ96" s="709"/>
      <c r="AK96" s="840"/>
      <c r="AL96" s="893"/>
      <c r="AM96" s="668"/>
      <c r="AN96" s="668"/>
      <c r="AO96" s="668"/>
    </row>
    <row r="97" spans="1:41" ht="22.5" x14ac:dyDescent="0.2">
      <c r="A97" s="10"/>
      <c r="B97" s="101"/>
      <c r="C97" s="203"/>
      <c r="D97" s="755" t="s">
        <v>312</v>
      </c>
      <c r="E97" s="82"/>
      <c r="F97" s="83"/>
      <c r="G97" s="378">
        <v>0</v>
      </c>
      <c r="H97" s="288">
        <f>G97</f>
        <v>0</v>
      </c>
      <c r="I97" s="288">
        <v>0.75</v>
      </c>
      <c r="J97" s="288">
        <v>0.75</v>
      </c>
      <c r="K97" s="293">
        <v>1</v>
      </c>
      <c r="L97" s="292">
        <f>K97</f>
        <v>1</v>
      </c>
      <c r="M97" s="288">
        <f>L97</f>
        <v>1</v>
      </c>
      <c r="N97" s="288">
        <f>M97</f>
        <v>1</v>
      </c>
      <c r="O97" s="295">
        <f>N97</f>
        <v>1</v>
      </c>
      <c r="P97" s="292">
        <f>O97</f>
        <v>1</v>
      </c>
      <c r="Q97" s="288">
        <f t="shared" ref="Q97:Q104" si="121">P97</f>
        <v>1</v>
      </c>
      <c r="R97" s="288">
        <f t="shared" ref="R97:R104" si="122">Q97</f>
        <v>1</v>
      </c>
      <c r="S97" s="295">
        <f t="shared" ref="S97:S102" si="123">R97</f>
        <v>1</v>
      </c>
      <c r="T97" s="292">
        <f t="shared" ref="T97:T102" si="124">S97</f>
        <v>1</v>
      </c>
      <c r="U97" s="288">
        <f t="shared" ref="U97:U104" si="125">T97</f>
        <v>1</v>
      </c>
      <c r="V97" s="288">
        <f t="shared" ref="V97:V104" si="126">U97</f>
        <v>1</v>
      </c>
      <c r="W97" s="295">
        <f t="shared" ref="W97:W102" si="127">V97</f>
        <v>1</v>
      </c>
      <c r="X97" s="292">
        <f t="shared" ref="X97:X102" si="128">W97</f>
        <v>1</v>
      </c>
      <c r="Y97" s="288">
        <f t="shared" ref="Y97:Y104" si="129">X97</f>
        <v>1</v>
      </c>
      <c r="Z97" s="288">
        <f t="shared" ref="Z97:Z104" si="130">Y97</f>
        <v>1</v>
      </c>
      <c r="AA97" s="295">
        <f t="shared" ref="AA97:AA102" si="131">Z97</f>
        <v>1</v>
      </c>
      <c r="AB97" s="292">
        <f t="shared" ref="AB97:AB102" si="132">AA97</f>
        <v>1</v>
      </c>
      <c r="AC97" s="288">
        <f t="shared" ref="AC97:AC104" si="133">AB97</f>
        <v>1</v>
      </c>
      <c r="AD97" s="288">
        <f t="shared" ref="AD97:AD104" si="134">AC97</f>
        <v>1</v>
      </c>
      <c r="AE97" s="295">
        <f t="shared" ref="AE97:AE102" si="135">AD97</f>
        <v>1</v>
      </c>
      <c r="AF97" s="743" t="s">
        <v>668</v>
      </c>
      <c r="AG97" s="687"/>
      <c r="AH97" s="507"/>
      <c r="AI97" s="698"/>
      <c r="AJ97" s="698"/>
      <c r="AK97" s="669"/>
      <c r="AL97" s="894"/>
      <c r="AM97" s="507"/>
      <c r="AN97" s="507"/>
      <c r="AO97" s="507"/>
    </row>
    <row r="98" spans="1:41" ht="12" x14ac:dyDescent="0.2">
      <c r="A98" s="10"/>
      <c r="B98" s="102"/>
      <c r="C98" s="203"/>
      <c r="D98" s="756" t="s">
        <v>232</v>
      </c>
      <c r="E98" s="82"/>
      <c r="F98" s="83"/>
      <c r="G98" s="378">
        <v>0</v>
      </c>
      <c r="H98" s="288">
        <v>0.5</v>
      </c>
      <c r="I98" s="288">
        <f>H98</f>
        <v>0.5</v>
      </c>
      <c r="J98" s="288">
        <f>I98</f>
        <v>0.5</v>
      </c>
      <c r="K98" s="293">
        <v>0.5</v>
      </c>
      <c r="L98" s="292">
        <f t="shared" ref="L98:N99" si="136">K98</f>
        <v>0.5</v>
      </c>
      <c r="M98" s="288">
        <f t="shared" si="136"/>
        <v>0.5</v>
      </c>
      <c r="N98" s="288">
        <f t="shared" si="136"/>
        <v>0.5</v>
      </c>
      <c r="O98" s="295">
        <v>0.75</v>
      </c>
      <c r="P98" s="292">
        <v>1</v>
      </c>
      <c r="Q98" s="288">
        <f t="shared" si="121"/>
        <v>1</v>
      </c>
      <c r="R98" s="288">
        <f t="shared" si="122"/>
        <v>1</v>
      </c>
      <c r="S98" s="295">
        <f t="shared" si="123"/>
        <v>1</v>
      </c>
      <c r="T98" s="292">
        <f t="shared" si="124"/>
        <v>1</v>
      </c>
      <c r="U98" s="288">
        <f t="shared" si="125"/>
        <v>1</v>
      </c>
      <c r="V98" s="288">
        <f t="shared" si="126"/>
        <v>1</v>
      </c>
      <c r="W98" s="295">
        <f t="shared" si="127"/>
        <v>1</v>
      </c>
      <c r="X98" s="292">
        <f t="shared" si="128"/>
        <v>1</v>
      </c>
      <c r="Y98" s="288">
        <f t="shared" si="129"/>
        <v>1</v>
      </c>
      <c r="Z98" s="288">
        <f t="shared" si="130"/>
        <v>1</v>
      </c>
      <c r="AA98" s="295">
        <f t="shared" si="131"/>
        <v>1</v>
      </c>
      <c r="AB98" s="292">
        <f t="shared" si="132"/>
        <v>1</v>
      </c>
      <c r="AC98" s="288">
        <f t="shared" si="133"/>
        <v>1</v>
      </c>
      <c r="AD98" s="288">
        <f t="shared" si="134"/>
        <v>1</v>
      </c>
      <c r="AE98" s="295">
        <f t="shared" si="135"/>
        <v>1</v>
      </c>
      <c r="AF98" s="743" t="s">
        <v>860</v>
      </c>
      <c r="AG98" s="699" t="s">
        <v>882</v>
      </c>
      <c r="AH98" s="507"/>
      <c r="AI98" s="699"/>
      <c r="AJ98" s="699"/>
      <c r="AK98" s="669"/>
      <c r="AL98" s="894"/>
      <c r="AM98" s="507"/>
      <c r="AN98" s="507"/>
      <c r="AO98" s="507"/>
    </row>
    <row r="99" spans="1:41" ht="12" x14ac:dyDescent="0.2">
      <c r="A99" s="10"/>
      <c r="B99" s="102"/>
      <c r="C99" s="203"/>
      <c r="D99" s="756" t="s">
        <v>233</v>
      </c>
      <c r="E99" s="82"/>
      <c r="F99" s="83"/>
      <c r="G99" s="378">
        <v>0</v>
      </c>
      <c r="H99" s="288">
        <f>G99</f>
        <v>0</v>
      </c>
      <c r="I99" s="288">
        <f>H99</f>
        <v>0</v>
      </c>
      <c r="J99" s="288">
        <v>0.5</v>
      </c>
      <c r="K99" s="293">
        <v>1</v>
      </c>
      <c r="L99" s="292">
        <f t="shared" si="136"/>
        <v>1</v>
      </c>
      <c r="M99" s="288">
        <f t="shared" si="136"/>
        <v>1</v>
      </c>
      <c r="N99" s="288">
        <f t="shared" si="136"/>
        <v>1</v>
      </c>
      <c r="O99" s="295">
        <f>N99</f>
        <v>1</v>
      </c>
      <c r="P99" s="292">
        <f>O99</f>
        <v>1</v>
      </c>
      <c r="Q99" s="288">
        <f t="shared" si="121"/>
        <v>1</v>
      </c>
      <c r="R99" s="288">
        <f t="shared" si="122"/>
        <v>1</v>
      </c>
      <c r="S99" s="295">
        <f t="shared" si="123"/>
        <v>1</v>
      </c>
      <c r="T99" s="292">
        <f t="shared" si="124"/>
        <v>1</v>
      </c>
      <c r="U99" s="288">
        <f t="shared" si="125"/>
        <v>1</v>
      </c>
      <c r="V99" s="288">
        <f t="shared" si="126"/>
        <v>1</v>
      </c>
      <c r="W99" s="295">
        <f t="shared" si="127"/>
        <v>1</v>
      </c>
      <c r="X99" s="292">
        <f t="shared" si="128"/>
        <v>1</v>
      </c>
      <c r="Y99" s="288">
        <f t="shared" si="129"/>
        <v>1</v>
      </c>
      <c r="Z99" s="288">
        <f t="shared" si="130"/>
        <v>1</v>
      </c>
      <c r="AA99" s="295">
        <f t="shared" si="131"/>
        <v>1</v>
      </c>
      <c r="AB99" s="292">
        <f t="shared" si="132"/>
        <v>1</v>
      </c>
      <c r="AC99" s="288">
        <f t="shared" si="133"/>
        <v>1</v>
      </c>
      <c r="AD99" s="288">
        <f t="shared" si="134"/>
        <v>1</v>
      </c>
      <c r="AE99" s="295">
        <f t="shared" si="135"/>
        <v>1</v>
      </c>
      <c r="AF99" s="743" t="s">
        <v>668</v>
      </c>
      <c r="AG99" s="698" t="s">
        <v>881</v>
      </c>
      <c r="AH99" s="507"/>
      <c r="AI99" s="687"/>
      <c r="AJ99" s="687"/>
      <c r="AK99" s="669"/>
      <c r="AL99" s="894"/>
      <c r="AM99" s="507"/>
      <c r="AN99" s="507"/>
      <c r="AO99" s="507"/>
    </row>
    <row r="100" spans="1:41" ht="45" x14ac:dyDescent="0.2">
      <c r="A100" s="10"/>
      <c r="B100" s="102"/>
      <c r="C100" s="203"/>
      <c r="D100" s="754" t="s">
        <v>234</v>
      </c>
      <c r="E100" s="82"/>
      <c r="F100" s="83"/>
      <c r="G100" s="378">
        <v>0.25</v>
      </c>
      <c r="H100" s="288">
        <v>0.25</v>
      </c>
      <c r="I100" s="288">
        <v>0.5</v>
      </c>
      <c r="J100" s="288">
        <v>0.5</v>
      </c>
      <c r="K100" s="293">
        <f>J100</f>
        <v>0.5</v>
      </c>
      <c r="L100" s="292">
        <v>0.75</v>
      </c>
      <c r="M100" s="288">
        <f t="shared" ref="M100:N104" si="137">L100</f>
        <v>0.75</v>
      </c>
      <c r="N100" s="288">
        <f t="shared" si="137"/>
        <v>0.75</v>
      </c>
      <c r="O100" s="295">
        <v>1</v>
      </c>
      <c r="P100" s="292">
        <f>O100</f>
        <v>1</v>
      </c>
      <c r="Q100" s="288">
        <f t="shared" si="121"/>
        <v>1</v>
      </c>
      <c r="R100" s="288">
        <f t="shared" si="122"/>
        <v>1</v>
      </c>
      <c r="S100" s="295">
        <f t="shared" si="123"/>
        <v>1</v>
      </c>
      <c r="T100" s="292">
        <f t="shared" si="124"/>
        <v>1</v>
      </c>
      <c r="U100" s="288">
        <f t="shared" si="125"/>
        <v>1</v>
      </c>
      <c r="V100" s="288">
        <f t="shared" si="126"/>
        <v>1</v>
      </c>
      <c r="W100" s="295">
        <f t="shared" si="127"/>
        <v>1</v>
      </c>
      <c r="X100" s="292">
        <f t="shared" si="128"/>
        <v>1</v>
      </c>
      <c r="Y100" s="288">
        <f t="shared" si="129"/>
        <v>1</v>
      </c>
      <c r="Z100" s="288">
        <f t="shared" si="130"/>
        <v>1</v>
      </c>
      <c r="AA100" s="295">
        <f t="shared" si="131"/>
        <v>1</v>
      </c>
      <c r="AB100" s="292">
        <f t="shared" si="132"/>
        <v>1</v>
      </c>
      <c r="AC100" s="288">
        <f t="shared" si="133"/>
        <v>1</v>
      </c>
      <c r="AD100" s="288">
        <f t="shared" si="134"/>
        <v>1</v>
      </c>
      <c r="AE100" s="295">
        <f t="shared" si="135"/>
        <v>1</v>
      </c>
      <c r="AF100" s="743" t="s">
        <v>860</v>
      </c>
      <c r="AG100" s="698" t="s">
        <v>846</v>
      </c>
      <c r="AH100" s="507"/>
      <c r="AI100" s="698"/>
      <c r="AJ100" s="698"/>
      <c r="AK100" s="669"/>
      <c r="AL100" s="895">
        <v>200000</v>
      </c>
      <c r="AM100" s="507" t="s">
        <v>152</v>
      </c>
      <c r="AN100" s="507" t="s">
        <v>465</v>
      </c>
      <c r="AO100" s="507" t="s">
        <v>847</v>
      </c>
    </row>
    <row r="101" spans="1:41" ht="33.75" x14ac:dyDescent="0.2">
      <c r="A101" s="10"/>
      <c r="B101" s="102"/>
      <c r="C101" s="203"/>
      <c r="D101" s="756" t="s">
        <v>235</v>
      </c>
      <c r="E101" s="82"/>
      <c r="F101" s="83"/>
      <c r="G101" s="378">
        <v>0</v>
      </c>
      <c r="H101" s="288">
        <f>G101</f>
        <v>0</v>
      </c>
      <c r="I101" s="288">
        <f>H101</f>
        <v>0</v>
      </c>
      <c r="J101" s="288">
        <v>0.5</v>
      </c>
      <c r="K101" s="293">
        <v>0.5</v>
      </c>
      <c r="L101" s="292">
        <v>0.5</v>
      </c>
      <c r="M101" s="288">
        <f t="shared" si="137"/>
        <v>0.5</v>
      </c>
      <c r="N101" s="288">
        <f t="shared" si="137"/>
        <v>0.5</v>
      </c>
      <c r="O101" s="295">
        <v>0.75</v>
      </c>
      <c r="P101" s="292">
        <v>1</v>
      </c>
      <c r="Q101" s="288">
        <f t="shared" si="121"/>
        <v>1</v>
      </c>
      <c r="R101" s="288">
        <f t="shared" si="122"/>
        <v>1</v>
      </c>
      <c r="S101" s="295">
        <f t="shared" si="123"/>
        <v>1</v>
      </c>
      <c r="T101" s="292">
        <f t="shared" si="124"/>
        <v>1</v>
      </c>
      <c r="U101" s="288">
        <f t="shared" si="125"/>
        <v>1</v>
      </c>
      <c r="V101" s="288">
        <f t="shared" si="126"/>
        <v>1</v>
      </c>
      <c r="W101" s="295">
        <f t="shared" si="127"/>
        <v>1</v>
      </c>
      <c r="X101" s="292">
        <f t="shared" si="128"/>
        <v>1</v>
      </c>
      <c r="Y101" s="288">
        <f t="shared" si="129"/>
        <v>1</v>
      </c>
      <c r="Z101" s="288">
        <f t="shared" si="130"/>
        <v>1</v>
      </c>
      <c r="AA101" s="295">
        <f t="shared" si="131"/>
        <v>1</v>
      </c>
      <c r="AB101" s="292">
        <f t="shared" si="132"/>
        <v>1</v>
      </c>
      <c r="AC101" s="288">
        <f t="shared" si="133"/>
        <v>1</v>
      </c>
      <c r="AD101" s="288">
        <f t="shared" si="134"/>
        <v>1</v>
      </c>
      <c r="AE101" s="295">
        <f t="shared" si="135"/>
        <v>1</v>
      </c>
      <c r="AF101" s="743" t="s">
        <v>860</v>
      </c>
      <c r="AG101" s="699" t="s">
        <v>848</v>
      </c>
      <c r="AH101" s="507"/>
      <c r="AI101" s="699"/>
      <c r="AJ101" s="699"/>
      <c r="AK101" s="669"/>
      <c r="AL101" s="894"/>
      <c r="AM101" s="507"/>
      <c r="AN101" s="507"/>
      <c r="AO101" s="507"/>
    </row>
    <row r="102" spans="1:41" ht="22.5" x14ac:dyDescent="0.2">
      <c r="A102" s="10"/>
      <c r="B102" s="102"/>
      <c r="C102" s="203"/>
      <c r="D102" s="756" t="s">
        <v>236</v>
      </c>
      <c r="E102" s="82"/>
      <c r="F102" s="83"/>
      <c r="G102" s="378">
        <v>0.25</v>
      </c>
      <c r="H102" s="288">
        <v>0.5</v>
      </c>
      <c r="I102" s="288">
        <v>0.5</v>
      </c>
      <c r="J102" s="288">
        <v>0.5</v>
      </c>
      <c r="K102" s="293">
        <v>0.5</v>
      </c>
      <c r="L102" s="292">
        <v>0.75</v>
      </c>
      <c r="M102" s="288">
        <f t="shared" si="137"/>
        <v>0.75</v>
      </c>
      <c r="N102" s="288">
        <f t="shared" si="137"/>
        <v>0.75</v>
      </c>
      <c r="O102" s="295">
        <f>N102</f>
        <v>0.75</v>
      </c>
      <c r="P102" s="292">
        <v>1</v>
      </c>
      <c r="Q102" s="288">
        <f t="shared" si="121"/>
        <v>1</v>
      </c>
      <c r="R102" s="288">
        <f t="shared" si="122"/>
        <v>1</v>
      </c>
      <c r="S102" s="295">
        <f t="shared" si="123"/>
        <v>1</v>
      </c>
      <c r="T102" s="292">
        <f t="shared" si="124"/>
        <v>1</v>
      </c>
      <c r="U102" s="288">
        <f t="shared" si="125"/>
        <v>1</v>
      </c>
      <c r="V102" s="288">
        <f t="shared" si="126"/>
        <v>1</v>
      </c>
      <c r="W102" s="295">
        <f t="shared" si="127"/>
        <v>1</v>
      </c>
      <c r="X102" s="292">
        <f t="shared" si="128"/>
        <v>1</v>
      </c>
      <c r="Y102" s="288">
        <f t="shared" si="129"/>
        <v>1</v>
      </c>
      <c r="Z102" s="288">
        <f t="shared" si="130"/>
        <v>1</v>
      </c>
      <c r="AA102" s="295">
        <f t="shared" si="131"/>
        <v>1</v>
      </c>
      <c r="AB102" s="292">
        <f t="shared" si="132"/>
        <v>1</v>
      </c>
      <c r="AC102" s="288">
        <f t="shared" si="133"/>
        <v>1</v>
      </c>
      <c r="AD102" s="288">
        <f t="shared" si="134"/>
        <v>1</v>
      </c>
      <c r="AE102" s="295">
        <f t="shared" si="135"/>
        <v>1</v>
      </c>
      <c r="AF102" s="743" t="s">
        <v>860</v>
      </c>
      <c r="AG102" s="698" t="s">
        <v>849</v>
      </c>
      <c r="AH102" s="507"/>
      <c r="AI102" s="698"/>
      <c r="AJ102" s="698"/>
      <c r="AK102" s="669"/>
      <c r="AL102" s="894"/>
      <c r="AM102" s="507"/>
      <c r="AN102" s="507"/>
      <c r="AO102" s="507"/>
    </row>
    <row r="103" spans="1:41" ht="22.5" x14ac:dyDescent="0.2">
      <c r="A103" s="10"/>
      <c r="B103" s="102"/>
      <c r="C103" s="203"/>
      <c r="D103" s="756" t="s">
        <v>237</v>
      </c>
      <c r="E103" s="82"/>
      <c r="F103" s="83"/>
      <c r="G103" s="378">
        <v>1</v>
      </c>
      <c r="H103" s="288">
        <f>G103</f>
        <v>1</v>
      </c>
      <c r="I103" s="288">
        <f>H103</f>
        <v>1</v>
      </c>
      <c r="J103" s="465">
        <f>I103</f>
        <v>1</v>
      </c>
      <c r="K103" s="460">
        <f>J103</f>
        <v>1</v>
      </c>
      <c r="L103" s="292">
        <f>K103</f>
        <v>1</v>
      </c>
      <c r="M103" s="288">
        <f t="shared" si="137"/>
        <v>1</v>
      </c>
      <c r="N103" s="288">
        <f t="shared" si="137"/>
        <v>1</v>
      </c>
      <c r="O103" s="295">
        <f>N103</f>
        <v>1</v>
      </c>
      <c r="P103" s="292">
        <f>O103</f>
        <v>1</v>
      </c>
      <c r="Q103" s="288">
        <f t="shared" si="121"/>
        <v>1</v>
      </c>
      <c r="R103" s="288">
        <f t="shared" si="122"/>
        <v>1</v>
      </c>
      <c r="S103" s="295">
        <f>R103</f>
        <v>1</v>
      </c>
      <c r="T103" s="292">
        <f>S103</f>
        <v>1</v>
      </c>
      <c r="U103" s="288">
        <f t="shared" si="125"/>
        <v>1</v>
      </c>
      <c r="V103" s="288">
        <f t="shared" si="126"/>
        <v>1</v>
      </c>
      <c r="W103" s="295">
        <f>V103</f>
        <v>1</v>
      </c>
      <c r="X103" s="292">
        <f>W103</f>
        <v>1</v>
      </c>
      <c r="Y103" s="288">
        <f t="shared" si="129"/>
        <v>1</v>
      </c>
      <c r="Z103" s="288">
        <f t="shared" si="130"/>
        <v>1</v>
      </c>
      <c r="AA103" s="295">
        <f>Z103</f>
        <v>1</v>
      </c>
      <c r="AB103" s="292">
        <f>AA103</f>
        <v>1</v>
      </c>
      <c r="AC103" s="288">
        <f t="shared" si="133"/>
        <v>1</v>
      </c>
      <c r="AD103" s="288">
        <f t="shared" si="134"/>
        <v>1</v>
      </c>
      <c r="AE103" s="295">
        <f>AD103</f>
        <v>1</v>
      </c>
      <c r="AF103" s="743" t="s">
        <v>668</v>
      </c>
      <c r="AG103" s="687"/>
      <c r="AH103" s="507"/>
      <c r="AI103" s="687"/>
      <c r="AJ103" s="687"/>
      <c r="AK103" s="669"/>
      <c r="AL103" s="894"/>
      <c r="AM103" s="507"/>
      <c r="AN103" s="507"/>
      <c r="AO103" s="507"/>
    </row>
    <row r="104" spans="1:41" ht="23.25" thickBot="1" x14ac:dyDescent="0.25">
      <c r="A104" s="10"/>
      <c r="B104" s="102"/>
      <c r="C104" s="203"/>
      <c r="D104" s="754" t="s">
        <v>238</v>
      </c>
      <c r="E104" s="82"/>
      <c r="F104" s="83"/>
      <c r="G104" s="378">
        <v>0</v>
      </c>
      <c r="H104" s="288">
        <v>0.5</v>
      </c>
      <c r="I104" s="288">
        <f>H104</f>
        <v>0.5</v>
      </c>
      <c r="J104" s="288">
        <v>1</v>
      </c>
      <c r="K104" s="293">
        <f>J104</f>
        <v>1</v>
      </c>
      <c r="L104" s="292">
        <f>K104</f>
        <v>1</v>
      </c>
      <c r="M104" s="288">
        <f t="shared" si="137"/>
        <v>1</v>
      </c>
      <c r="N104" s="288">
        <f t="shared" si="137"/>
        <v>1</v>
      </c>
      <c r="O104" s="295">
        <f>N104</f>
        <v>1</v>
      </c>
      <c r="P104" s="292">
        <f>O104</f>
        <v>1</v>
      </c>
      <c r="Q104" s="288">
        <f t="shared" si="121"/>
        <v>1</v>
      </c>
      <c r="R104" s="288">
        <f t="shared" si="122"/>
        <v>1</v>
      </c>
      <c r="S104" s="295">
        <f>R104</f>
        <v>1</v>
      </c>
      <c r="T104" s="292">
        <f>S104</f>
        <v>1</v>
      </c>
      <c r="U104" s="288">
        <f t="shared" si="125"/>
        <v>1</v>
      </c>
      <c r="V104" s="288">
        <f t="shared" si="126"/>
        <v>1</v>
      </c>
      <c r="W104" s="295">
        <f>V104</f>
        <v>1</v>
      </c>
      <c r="X104" s="292">
        <f>W104</f>
        <v>1</v>
      </c>
      <c r="Y104" s="288">
        <f t="shared" si="129"/>
        <v>1</v>
      </c>
      <c r="Z104" s="288">
        <f t="shared" si="130"/>
        <v>1</v>
      </c>
      <c r="AA104" s="295">
        <f>Z104</f>
        <v>1</v>
      </c>
      <c r="AB104" s="292">
        <f>AA104</f>
        <v>1</v>
      </c>
      <c r="AC104" s="288">
        <f t="shared" si="133"/>
        <v>1</v>
      </c>
      <c r="AD104" s="288">
        <f t="shared" si="134"/>
        <v>1</v>
      </c>
      <c r="AE104" s="295">
        <f>AD104</f>
        <v>1</v>
      </c>
      <c r="AF104" s="743" t="s">
        <v>668</v>
      </c>
      <c r="AG104" s="871" t="s">
        <v>880</v>
      </c>
      <c r="AH104" s="724"/>
      <c r="AI104" s="687"/>
      <c r="AJ104" s="687"/>
      <c r="AK104" s="841"/>
      <c r="AL104" s="896"/>
      <c r="AM104" s="509"/>
      <c r="AN104" s="45"/>
      <c r="AO104" s="45"/>
    </row>
    <row r="105" spans="1:41" ht="12" thickBot="1" x14ac:dyDescent="0.25">
      <c r="A105" s="10"/>
      <c r="B105" s="115" t="s">
        <v>45</v>
      </c>
      <c r="C105" s="201"/>
      <c r="D105" s="304" t="s">
        <v>47</v>
      </c>
      <c r="E105" s="305"/>
      <c r="F105" s="306"/>
      <c r="G105" s="429"/>
      <c r="H105" s="371"/>
      <c r="I105" s="308"/>
      <c r="J105" s="308"/>
      <c r="K105" s="430"/>
      <c r="L105" s="310"/>
      <c r="M105" s="308"/>
      <c r="N105" s="308"/>
      <c r="O105" s="311"/>
      <c r="P105" s="310"/>
      <c r="Q105" s="308"/>
      <c r="R105" s="308"/>
      <c r="S105" s="311"/>
      <c r="T105" s="310"/>
      <c r="U105" s="308"/>
      <c r="V105" s="308"/>
      <c r="W105" s="311"/>
      <c r="X105" s="310"/>
      <c r="Y105" s="308"/>
      <c r="Z105" s="308"/>
      <c r="AA105" s="311"/>
      <c r="AB105" s="310"/>
      <c r="AC105" s="308"/>
      <c r="AD105" s="308"/>
      <c r="AE105" s="311"/>
      <c r="AF105" s="646"/>
      <c r="AG105" s="771"/>
      <c r="AH105" s="805" t="s">
        <v>465</v>
      </c>
      <c r="AI105" s="710"/>
      <c r="AJ105" s="710"/>
      <c r="AK105" s="308"/>
      <c r="AL105" s="897"/>
      <c r="AM105" s="308"/>
      <c r="AN105" s="308"/>
      <c r="AO105" s="308"/>
    </row>
    <row r="106" spans="1:41" ht="22.5" x14ac:dyDescent="0.2">
      <c r="A106" s="10"/>
      <c r="B106" s="113"/>
      <c r="C106" s="204"/>
      <c r="D106" s="850"/>
      <c r="E106" s="851"/>
      <c r="F106" s="831"/>
      <c r="G106" s="832">
        <f t="shared" ref="G106:O106" si="138">IFERROR(SUM(G107:G109)/COUNT(G107:G109),0)</f>
        <v>0.25</v>
      </c>
      <c r="H106" s="828">
        <f t="shared" si="138"/>
        <v>0.58333333333333337</v>
      </c>
      <c r="I106" s="828">
        <f t="shared" si="138"/>
        <v>0.66666666666666663</v>
      </c>
      <c r="J106" s="828">
        <f t="shared" si="138"/>
        <v>0.66666666666666663</v>
      </c>
      <c r="K106" s="828">
        <f t="shared" si="138"/>
        <v>0.91666666666666663</v>
      </c>
      <c r="L106" s="827">
        <f t="shared" si="138"/>
        <v>0.91666666666666663</v>
      </c>
      <c r="M106" s="828">
        <f t="shared" si="138"/>
        <v>0.91666666666666663</v>
      </c>
      <c r="N106" s="828">
        <f t="shared" si="138"/>
        <v>0.91666666666666663</v>
      </c>
      <c r="O106" s="829">
        <f t="shared" si="138"/>
        <v>0.91666666666666663</v>
      </c>
      <c r="P106" s="827">
        <f t="shared" ref="P106:AE106" si="139">IFERROR(SUM(P107:P109)/COUNT(P107:P109),0)</f>
        <v>1</v>
      </c>
      <c r="Q106" s="828">
        <f t="shared" si="139"/>
        <v>1</v>
      </c>
      <c r="R106" s="828">
        <f t="shared" si="139"/>
        <v>1</v>
      </c>
      <c r="S106" s="829">
        <f t="shared" si="139"/>
        <v>1</v>
      </c>
      <c r="T106" s="827">
        <f t="shared" si="139"/>
        <v>1</v>
      </c>
      <c r="U106" s="828">
        <f t="shared" si="139"/>
        <v>1</v>
      </c>
      <c r="V106" s="828">
        <f t="shared" si="139"/>
        <v>1</v>
      </c>
      <c r="W106" s="829">
        <f t="shared" si="139"/>
        <v>1</v>
      </c>
      <c r="X106" s="413">
        <f t="shared" si="139"/>
        <v>1</v>
      </c>
      <c r="Y106" s="412">
        <f t="shared" si="139"/>
        <v>1</v>
      </c>
      <c r="Z106" s="412">
        <f t="shared" si="139"/>
        <v>1</v>
      </c>
      <c r="AA106" s="414">
        <f t="shared" si="139"/>
        <v>1</v>
      </c>
      <c r="AB106" s="413">
        <f t="shared" si="139"/>
        <v>1</v>
      </c>
      <c r="AC106" s="412">
        <f t="shared" si="139"/>
        <v>1</v>
      </c>
      <c r="AD106" s="412">
        <f t="shared" si="139"/>
        <v>1</v>
      </c>
      <c r="AE106" s="414">
        <f t="shared" si="139"/>
        <v>1</v>
      </c>
      <c r="AF106" s="743" t="s">
        <v>860</v>
      </c>
      <c r="AG106" s="870" t="s">
        <v>883</v>
      </c>
      <c r="AH106" s="668"/>
      <c r="AI106" s="709"/>
      <c r="AJ106" s="709"/>
      <c r="AK106" s="840"/>
      <c r="AL106" s="893"/>
      <c r="AM106" s="668"/>
      <c r="AN106" s="668"/>
      <c r="AO106" s="668"/>
    </row>
    <row r="107" spans="1:41" ht="22.5" x14ac:dyDescent="0.2">
      <c r="A107" s="10"/>
      <c r="B107" s="102"/>
      <c r="C107" s="200"/>
      <c r="D107" s="756" t="s">
        <v>239</v>
      </c>
      <c r="E107" s="82"/>
      <c r="F107" s="83"/>
      <c r="G107" s="378">
        <v>0.75</v>
      </c>
      <c r="H107" s="288">
        <v>0.75</v>
      </c>
      <c r="I107" s="288">
        <v>1</v>
      </c>
      <c r="J107" s="288">
        <f t="shared" ref="I107:N109" si="140">I107</f>
        <v>1</v>
      </c>
      <c r="K107" s="457">
        <f t="shared" si="140"/>
        <v>1</v>
      </c>
      <c r="L107" s="292">
        <f t="shared" si="140"/>
        <v>1</v>
      </c>
      <c r="M107" s="288">
        <f t="shared" si="140"/>
        <v>1</v>
      </c>
      <c r="N107" s="288">
        <f t="shared" si="140"/>
        <v>1</v>
      </c>
      <c r="O107" s="295">
        <f t="shared" ref="O107:AE107" si="141">N107</f>
        <v>1</v>
      </c>
      <c r="P107" s="292">
        <f t="shared" si="141"/>
        <v>1</v>
      </c>
      <c r="Q107" s="288">
        <f t="shared" si="141"/>
        <v>1</v>
      </c>
      <c r="R107" s="288">
        <f t="shared" si="141"/>
        <v>1</v>
      </c>
      <c r="S107" s="295">
        <f t="shared" si="141"/>
        <v>1</v>
      </c>
      <c r="T107" s="292">
        <f t="shared" si="141"/>
        <v>1</v>
      </c>
      <c r="U107" s="288">
        <f t="shared" si="141"/>
        <v>1</v>
      </c>
      <c r="V107" s="288">
        <f t="shared" si="141"/>
        <v>1</v>
      </c>
      <c r="W107" s="295">
        <f t="shared" si="141"/>
        <v>1</v>
      </c>
      <c r="X107" s="292">
        <f t="shared" si="141"/>
        <v>1</v>
      </c>
      <c r="Y107" s="288">
        <f t="shared" si="141"/>
        <v>1</v>
      </c>
      <c r="Z107" s="288">
        <f t="shared" si="141"/>
        <v>1</v>
      </c>
      <c r="AA107" s="295">
        <f t="shared" si="141"/>
        <v>1</v>
      </c>
      <c r="AB107" s="292">
        <f t="shared" si="141"/>
        <v>1</v>
      </c>
      <c r="AC107" s="288">
        <f t="shared" si="141"/>
        <v>1</v>
      </c>
      <c r="AD107" s="288">
        <f t="shared" si="141"/>
        <v>1</v>
      </c>
      <c r="AE107" s="295">
        <f t="shared" si="141"/>
        <v>1</v>
      </c>
      <c r="AF107" s="743" t="s">
        <v>668</v>
      </c>
      <c r="AG107" s="687"/>
      <c r="AH107" s="507"/>
      <c r="AI107" s="687"/>
      <c r="AJ107" s="687"/>
      <c r="AK107" s="669"/>
      <c r="AL107" s="894"/>
      <c r="AM107" s="507"/>
      <c r="AN107" s="507"/>
      <c r="AO107" s="507"/>
    </row>
    <row r="108" spans="1:41" ht="12" x14ac:dyDescent="0.2">
      <c r="A108" s="10"/>
      <c r="B108" s="102"/>
      <c r="C108" s="200"/>
      <c r="D108" s="754" t="s">
        <v>240</v>
      </c>
      <c r="E108" s="82"/>
      <c r="F108" s="83"/>
      <c r="G108" s="378">
        <v>0</v>
      </c>
      <c r="H108" s="288">
        <v>0.5</v>
      </c>
      <c r="I108" s="288">
        <f t="shared" si="140"/>
        <v>0.5</v>
      </c>
      <c r="J108" s="288">
        <f t="shared" si="140"/>
        <v>0.5</v>
      </c>
      <c r="K108" s="293">
        <v>1</v>
      </c>
      <c r="L108" s="292">
        <f t="shared" ref="L108:N109" si="142">K108</f>
        <v>1</v>
      </c>
      <c r="M108" s="288">
        <f t="shared" si="142"/>
        <v>1</v>
      </c>
      <c r="N108" s="288">
        <f t="shared" si="142"/>
        <v>1</v>
      </c>
      <c r="O108" s="295">
        <f t="shared" ref="O108:AE108" si="143">N108</f>
        <v>1</v>
      </c>
      <c r="P108" s="292">
        <f t="shared" si="143"/>
        <v>1</v>
      </c>
      <c r="Q108" s="288">
        <f t="shared" si="143"/>
        <v>1</v>
      </c>
      <c r="R108" s="288">
        <f t="shared" si="143"/>
        <v>1</v>
      </c>
      <c r="S108" s="295">
        <f t="shared" si="143"/>
        <v>1</v>
      </c>
      <c r="T108" s="292">
        <f t="shared" si="143"/>
        <v>1</v>
      </c>
      <c r="U108" s="288">
        <f t="shared" si="143"/>
        <v>1</v>
      </c>
      <c r="V108" s="288">
        <f t="shared" si="143"/>
        <v>1</v>
      </c>
      <c r="W108" s="295">
        <f t="shared" si="143"/>
        <v>1</v>
      </c>
      <c r="X108" s="292">
        <f t="shared" si="143"/>
        <v>1</v>
      </c>
      <c r="Y108" s="288">
        <f t="shared" si="143"/>
        <v>1</v>
      </c>
      <c r="Z108" s="288">
        <f t="shared" si="143"/>
        <v>1</v>
      </c>
      <c r="AA108" s="295">
        <f t="shared" si="143"/>
        <v>1</v>
      </c>
      <c r="AB108" s="292">
        <f t="shared" si="143"/>
        <v>1</v>
      </c>
      <c r="AC108" s="288">
        <f t="shared" si="143"/>
        <v>1</v>
      </c>
      <c r="AD108" s="288">
        <f t="shared" si="143"/>
        <v>1</v>
      </c>
      <c r="AE108" s="295">
        <f t="shared" si="143"/>
        <v>1</v>
      </c>
      <c r="AF108" s="743" t="s">
        <v>668</v>
      </c>
      <c r="AG108" s="687"/>
      <c r="AH108" s="507"/>
      <c r="AI108" s="667"/>
      <c r="AJ108" s="667"/>
      <c r="AK108" s="669"/>
      <c r="AL108" s="894"/>
      <c r="AM108" s="507"/>
      <c r="AN108" s="507"/>
      <c r="AO108" s="507"/>
    </row>
    <row r="109" spans="1:41" ht="34.5" thickBot="1" x14ac:dyDescent="0.25">
      <c r="A109" s="10"/>
      <c r="B109" s="102"/>
      <c r="C109" s="200"/>
      <c r="D109" s="754" t="s">
        <v>241</v>
      </c>
      <c r="E109" s="82"/>
      <c r="F109" s="83"/>
      <c r="G109" s="378">
        <v>0</v>
      </c>
      <c r="H109" s="288">
        <v>0.5</v>
      </c>
      <c r="I109" s="288">
        <f t="shared" si="140"/>
        <v>0.5</v>
      </c>
      <c r="J109" s="288">
        <f t="shared" si="140"/>
        <v>0.5</v>
      </c>
      <c r="K109" s="293">
        <v>0.75</v>
      </c>
      <c r="L109" s="292">
        <f t="shared" si="142"/>
        <v>0.75</v>
      </c>
      <c r="M109" s="288">
        <f t="shared" si="142"/>
        <v>0.75</v>
      </c>
      <c r="N109" s="288">
        <f t="shared" si="142"/>
        <v>0.75</v>
      </c>
      <c r="O109" s="295">
        <f>N109</f>
        <v>0.75</v>
      </c>
      <c r="P109" s="292">
        <v>1</v>
      </c>
      <c r="Q109" s="288">
        <f t="shared" ref="Q109:AE109" si="144">P109</f>
        <v>1</v>
      </c>
      <c r="R109" s="288">
        <f t="shared" si="144"/>
        <v>1</v>
      </c>
      <c r="S109" s="295">
        <f t="shared" si="144"/>
        <v>1</v>
      </c>
      <c r="T109" s="292">
        <f t="shared" si="144"/>
        <v>1</v>
      </c>
      <c r="U109" s="288">
        <f t="shared" si="144"/>
        <v>1</v>
      </c>
      <c r="V109" s="288">
        <f t="shared" si="144"/>
        <v>1</v>
      </c>
      <c r="W109" s="295">
        <f t="shared" si="144"/>
        <v>1</v>
      </c>
      <c r="X109" s="292">
        <f t="shared" si="144"/>
        <v>1</v>
      </c>
      <c r="Y109" s="288">
        <f t="shared" si="144"/>
        <v>1</v>
      </c>
      <c r="Z109" s="288">
        <f t="shared" si="144"/>
        <v>1</v>
      </c>
      <c r="AA109" s="295">
        <f t="shared" si="144"/>
        <v>1</v>
      </c>
      <c r="AB109" s="292">
        <f t="shared" si="144"/>
        <v>1</v>
      </c>
      <c r="AC109" s="288">
        <f t="shared" si="144"/>
        <v>1</v>
      </c>
      <c r="AD109" s="288">
        <f t="shared" si="144"/>
        <v>1</v>
      </c>
      <c r="AE109" s="295">
        <f t="shared" si="144"/>
        <v>1</v>
      </c>
      <c r="AF109" s="743" t="s">
        <v>860</v>
      </c>
      <c r="AG109" s="871" t="s">
        <v>884</v>
      </c>
      <c r="AH109" s="45"/>
      <c r="AI109" s="667"/>
      <c r="AJ109" s="667"/>
      <c r="AK109" s="841"/>
      <c r="AL109" s="896"/>
      <c r="AM109" s="509"/>
      <c r="AN109" s="45"/>
      <c r="AO109" s="45"/>
    </row>
    <row r="110" spans="1:41" ht="12" thickBot="1" x14ac:dyDescent="0.25">
      <c r="A110" s="10"/>
      <c r="B110" s="115" t="s">
        <v>46</v>
      </c>
      <c r="C110" s="201"/>
      <c r="D110" s="304" t="s">
        <v>120</v>
      </c>
      <c r="E110" s="305"/>
      <c r="F110" s="306"/>
      <c r="G110" s="429"/>
      <c r="H110" s="307"/>
      <c r="I110" s="308"/>
      <c r="J110" s="308"/>
      <c r="K110" s="309"/>
      <c r="L110" s="310"/>
      <c r="M110" s="308"/>
      <c r="N110" s="308"/>
      <c r="O110" s="311"/>
      <c r="P110" s="310"/>
      <c r="Q110" s="308"/>
      <c r="R110" s="308"/>
      <c r="S110" s="311"/>
      <c r="T110" s="310"/>
      <c r="U110" s="308"/>
      <c r="V110" s="308"/>
      <c r="W110" s="311"/>
      <c r="X110" s="310"/>
      <c r="Y110" s="308"/>
      <c r="Z110" s="308"/>
      <c r="AA110" s="311"/>
      <c r="AB110" s="310"/>
      <c r="AC110" s="308"/>
      <c r="AD110" s="308"/>
      <c r="AE110" s="311"/>
      <c r="AF110" s="646"/>
      <c r="AG110" s="771"/>
      <c r="AH110" s="805" t="s">
        <v>465</v>
      </c>
      <c r="AI110" s="711"/>
      <c r="AJ110" s="711"/>
      <c r="AK110" s="308"/>
      <c r="AL110" s="897"/>
      <c r="AM110" s="311"/>
      <c r="AN110" s="308"/>
      <c r="AO110" s="308"/>
    </row>
    <row r="111" spans="1:41" ht="12" x14ac:dyDescent="0.2">
      <c r="A111" s="10"/>
      <c r="B111" s="113"/>
      <c r="C111" s="204"/>
      <c r="D111" s="850"/>
      <c r="E111" s="851"/>
      <c r="F111" s="831"/>
      <c r="G111" s="832">
        <f t="shared" ref="G111:O111" si="145">IFERROR(SUM(G112:G115)/COUNT(G112:G115),0)</f>
        <v>0.125</v>
      </c>
      <c r="H111" s="828">
        <f t="shared" si="145"/>
        <v>0.4375</v>
      </c>
      <c r="I111" s="828">
        <f t="shared" si="145"/>
        <v>0.5</v>
      </c>
      <c r="J111" s="828">
        <f t="shared" si="145"/>
        <v>0.5625</v>
      </c>
      <c r="K111" s="828">
        <f t="shared" si="145"/>
        <v>0.625</v>
      </c>
      <c r="L111" s="827">
        <f t="shared" si="145"/>
        <v>0.625</v>
      </c>
      <c r="M111" s="828">
        <f t="shared" si="145"/>
        <v>0.625</v>
      </c>
      <c r="N111" s="828">
        <f t="shared" si="145"/>
        <v>0.6875</v>
      </c>
      <c r="O111" s="829">
        <f t="shared" si="145"/>
        <v>0.6875</v>
      </c>
      <c r="P111" s="827">
        <f t="shared" ref="P111:AE111" si="146">IFERROR(SUM(P112:P115)/COUNT(P112:P115),0)</f>
        <v>0.9375</v>
      </c>
      <c r="Q111" s="828">
        <f t="shared" si="146"/>
        <v>0.9375</v>
      </c>
      <c r="R111" s="828">
        <f t="shared" si="146"/>
        <v>0.9375</v>
      </c>
      <c r="S111" s="829">
        <f t="shared" si="146"/>
        <v>0.9375</v>
      </c>
      <c r="T111" s="827">
        <f t="shared" si="146"/>
        <v>1</v>
      </c>
      <c r="U111" s="828">
        <f t="shared" si="146"/>
        <v>1</v>
      </c>
      <c r="V111" s="828">
        <f t="shared" si="146"/>
        <v>1</v>
      </c>
      <c r="W111" s="829">
        <f t="shared" si="146"/>
        <v>1</v>
      </c>
      <c r="X111" s="413">
        <f t="shared" si="146"/>
        <v>1</v>
      </c>
      <c r="Y111" s="412">
        <f t="shared" si="146"/>
        <v>1</v>
      </c>
      <c r="Z111" s="412">
        <f t="shared" si="146"/>
        <v>1</v>
      </c>
      <c r="AA111" s="414">
        <f t="shared" si="146"/>
        <v>1</v>
      </c>
      <c r="AB111" s="413">
        <f t="shared" si="146"/>
        <v>1</v>
      </c>
      <c r="AC111" s="412">
        <f t="shared" si="146"/>
        <v>1</v>
      </c>
      <c r="AD111" s="412">
        <f t="shared" si="146"/>
        <v>1</v>
      </c>
      <c r="AE111" s="414">
        <f t="shared" si="146"/>
        <v>1</v>
      </c>
      <c r="AF111" s="743" t="s">
        <v>860</v>
      </c>
      <c r="AG111" s="772"/>
      <c r="AH111" s="649"/>
      <c r="AI111" s="712"/>
      <c r="AJ111" s="712"/>
      <c r="AK111" s="842"/>
      <c r="AL111" s="898"/>
      <c r="AM111" s="649"/>
      <c r="AN111" s="649"/>
      <c r="AO111" s="649"/>
    </row>
    <row r="112" spans="1:41" ht="12" x14ac:dyDescent="0.2">
      <c r="A112" s="10"/>
      <c r="B112" s="102"/>
      <c r="C112" s="200"/>
      <c r="D112" s="756" t="s">
        <v>242</v>
      </c>
      <c r="E112" s="82"/>
      <c r="F112" s="83"/>
      <c r="G112" s="378">
        <v>0</v>
      </c>
      <c r="H112" s="288">
        <v>0.5</v>
      </c>
      <c r="I112" s="288">
        <f t="shared" ref="I112:L115" si="147">H112</f>
        <v>0.5</v>
      </c>
      <c r="J112" s="288">
        <f t="shared" si="147"/>
        <v>0.5</v>
      </c>
      <c r="K112" s="464">
        <v>0.5</v>
      </c>
      <c r="L112" s="292">
        <f t="shared" si="147"/>
        <v>0.5</v>
      </c>
      <c r="M112" s="292">
        <f>L112</f>
        <v>0.5</v>
      </c>
      <c r="N112" s="292">
        <v>0.75</v>
      </c>
      <c r="O112" s="295">
        <v>0.75</v>
      </c>
      <c r="P112" s="292">
        <v>1</v>
      </c>
      <c r="Q112" s="292">
        <f t="shared" ref="Q112:AE112" si="148">P112</f>
        <v>1</v>
      </c>
      <c r="R112" s="292">
        <f t="shared" si="148"/>
        <v>1</v>
      </c>
      <c r="S112" s="295">
        <f t="shared" si="148"/>
        <v>1</v>
      </c>
      <c r="T112" s="292">
        <f t="shared" si="148"/>
        <v>1</v>
      </c>
      <c r="U112" s="292">
        <f t="shared" si="148"/>
        <v>1</v>
      </c>
      <c r="V112" s="292">
        <f t="shared" si="148"/>
        <v>1</v>
      </c>
      <c r="W112" s="295">
        <f t="shared" si="148"/>
        <v>1</v>
      </c>
      <c r="X112" s="292">
        <f t="shared" si="148"/>
        <v>1</v>
      </c>
      <c r="Y112" s="292">
        <f t="shared" si="148"/>
        <v>1</v>
      </c>
      <c r="Z112" s="292">
        <f t="shared" si="148"/>
        <v>1</v>
      </c>
      <c r="AA112" s="295">
        <f t="shared" si="148"/>
        <v>1</v>
      </c>
      <c r="AB112" s="292">
        <f t="shared" si="148"/>
        <v>1</v>
      </c>
      <c r="AC112" s="292">
        <f t="shared" si="148"/>
        <v>1</v>
      </c>
      <c r="AD112" s="292">
        <f t="shared" si="148"/>
        <v>1</v>
      </c>
      <c r="AE112" s="295">
        <f t="shared" si="148"/>
        <v>1</v>
      </c>
      <c r="AF112" s="743" t="s">
        <v>860</v>
      </c>
      <c r="AG112" s="667" t="s">
        <v>902</v>
      </c>
      <c r="AH112" s="507"/>
      <c r="AI112" s="667"/>
      <c r="AJ112" s="667"/>
      <c r="AK112" s="669"/>
      <c r="AL112" s="894"/>
      <c r="AM112" s="507"/>
      <c r="AN112" s="507"/>
      <c r="AO112" s="507"/>
    </row>
    <row r="113" spans="1:41" ht="33.75" x14ac:dyDescent="0.2">
      <c r="A113" s="10"/>
      <c r="B113" s="102"/>
      <c r="C113" s="200"/>
      <c r="D113" s="756" t="s">
        <v>243</v>
      </c>
      <c r="E113" s="82"/>
      <c r="F113" s="83"/>
      <c r="G113" s="378">
        <v>0</v>
      </c>
      <c r="H113" s="288">
        <v>0.5</v>
      </c>
      <c r="I113" s="288">
        <f t="shared" si="147"/>
        <v>0.5</v>
      </c>
      <c r="J113" s="288">
        <f t="shared" si="147"/>
        <v>0.5</v>
      </c>
      <c r="K113" s="462">
        <f>J113</f>
        <v>0.5</v>
      </c>
      <c r="L113" s="292">
        <f t="shared" si="147"/>
        <v>0.5</v>
      </c>
      <c r="M113" s="292">
        <f>L113</f>
        <v>0.5</v>
      </c>
      <c r="N113" s="292">
        <f t="shared" ref="N113:O115" si="149">M113</f>
        <v>0.5</v>
      </c>
      <c r="O113" s="295">
        <f t="shared" si="149"/>
        <v>0.5</v>
      </c>
      <c r="P113" s="292">
        <v>0.75</v>
      </c>
      <c r="Q113" s="292">
        <f>P113</f>
        <v>0.75</v>
      </c>
      <c r="R113" s="292">
        <v>0.75</v>
      </c>
      <c r="S113" s="295">
        <v>0.75</v>
      </c>
      <c r="T113" s="292">
        <v>1</v>
      </c>
      <c r="U113" s="292">
        <f t="shared" ref="U113:AE113" si="150">T113</f>
        <v>1</v>
      </c>
      <c r="V113" s="292">
        <f t="shared" si="150"/>
        <v>1</v>
      </c>
      <c r="W113" s="295">
        <f t="shared" si="150"/>
        <v>1</v>
      </c>
      <c r="X113" s="292">
        <f t="shared" si="150"/>
        <v>1</v>
      </c>
      <c r="Y113" s="292">
        <f t="shared" si="150"/>
        <v>1</v>
      </c>
      <c r="Z113" s="292">
        <f t="shared" si="150"/>
        <v>1</v>
      </c>
      <c r="AA113" s="295">
        <f t="shared" si="150"/>
        <v>1</v>
      </c>
      <c r="AB113" s="292">
        <f t="shared" si="150"/>
        <v>1</v>
      </c>
      <c r="AC113" s="292">
        <f t="shared" si="150"/>
        <v>1</v>
      </c>
      <c r="AD113" s="292">
        <f t="shared" si="150"/>
        <v>1</v>
      </c>
      <c r="AE113" s="295">
        <f t="shared" si="150"/>
        <v>1</v>
      </c>
      <c r="AF113" s="743" t="s">
        <v>860</v>
      </c>
      <c r="AG113" s="698" t="s">
        <v>903</v>
      </c>
      <c r="AH113" s="507"/>
      <c r="AI113" s="667"/>
      <c r="AJ113" s="667"/>
      <c r="AK113" s="669"/>
      <c r="AL113" s="894"/>
      <c r="AM113" s="507"/>
      <c r="AN113" s="507"/>
      <c r="AO113" s="507"/>
    </row>
    <row r="114" spans="1:41" ht="12" x14ac:dyDescent="0.2">
      <c r="A114" s="10"/>
      <c r="B114" s="102"/>
      <c r="C114" s="200"/>
      <c r="D114" s="756" t="s">
        <v>244</v>
      </c>
      <c r="E114" s="82"/>
      <c r="F114" s="83"/>
      <c r="G114" s="378">
        <v>0</v>
      </c>
      <c r="H114" s="288">
        <v>0.25</v>
      </c>
      <c r="I114" s="288">
        <v>0.5</v>
      </c>
      <c r="J114" s="288">
        <v>0.75</v>
      </c>
      <c r="K114" s="293">
        <v>1</v>
      </c>
      <c r="L114" s="292">
        <f t="shared" si="147"/>
        <v>1</v>
      </c>
      <c r="M114" s="292">
        <f>L114</f>
        <v>1</v>
      </c>
      <c r="N114" s="292">
        <f t="shared" si="149"/>
        <v>1</v>
      </c>
      <c r="O114" s="295">
        <f t="shared" si="149"/>
        <v>1</v>
      </c>
      <c r="P114" s="292">
        <f>O114</f>
        <v>1</v>
      </c>
      <c r="Q114" s="292">
        <f>P114</f>
        <v>1</v>
      </c>
      <c r="R114" s="292">
        <f t="shared" ref="R114:T115" si="151">Q114</f>
        <v>1</v>
      </c>
      <c r="S114" s="295">
        <f t="shared" si="151"/>
        <v>1</v>
      </c>
      <c r="T114" s="292">
        <f t="shared" si="151"/>
        <v>1</v>
      </c>
      <c r="U114" s="292">
        <f t="shared" ref="U114:AE114" si="152">T114</f>
        <v>1</v>
      </c>
      <c r="V114" s="292">
        <f t="shared" si="152"/>
        <v>1</v>
      </c>
      <c r="W114" s="295">
        <f t="shared" si="152"/>
        <v>1</v>
      </c>
      <c r="X114" s="292">
        <f t="shared" si="152"/>
        <v>1</v>
      </c>
      <c r="Y114" s="292">
        <f t="shared" si="152"/>
        <v>1</v>
      </c>
      <c r="Z114" s="292">
        <f t="shared" si="152"/>
        <v>1</v>
      </c>
      <c r="AA114" s="295">
        <f t="shared" si="152"/>
        <v>1</v>
      </c>
      <c r="AB114" s="292">
        <f t="shared" si="152"/>
        <v>1</v>
      </c>
      <c r="AC114" s="292">
        <f t="shared" si="152"/>
        <v>1</v>
      </c>
      <c r="AD114" s="292">
        <f t="shared" si="152"/>
        <v>1</v>
      </c>
      <c r="AE114" s="295">
        <f t="shared" si="152"/>
        <v>1</v>
      </c>
      <c r="AF114" s="743" t="s">
        <v>859</v>
      </c>
      <c r="AG114" s="698" t="s">
        <v>885</v>
      </c>
      <c r="AH114" s="507"/>
      <c r="AI114" s="713"/>
      <c r="AJ114" s="713"/>
      <c r="AK114" s="669"/>
      <c r="AL114" s="894"/>
      <c r="AM114" s="507"/>
      <c r="AN114" s="507"/>
      <c r="AO114" s="507"/>
    </row>
    <row r="115" spans="1:41" ht="12.75" thickBot="1" x14ac:dyDescent="0.25">
      <c r="A115" s="10"/>
      <c r="B115" s="102"/>
      <c r="C115" s="200"/>
      <c r="D115" s="756" t="s">
        <v>245</v>
      </c>
      <c r="E115" s="82"/>
      <c r="F115" s="83"/>
      <c r="G115" s="378">
        <v>0.5</v>
      </c>
      <c r="H115" s="288">
        <v>0.5</v>
      </c>
      <c r="I115" s="288">
        <v>0.5</v>
      </c>
      <c r="J115" s="288">
        <v>0.5</v>
      </c>
      <c r="K115" s="293">
        <v>0.5</v>
      </c>
      <c r="L115" s="292">
        <f t="shared" si="147"/>
        <v>0.5</v>
      </c>
      <c r="M115" s="292">
        <f>L115</f>
        <v>0.5</v>
      </c>
      <c r="N115" s="292">
        <f t="shared" si="149"/>
        <v>0.5</v>
      </c>
      <c r="O115" s="295">
        <f t="shared" si="149"/>
        <v>0.5</v>
      </c>
      <c r="P115" s="292">
        <v>1</v>
      </c>
      <c r="Q115" s="292">
        <f>P115</f>
        <v>1</v>
      </c>
      <c r="R115" s="292">
        <f t="shared" si="151"/>
        <v>1</v>
      </c>
      <c r="S115" s="295">
        <f t="shared" si="151"/>
        <v>1</v>
      </c>
      <c r="T115" s="292">
        <f t="shared" si="151"/>
        <v>1</v>
      </c>
      <c r="U115" s="292">
        <f t="shared" ref="U115:AE115" si="153">T115</f>
        <v>1</v>
      </c>
      <c r="V115" s="292">
        <f t="shared" si="153"/>
        <v>1</v>
      </c>
      <c r="W115" s="295">
        <f t="shared" si="153"/>
        <v>1</v>
      </c>
      <c r="X115" s="292">
        <f t="shared" si="153"/>
        <v>1</v>
      </c>
      <c r="Y115" s="292">
        <f t="shared" si="153"/>
        <v>1</v>
      </c>
      <c r="Z115" s="292">
        <f t="shared" si="153"/>
        <v>1</v>
      </c>
      <c r="AA115" s="295">
        <f t="shared" si="153"/>
        <v>1</v>
      </c>
      <c r="AB115" s="292">
        <f t="shared" si="153"/>
        <v>1</v>
      </c>
      <c r="AC115" s="292">
        <f t="shared" si="153"/>
        <v>1</v>
      </c>
      <c r="AD115" s="292">
        <f t="shared" si="153"/>
        <v>1</v>
      </c>
      <c r="AE115" s="295">
        <f t="shared" si="153"/>
        <v>1</v>
      </c>
      <c r="AF115" s="743" t="s">
        <v>860</v>
      </c>
      <c r="AG115" s="667" t="s">
        <v>851</v>
      </c>
      <c r="AH115" s="45"/>
      <c r="AI115" s="667"/>
      <c r="AK115" s="841"/>
      <c r="AL115" s="896"/>
      <c r="AM115" s="509"/>
      <c r="AN115" s="45"/>
      <c r="AO115" s="45"/>
    </row>
    <row r="116" spans="1:41" ht="12" thickBot="1" x14ac:dyDescent="0.25">
      <c r="A116" s="10"/>
      <c r="B116" s="115" t="s">
        <v>48</v>
      </c>
      <c r="C116" s="201"/>
      <c r="D116" s="304" t="s">
        <v>49</v>
      </c>
      <c r="E116" s="305"/>
      <c r="F116" s="306"/>
      <c r="G116" s="306"/>
      <c r="H116" s="307"/>
      <c r="I116" s="308"/>
      <c r="J116" s="308"/>
      <c r="K116" s="309"/>
      <c r="L116" s="310"/>
      <c r="M116" s="308"/>
      <c r="N116" s="308"/>
      <c r="O116" s="311"/>
      <c r="P116" s="310"/>
      <c r="Q116" s="308"/>
      <c r="R116" s="308"/>
      <c r="S116" s="311"/>
      <c r="T116" s="310"/>
      <c r="U116" s="308"/>
      <c r="V116" s="308"/>
      <c r="W116" s="311"/>
      <c r="X116" s="310"/>
      <c r="Y116" s="308"/>
      <c r="Z116" s="308"/>
      <c r="AA116" s="311"/>
      <c r="AB116" s="310"/>
      <c r="AC116" s="308"/>
      <c r="AD116" s="308"/>
      <c r="AE116" s="311"/>
      <c r="AF116" s="646"/>
      <c r="AG116" s="771"/>
      <c r="AH116" s="805" t="s">
        <v>465</v>
      </c>
      <c r="AI116" s="711"/>
      <c r="AJ116" s="711"/>
      <c r="AK116" s="308"/>
      <c r="AL116" s="897"/>
      <c r="AM116" s="311"/>
      <c r="AN116" s="308"/>
      <c r="AO116" s="308"/>
    </row>
    <row r="117" spans="1:41" ht="12" x14ac:dyDescent="0.2">
      <c r="A117" s="10"/>
      <c r="B117" s="102"/>
      <c r="C117" s="204"/>
      <c r="D117" s="850"/>
      <c r="E117" s="851"/>
      <c r="F117" s="831"/>
      <c r="G117" s="832">
        <f t="shared" ref="G117:O117" si="154">IFERROR(SUM(G118:G121)/COUNT(G118:G121),0)</f>
        <v>0.125</v>
      </c>
      <c r="H117" s="828">
        <f t="shared" si="154"/>
        <v>0.3125</v>
      </c>
      <c r="I117" s="828">
        <f t="shared" si="154"/>
        <v>0.3125</v>
      </c>
      <c r="J117" s="828">
        <f t="shared" si="154"/>
        <v>0.5</v>
      </c>
      <c r="K117" s="828">
        <f t="shared" si="154"/>
        <v>0.5</v>
      </c>
      <c r="L117" s="827">
        <f t="shared" si="154"/>
        <v>0.6875</v>
      </c>
      <c r="M117" s="828">
        <f t="shared" si="154"/>
        <v>0.875</v>
      </c>
      <c r="N117" s="828">
        <f t="shared" si="154"/>
        <v>0.9375</v>
      </c>
      <c r="O117" s="829">
        <f t="shared" si="154"/>
        <v>0.9375</v>
      </c>
      <c r="P117" s="827">
        <f t="shared" ref="P117:AE117" si="155">IFERROR(SUM(P118:P121)/COUNT(P118:P121),0)</f>
        <v>1</v>
      </c>
      <c r="Q117" s="828">
        <f t="shared" si="155"/>
        <v>1</v>
      </c>
      <c r="R117" s="828">
        <f t="shared" si="155"/>
        <v>1</v>
      </c>
      <c r="S117" s="829">
        <f t="shared" si="155"/>
        <v>1</v>
      </c>
      <c r="T117" s="827">
        <f t="shared" si="155"/>
        <v>1</v>
      </c>
      <c r="U117" s="828">
        <f t="shared" si="155"/>
        <v>1</v>
      </c>
      <c r="V117" s="828">
        <f t="shared" si="155"/>
        <v>1</v>
      </c>
      <c r="W117" s="829">
        <f t="shared" si="155"/>
        <v>1</v>
      </c>
      <c r="X117" s="413">
        <f t="shared" si="155"/>
        <v>1</v>
      </c>
      <c r="Y117" s="412">
        <f t="shared" si="155"/>
        <v>1</v>
      </c>
      <c r="Z117" s="412">
        <f t="shared" si="155"/>
        <v>1</v>
      </c>
      <c r="AA117" s="414">
        <f t="shared" si="155"/>
        <v>1</v>
      </c>
      <c r="AB117" s="413">
        <f t="shared" si="155"/>
        <v>1</v>
      </c>
      <c r="AC117" s="412">
        <f t="shared" si="155"/>
        <v>1</v>
      </c>
      <c r="AD117" s="412">
        <f t="shared" si="155"/>
        <v>1</v>
      </c>
      <c r="AE117" s="414">
        <f t="shared" si="155"/>
        <v>1</v>
      </c>
      <c r="AF117" s="743" t="s">
        <v>860</v>
      </c>
      <c r="AG117" s="870" t="s">
        <v>886</v>
      </c>
      <c r="AH117" s="668"/>
      <c r="AI117" s="709"/>
      <c r="AJ117" s="709"/>
      <c r="AK117" s="840"/>
      <c r="AL117" s="893"/>
      <c r="AM117" s="668"/>
      <c r="AN117" s="668"/>
      <c r="AO117" s="668"/>
    </row>
    <row r="118" spans="1:41" ht="22.5" x14ac:dyDescent="0.2">
      <c r="A118" s="10"/>
      <c r="B118" s="102"/>
      <c r="C118" s="200"/>
      <c r="D118" s="756" t="s">
        <v>248</v>
      </c>
      <c r="E118" s="82"/>
      <c r="F118" s="83"/>
      <c r="G118" s="378">
        <v>0</v>
      </c>
      <c r="H118" s="288">
        <v>0.25</v>
      </c>
      <c r="I118" s="288">
        <f t="shared" ref="I118:O119" si="156">H118</f>
        <v>0.25</v>
      </c>
      <c r="J118" s="288">
        <v>0.5</v>
      </c>
      <c r="K118" s="293">
        <f t="shared" si="156"/>
        <v>0.5</v>
      </c>
      <c r="L118" s="292">
        <v>1</v>
      </c>
      <c r="M118" s="288">
        <f t="shared" si="156"/>
        <v>1</v>
      </c>
      <c r="N118" s="288">
        <f t="shared" si="156"/>
        <v>1</v>
      </c>
      <c r="O118" s="295">
        <f t="shared" si="156"/>
        <v>1</v>
      </c>
      <c r="P118" s="292">
        <f t="shared" ref="P118:AE118" si="157">O118</f>
        <v>1</v>
      </c>
      <c r="Q118" s="292">
        <f t="shared" si="157"/>
        <v>1</v>
      </c>
      <c r="R118" s="292">
        <f t="shared" si="157"/>
        <v>1</v>
      </c>
      <c r="S118" s="295">
        <f t="shared" si="157"/>
        <v>1</v>
      </c>
      <c r="T118" s="292">
        <f t="shared" si="157"/>
        <v>1</v>
      </c>
      <c r="U118" s="292">
        <f t="shared" si="157"/>
        <v>1</v>
      </c>
      <c r="V118" s="292">
        <f t="shared" si="157"/>
        <v>1</v>
      </c>
      <c r="W118" s="295">
        <f t="shared" si="157"/>
        <v>1</v>
      </c>
      <c r="X118" s="292">
        <f t="shared" si="157"/>
        <v>1</v>
      </c>
      <c r="Y118" s="292">
        <f t="shared" si="157"/>
        <v>1</v>
      </c>
      <c r="Z118" s="292">
        <f t="shared" si="157"/>
        <v>1</v>
      </c>
      <c r="AA118" s="295">
        <f t="shared" si="157"/>
        <v>1</v>
      </c>
      <c r="AB118" s="292">
        <f t="shared" si="157"/>
        <v>1</v>
      </c>
      <c r="AC118" s="292">
        <f t="shared" si="157"/>
        <v>1</v>
      </c>
      <c r="AD118" s="292">
        <f t="shared" si="157"/>
        <v>1</v>
      </c>
      <c r="AE118" s="295">
        <f t="shared" si="157"/>
        <v>1</v>
      </c>
      <c r="AF118" s="743" t="s">
        <v>668</v>
      </c>
      <c r="AG118" s="687"/>
      <c r="AH118" s="507"/>
      <c r="AI118" s="687"/>
      <c r="AJ118" s="687"/>
      <c r="AK118" s="669"/>
      <c r="AL118" s="894"/>
      <c r="AM118" s="507"/>
      <c r="AN118" s="507"/>
      <c r="AO118" s="507"/>
    </row>
    <row r="119" spans="1:41" ht="22.5" x14ac:dyDescent="0.2">
      <c r="A119" s="10"/>
      <c r="B119" s="102"/>
      <c r="C119" s="200"/>
      <c r="D119" s="756" t="s">
        <v>249</v>
      </c>
      <c r="E119" s="82"/>
      <c r="F119" s="83"/>
      <c r="G119" s="378">
        <v>0</v>
      </c>
      <c r="H119" s="288">
        <v>0.25</v>
      </c>
      <c r="I119" s="288">
        <f t="shared" si="156"/>
        <v>0.25</v>
      </c>
      <c r="J119" s="288">
        <v>0.5</v>
      </c>
      <c r="K119" s="293">
        <f t="shared" si="156"/>
        <v>0.5</v>
      </c>
      <c r="L119" s="292">
        <f>K119</f>
        <v>0.5</v>
      </c>
      <c r="M119" s="288">
        <v>1</v>
      </c>
      <c r="N119" s="288">
        <f>M119</f>
        <v>1</v>
      </c>
      <c r="O119" s="295">
        <f>N119</f>
        <v>1</v>
      </c>
      <c r="P119" s="292">
        <f t="shared" ref="P119:AE119" si="158">O119</f>
        <v>1</v>
      </c>
      <c r="Q119" s="292">
        <f t="shared" si="158"/>
        <v>1</v>
      </c>
      <c r="R119" s="292">
        <f t="shared" si="158"/>
        <v>1</v>
      </c>
      <c r="S119" s="295">
        <f t="shared" si="158"/>
        <v>1</v>
      </c>
      <c r="T119" s="292">
        <f t="shared" si="158"/>
        <v>1</v>
      </c>
      <c r="U119" s="292">
        <f t="shared" si="158"/>
        <v>1</v>
      </c>
      <c r="V119" s="292">
        <f t="shared" si="158"/>
        <v>1</v>
      </c>
      <c r="W119" s="295">
        <f t="shared" si="158"/>
        <v>1</v>
      </c>
      <c r="X119" s="292">
        <f t="shared" si="158"/>
        <v>1</v>
      </c>
      <c r="Y119" s="292">
        <f t="shared" si="158"/>
        <v>1</v>
      </c>
      <c r="Z119" s="292">
        <f t="shared" si="158"/>
        <v>1</v>
      </c>
      <c r="AA119" s="295">
        <f t="shared" si="158"/>
        <v>1</v>
      </c>
      <c r="AB119" s="292">
        <f t="shared" si="158"/>
        <v>1</v>
      </c>
      <c r="AC119" s="292">
        <f t="shared" si="158"/>
        <v>1</v>
      </c>
      <c r="AD119" s="292">
        <f t="shared" si="158"/>
        <v>1</v>
      </c>
      <c r="AE119" s="295">
        <f t="shared" si="158"/>
        <v>1</v>
      </c>
      <c r="AF119" s="743" t="s">
        <v>859</v>
      </c>
      <c r="AG119" s="698" t="s">
        <v>887</v>
      </c>
      <c r="AH119" s="507"/>
      <c r="AI119" s="687"/>
      <c r="AJ119" s="687"/>
      <c r="AK119" s="669"/>
      <c r="AL119" s="894"/>
      <c r="AM119" s="507"/>
      <c r="AN119" s="507"/>
      <c r="AO119" s="507"/>
    </row>
    <row r="120" spans="1:41" ht="33.75" x14ac:dyDescent="0.2">
      <c r="A120" s="10"/>
      <c r="B120" s="102"/>
      <c r="C120" s="200"/>
      <c r="D120" s="756" t="s">
        <v>250</v>
      </c>
      <c r="E120" s="82"/>
      <c r="F120" s="83"/>
      <c r="G120" s="378">
        <v>0</v>
      </c>
      <c r="H120" s="288">
        <v>0.25</v>
      </c>
      <c r="I120" s="288">
        <v>0.25</v>
      </c>
      <c r="J120" s="288">
        <v>0.5</v>
      </c>
      <c r="K120" s="293">
        <v>0.5</v>
      </c>
      <c r="L120" s="292">
        <v>0.75</v>
      </c>
      <c r="M120" s="288">
        <v>1</v>
      </c>
      <c r="N120" s="288">
        <f>M120</f>
        <v>1</v>
      </c>
      <c r="O120" s="295">
        <f>N120</f>
        <v>1</v>
      </c>
      <c r="P120" s="292">
        <f t="shared" ref="P120:AE120" si="159">O120</f>
        <v>1</v>
      </c>
      <c r="Q120" s="292">
        <f t="shared" si="159"/>
        <v>1</v>
      </c>
      <c r="R120" s="292">
        <f t="shared" si="159"/>
        <v>1</v>
      </c>
      <c r="S120" s="295">
        <f t="shared" si="159"/>
        <v>1</v>
      </c>
      <c r="T120" s="292">
        <f t="shared" si="159"/>
        <v>1</v>
      </c>
      <c r="U120" s="292">
        <f t="shared" si="159"/>
        <v>1</v>
      </c>
      <c r="V120" s="292">
        <f t="shared" si="159"/>
        <v>1</v>
      </c>
      <c r="W120" s="295">
        <f t="shared" si="159"/>
        <v>1</v>
      </c>
      <c r="X120" s="292">
        <f t="shared" si="159"/>
        <v>1</v>
      </c>
      <c r="Y120" s="292">
        <f t="shared" si="159"/>
        <v>1</v>
      </c>
      <c r="Z120" s="292">
        <f t="shared" si="159"/>
        <v>1</v>
      </c>
      <c r="AA120" s="295">
        <f t="shared" si="159"/>
        <v>1</v>
      </c>
      <c r="AB120" s="292">
        <f t="shared" si="159"/>
        <v>1</v>
      </c>
      <c r="AC120" s="292">
        <f t="shared" si="159"/>
        <v>1</v>
      </c>
      <c r="AD120" s="292">
        <f t="shared" si="159"/>
        <v>1</v>
      </c>
      <c r="AE120" s="295">
        <f t="shared" si="159"/>
        <v>1</v>
      </c>
      <c r="AF120" s="743" t="s">
        <v>859</v>
      </c>
      <c r="AG120" s="687"/>
      <c r="AH120" s="507"/>
      <c r="AI120" s="687"/>
      <c r="AJ120" s="687"/>
      <c r="AK120" s="669"/>
      <c r="AL120" s="894"/>
      <c r="AM120" s="507"/>
      <c r="AN120" s="507"/>
      <c r="AO120" s="507"/>
    </row>
    <row r="121" spans="1:41" ht="23.25" thickBot="1" x14ac:dyDescent="0.25">
      <c r="A121" s="10"/>
      <c r="B121" s="102"/>
      <c r="C121" s="200"/>
      <c r="D121" s="756" t="s">
        <v>251</v>
      </c>
      <c r="E121" s="82"/>
      <c r="F121" s="83"/>
      <c r="G121" s="378">
        <v>0.5</v>
      </c>
      <c r="H121" s="288">
        <v>0.5</v>
      </c>
      <c r="I121" s="288">
        <v>0.5</v>
      </c>
      <c r="J121" s="288">
        <v>0.5</v>
      </c>
      <c r="K121" s="293">
        <v>0.5</v>
      </c>
      <c r="L121" s="292">
        <f>K121</f>
        <v>0.5</v>
      </c>
      <c r="M121" s="288">
        <v>0.5</v>
      </c>
      <c r="N121" s="288">
        <v>0.75</v>
      </c>
      <c r="O121" s="295">
        <f>N121</f>
        <v>0.75</v>
      </c>
      <c r="P121" s="292">
        <v>1</v>
      </c>
      <c r="Q121" s="292">
        <f t="shared" ref="Q121:AE121" si="160">P121</f>
        <v>1</v>
      </c>
      <c r="R121" s="292">
        <f t="shared" si="160"/>
        <v>1</v>
      </c>
      <c r="S121" s="295">
        <f t="shared" si="160"/>
        <v>1</v>
      </c>
      <c r="T121" s="292">
        <f t="shared" si="160"/>
        <v>1</v>
      </c>
      <c r="U121" s="292">
        <f t="shared" si="160"/>
        <v>1</v>
      </c>
      <c r="V121" s="292">
        <f t="shared" si="160"/>
        <v>1</v>
      </c>
      <c r="W121" s="295">
        <f t="shared" si="160"/>
        <v>1</v>
      </c>
      <c r="X121" s="292">
        <f t="shared" si="160"/>
        <v>1</v>
      </c>
      <c r="Y121" s="292">
        <f t="shared" si="160"/>
        <v>1</v>
      </c>
      <c r="Z121" s="292">
        <f t="shared" si="160"/>
        <v>1</v>
      </c>
      <c r="AA121" s="295">
        <f t="shared" si="160"/>
        <v>1</v>
      </c>
      <c r="AB121" s="292">
        <f t="shared" si="160"/>
        <v>1</v>
      </c>
      <c r="AC121" s="292">
        <f t="shared" si="160"/>
        <v>1</v>
      </c>
      <c r="AD121" s="292">
        <f t="shared" si="160"/>
        <v>1</v>
      </c>
      <c r="AE121" s="295">
        <f t="shared" si="160"/>
        <v>1</v>
      </c>
      <c r="AF121" s="743" t="s">
        <v>860</v>
      </c>
      <c r="AG121" s="698" t="s">
        <v>852</v>
      </c>
      <c r="AH121" s="507"/>
      <c r="AI121" s="667"/>
      <c r="AJ121" s="667"/>
      <c r="AK121" s="669"/>
      <c r="AL121" s="894"/>
      <c r="AM121" s="507"/>
      <c r="AN121" s="507"/>
      <c r="AO121" s="507"/>
    </row>
    <row r="122" spans="1:41" ht="12" thickBot="1" x14ac:dyDescent="0.25">
      <c r="A122" s="40"/>
      <c r="B122" s="846" t="s">
        <v>119</v>
      </c>
      <c r="C122" s="275"/>
      <c r="D122" s="276"/>
      <c r="E122" s="23"/>
      <c r="F122" s="23"/>
      <c r="G122" s="317"/>
      <c r="H122" s="318"/>
      <c r="I122" s="318"/>
      <c r="J122" s="318"/>
      <c r="K122" s="319"/>
      <c r="L122" s="318"/>
      <c r="M122" s="318"/>
      <c r="N122" s="318"/>
      <c r="O122" s="318"/>
      <c r="P122" s="318"/>
      <c r="Q122" s="318"/>
      <c r="R122" s="318"/>
      <c r="S122" s="318"/>
      <c r="T122" s="318"/>
      <c r="U122" s="318"/>
      <c r="V122" s="318"/>
      <c r="W122" s="318"/>
      <c r="X122" s="318"/>
      <c r="Y122" s="318"/>
      <c r="Z122" s="318"/>
      <c r="AA122" s="318"/>
      <c r="AB122" s="318"/>
      <c r="AC122" s="318"/>
      <c r="AD122" s="318"/>
      <c r="AE122" s="318"/>
      <c r="AF122" s="657"/>
      <c r="AG122" s="773"/>
      <c r="AH122" s="805" t="s">
        <v>465</v>
      </c>
      <c r="AI122" s="714"/>
      <c r="AJ122" s="714"/>
      <c r="AK122" s="108"/>
      <c r="AL122" s="899"/>
      <c r="AM122" s="109"/>
      <c r="AN122" s="108"/>
      <c r="AO122" s="108"/>
    </row>
    <row r="123" spans="1:41" ht="12" thickBot="1" x14ac:dyDescent="0.25">
      <c r="A123" s="10"/>
      <c r="B123" s="205" t="s">
        <v>41</v>
      </c>
      <c r="C123" s="209"/>
      <c r="D123" s="103" t="s">
        <v>50</v>
      </c>
      <c r="E123" s="99"/>
      <c r="F123" s="100"/>
      <c r="G123" s="104"/>
      <c r="H123" s="104"/>
      <c r="I123" s="105"/>
      <c r="J123" s="105"/>
      <c r="K123" s="429"/>
      <c r="L123" s="107"/>
      <c r="M123" s="108"/>
      <c r="N123" s="108"/>
      <c r="O123" s="109"/>
      <c r="P123" s="107"/>
      <c r="Q123" s="108"/>
      <c r="R123" s="108"/>
      <c r="S123" s="109"/>
      <c r="T123" s="107"/>
      <c r="U123" s="108"/>
      <c r="V123" s="108"/>
      <c r="W123" s="109"/>
      <c r="X123" s="107"/>
      <c r="Y123" s="108"/>
      <c r="Z123" s="108"/>
      <c r="AA123" s="109"/>
      <c r="AB123" s="107"/>
      <c r="AC123" s="108"/>
      <c r="AD123" s="108"/>
      <c r="AE123" s="109"/>
      <c r="AF123" s="694"/>
      <c r="AG123" s="774"/>
      <c r="AH123" s="109"/>
      <c r="AI123" s="715"/>
      <c r="AJ123" s="715"/>
      <c r="AK123" s="843"/>
      <c r="AL123" s="900"/>
      <c r="AM123" s="109"/>
      <c r="AN123" s="109"/>
      <c r="AO123" s="109"/>
    </row>
    <row r="124" spans="1:41" ht="12" x14ac:dyDescent="0.2">
      <c r="A124" s="10"/>
      <c r="B124" s="206"/>
      <c r="C124" s="210"/>
      <c r="D124" s="852"/>
      <c r="E124" s="853"/>
      <c r="F124" s="854"/>
      <c r="G124" s="855">
        <f>IFERROR(SUM(G125:G130)/COUNT(G125:G130),0)</f>
        <v>0.33333333333333331</v>
      </c>
      <c r="H124" s="848">
        <f>IFERROR(SUM(H125:H130)/COUNT(H125:H130),0)</f>
        <v>0.58333333333333337</v>
      </c>
      <c r="I124" s="848">
        <f t="shared" ref="I124:O124" si="161">IFERROR(SUM(I125:I130)/COUNT(I125:I130),0)</f>
        <v>0.58333333333333337</v>
      </c>
      <c r="J124" s="848">
        <f t="shared" si="161"/>
        <v>0.58333333333333337</v>
      </c>
      <c r="K124" s="848">
        <f t="shared" si="161"/>
        <v>0.79166666666666663</v>
      </c>
      <c r="L124" s="847">
        <f t="shared" si="161"/>
        <v>0.83333333333333337</v>
      </c>
      <c r="M124" s="848">
        <f t="shared" si="161"/>
        <v>0.83333333333333337</v>
      </c>
      <c r="N124" s="848">
        <f t="shared" si="161"/>
        <v>0.83333333333333337</v>
      </c>
      <c r="O124" s="849">
        <f t="shared" si="161"/>
        <v>0.91666666666666663</v>
      </c>
      <c r="P124" s="847">
        <f t="shared" ref="P124:AE124" si="162">IFERROR(SUM(P125:P130)/COUNT(P125:P130),0)</f>
        <v>1</v>
      </c>
      <c r="Q124" s="848">
        <f t="shared" si="162"/>
        <v>1</v>
      </c>
      <c r="R124" s="848">
        <f t="shared" si="162"/>
        <v>1</v>
      </c>
      <c r="S124" s="849">
        <f t="shared" si="162"/>
        <v>1</v>
      </c>
      <c r="T124" s="847">
        <f t="shared" si="162"/>
        <v>1</v>
      </c>
      <c r="U124" s="848">
        <f t="shared" si="162"/>
        <v>1</v>
      </c>
      <c r="V124" s="848">
        <f t="shared" si="162"/>
        <v>1</v>
      </c>
      <c r="W124" s="849">
        <f t="shared" si="162"/>
        <v>1</v>
      </c>
      <c r="X124" s="408">
        <f t="shared" si="162"/>
        <v>1</v>
      </c>
      <c r="Y124" s="407">
        <f t="shared" si="162"/>
        <v>1</v>
      </c>
      <c r="Z124" s="407">
        <f t="shared" si="162"/>
        <v>1</v>
      </c>
      <c r="AA124" s="409">
        <f t="shared" si="162"/>
        <v>1</v>
      </c>
      <c r="AB124" s="408">
        <f t="shared" si="162"/>
        <v>1</v>
      </c>
      <c r="AC124" s="407">
        <f t="shared" si="162"/>
        <v>1</v>
      </c>
      <c r="AD124" s="407">
        <f t="shared" si="162"/>
        <v>1</v>
      </c>
      <c r="AE124" s="409">
        <f t="shared" si="162"/>
        <v>1</v>
      </c>
      <c r="AF124" s="743" t="s">
        <v>860</v>
      </c>
      <c r="AG124" s="872" t="s">
        <v>893</v>
      </c>
      <c r="AH124" s="664"/>
      <c r="AI124" s="716"/>
      <c r="AJ124" s="716"/>
      <c r="AK124" s="844"/>
      <c r="AL124" s="901"/>
      <c r="AM124" s="664"/>
      <c r="AN124" s="664"/>
      <c r="AO124" s="664"/>
    </row>
    <row r="125" spans="1:41" ht="12" x14ac:dyDescent="0.2">
      <c r="A125" s="10"/>
      <c r="B125" s="206"/>
      <c r="C125" s="210"/>
      <c r="D125" s="755" t="s">
        <v>252</v>
      </c>
      <c r="E125" s="82"/>
      <c r="F125" s="83"/>
      <c r="G125" s="378">
        <v>0</v>
      </c>
      <c r="H125" s="288">
        <v>0.5</v>
      </c>
      <c r="I125" s="288">
        <f>H125</f>
        <v>0.5</v>
      </c>
      <c r="J125" s="288">
        <f>I125</f>
        <v>0.5</v>
      </c>
      <c r="K125" s="293">
        <v>1</v>
      </c>
      <c r="L125" s="292">
        <f t="shared" ref="L125:S126" si="163">K125</f>
        <v>1</v>
      </c>
      <c r="M125" s="292">
        <f t="shared" si="163"/>
        <v>1</v>
      </c>
      <c r="N125" s="292">
        <f t="shared" si="163"/>
        <v>1</v>
      </c>
      <c r="O125" s="295">
        <f t="shared" si="163"/>
        <v>1</v>
      </c>
      <c r="P125" s="292">
        <f t="shared" si="163"/>
        <v>1</v>
      </c>
      <c r="Q125" s="292">
        <f t="shared" si="163"/>
        <v>1</v>
      </c>
      <c r="R125" s="292">
        <f t="shared" si="163"/>
        <v>1</v>
      </c>
      <c r="S125" s="295">
        <f t="shared" si="163"/>
        <v>1</v>
      </c>
      <c r="T125" s="292">
        <f t="shared" ref="T125:T130" si="164">S125</f>
        <v>1</v>
      </c>
      <c r="U125" s="292">
        <f t="shared" ref="U125:U130" si="165">T125</f>
        <v>1</v>
      </c>
      <c r="V125" s="292">
        <f t="shared" ref="V125:V130" si="166">U125</f>
        <v>1</v>
      </c>
      <c r="W125" s="295">
        <f t="shared" ref="W125:W130" si="167">V125</f>
        <v>1</v>
      </c>
      <c r="X125" s="292">
        <f t="shared" ref="X125:X130" si="168">W125</f>
        <v>1</v>
      </c>
      <c r="Y125" s="292">
        <f t="shared" ref="Y125:Y130" si="169">X125</f>
        <v>1</v>
      </c>
      <c r="Z125" s="292">
        <f t="shared" ref="Z125:Z130" si="170">Y125</f>
        <v>1</v>
      </c>
      <c r="AA125" s="295">
        <f t="shared" ref="AA125:AA130" si="171">Z125</f>
        <v>1</v>
      </c>
      <c r="AB125" s="292">
        <f t="shared" ref="AB125:AB130" si="172">AA125</f>
        <v>1</v>
      </c>
      <c r="AC125" s="292">
        <f t="shared" ref="AC125:AC130" si="173">AB125</f>
        <v>1</v>
      </c>
      <c r="AD125" s="292">
        <f t="shared" ref="AD125:AD130" si="174">AC125</f>
        <v>1</v>
      </c>
      <c r="AE125" s="295">
        <f t="shared" ref="AE125:AE130" si="175">AD125</f>
        <v>1</v>
      </c>
      <c r="AF125" s="743" t="s">
        <v>668</v>
      </c>
      <c r="AG125" s="698" t="s">
        <v>888</v>
      </c>
      <c r="AH125" s="507"/>
      <c r="AI125" s="687"/>
      <c r="AJ125" s="687"/>
      <c r="AK125" s="669"/>
      <c r="AL125" s="894"/>
      <c r="AM125" s="507"/>
      <c r="AN125" s="507"/>
      <c r="AO125" s="507"/>
    </row>
    <row r="126" spans="1:41" ht="12" x14ac:dyDescent="0.2">
      <c r="A126" s="10"/>
      <c r="B126" s="206"/>
      <c r="C126" s="210"/>
      <c r="D126" s="755" t="s">
        <v>253</v>
      </c>
      <c r="E126" s="82"/>
      <c r="F126" s="83"/>
      <c r="G126" s="378">
        <v>0</v>
      </c>
      <c r="H126" s="288">
        <v>1</v>
      </c>
      <c r="I126" s="288">
        <f>H126</f>
        <v>1</v>
      </c>
      <c r="J126" s="288">
        <f>I126</f>
        <v>1</v>
      </c>
      <c r="K126" s="293">
        <f>J126</f>
        <v>1</v>
      </c>
      <c r="L126" s="292">
        <f t="shared" si="163"/>
        <v>1</v>
      </c>
      <c r="M126" s="292">
        <f t="shared" si="163"/>
        <v>1</v>
      </c>
      <c r="N126" s="292">
        <f t="shared" si="163"/>
        <v>1</v>
      </c>
      <c r="O126" s="295">
        <f t="shared" si="163"/>
        <v>1</v>
      </c>
      <c r="P126" s="292">
        <f t="shared" si="163"/>
        <v>1</v>
      </c>
      <c r="Q126" s="292">
        <f t="shared" si="163"/>
        <v>1</v>
      </c>
      <c r="R126" s="292">
        <f t="shared" si="163"/>
        <v>1</v>
      </c>
      <c r="S126" s="295">
        <f t="shared" si="163"/>
        <v>1</v>
      </c>
      <c r="T126" s="292">
        <f t="shared" si="164"/>
        <v>1</v>
      </c>
      <c r="U126" s="292">
        <f t="shared" si="165"/>
        <v>1</v>
      </c>
      <c r="V126" s="292">
        <f t="shared" si="166"/>
        <v>1</v>
      </c>
      <c r="W126" s="295">
        <f t="shared" si="167"/>
        <v>1</v>
      </c>
      <c r="X126" s="292">
        <f t="shared" si="168"/>
        <v>1</v>
      </c>
      <c r="Y126" s="292">
        <f t="shared" si="169"/>
        <v>1</v>
      </c>
      <c r="Z126" s="292">
        <f t="shared" si="170"/>
        <v>1</v>
      </c>
      <c r="AA126" s="295">
        <f t="shared" si="171"/>
        <v>1</v>
      </c>
      <c r="AB126" s="292">
        <f t="shared" si="172"/>
        <v>1</v>
      </c>
      <c r="AC126" s="292">
        <f t="shared" si="173"/>
        <v>1</v>
      </c>
      <c r="AD126" s="292">
        <f t="shared" si="174"/>
        <v>1</v>
      </c>
      <c r="AE126" s="295">
        <f t="shared" si="175"/>
        <v>1</v>
      </c>
      <c r="AF126" s="743" t="s">
        <v>668</v>
      </c>
      <c r="AG126" s="687"/>
      <c r="AH126" s="507"/>
      <c r="AI126" s="687"/>
      <c r="AJ126" s="687"/>
      <c r="AK126" s="669"/>
      <c r="AL126" s="894"/>
      <c r="AM126" s="507"/>
      <c r="AN126" s="507"/>
      <c r="AO126" s="507"/>
    </row>
    <row r="127" spans="1:41" ht="22.5" x14ac:dyDescent="0.2">
      <c r="A127" s="10"/>
      <c r="B127" s="206"/>
      <c r="C127" s="210"/>
      <c r="D127" s="755" t="s">
        <v>254</v>
      </c>
      <c r="E127" s="86"/>
      <c r="F127" s="87"/>
      <c r="G127" s="378">
        <v>0.5</v>
      </c>
      <c r="H127" s="288">
        <v>0.5</v>
      </c>
      <c r="I127" s="288">
        <v>0.5</v>
      </c>
      <c r="J127" s="288">
        <v>0.5</v>
      </c>
      <c r="K127" s="293">
        <v>0.5</v>
      </c>
      <c r="L127" s="292">
        <v>0.5</v>
      </c>
      <c r="M127" s="288">
        <f t="shared" ref="M127:N130" si="176">L127</f>
        <v>0.5</v>
      </c>
      <c r="N127" s="288">
        <f t="shared" si="176"/>
        <v>0.5</v>
      </c>
      <c r="O127" s="295">
        <v>0.5</v>
      </c>
      <c r="P127" s="292">
        <v>1</v>
      </c>
      <c r="Q127" s="292">
        <f t="shared" ref="Q127:S130" si="177">P127</f>
        <v>1</v>
      </c>
      <c r="R127" s="292">
        <f t="shared" si="177"/>
        <v>1</v>
      </c>
      <c r="S127" s="295">
        <f t="shared" si="177"/>
        <v>1</v>
      </c>
      <c r="T127" s="292">
        <f t="shared" si="164"/>
        <v>1</v>
      </c>
      <c r="U127" s="292">
        <f t="shared" si="165"/>
        <v>1</v>
      </c>
      <c r="V127" s="292">
        <f t="shared" si="166"/>
        <v>1</v>
      </c>
      <c r="W127" s="295">
        <f t="shared" si="167"/>
        <v>1</v>
      </c>
      <c r="X127" s="292">
        <f t="shared" si="168"/>
        <v>1</v>
      </c>
      <c r="Y127" s="292">
        <f t="shared" si="169"/>
        <v>1</v>
      </c>
      <c r="Z127" s="292">
        <f t="shared" si="170"/>
        <v>1</v>
      </c>
      <c r="AA127" s="295">
        <f t="shared" si="171"/>
        <v>1</v>
      </c>
      <c r="AB127" s="292">
        <f t="shared" si="172"/>
        <v>1</v>
      </c>
      <c r="AC127" s="292">
        <f t="shared" si="173"/>
        <v>1</v>
      </c>
      <c r="AD127" s="292">
        <f t="shared" si="174"/>
        <v>1</v>
      </c>
      <c r="AE127" s="295">
        <f t="shared" si="175"/>
        <v>1</v>
      </c>
      <c r="AF127" s="743" t="s">
        <v>860</v>
      </c>
      <c r="AG127" s="698" t="s">
        <v>904</v>
      </c>
      <c r="AH127" s="507"/>
      <c r="AI127" s="699"/>
      <c r="AJ127" s="699"/>
      <c r="AK127" s="669"/>
      <c r="AL127" s="894"/>
      <c r="AM127" s="507"/>
      <c r="AN127" s="507"/>
      <c r="AO127" s="507"/>
    </row>
    <row r="128" spans="1:41" ht="22.5" x14ac:dyDescent="0.2">
      <c r="A128" s="10"/>
      <c r="B128" s="206"/>
      <c r="C128" s="210"/>
      <c r="D128" s="755" t="s">
        <v>255</v>
      </c>
      <c r="E128" s="82"/>
      <c r="F128" s="83"/>
      <c r="G128" s="378">
        <v>0.5</v>
      </c>
      <c r="H128" s="288">
        <f>G128</f>
        <v>0.5</v>
      </c>
      <c r="I128" s="288">
        <f>H128</f>
        <v>0.5</v>
      </c>
      <c r="J128" s="288">
        <f>I128</f>
        <v>0.5</v>
      </c>
      <c r="K128" s="293">
        <v>1</v>
      </c>
      <c r="L128" s="292">
        <f>K128</f>
        <v>1</v>
      </c>
      <c r="M128" s="288">
        <f t="shared" si="176"/>
        <v>1</v>
      </c>
      <c r="N128" s="288">
        <f t="shared" si="176"/>
        <v>1</v>
      </c>
      <c r="O128" s="295">
        <f>N128</f>
        <v>1</v>
      </c>
      <c r="P128" s="292">
        <f>O128</f>
        <v>1</v>
      </c>
      <c r="Q128" s="292">
        <f t="shared" si="177"/>
        <v>1</v>
      </c>
      <c r="R128" s="292">
        <f t="shared" si="177"/>
        <v>1</v>
      </c>
      <c r="S128" s="295">
        <f t="shared" si="177"/>
        <v>1</v>
      </c>
      <c r="T128" s="292">
        <f t="shared" si="164"/>
        <v>1</v>
      </c>
      <c r="U128" s="292">
        <f t="shared" si="165"/>
        <v>1</v>
      </c>
      <c r="V128" s="292">
        <f t="shared" si="166"/>
        <v>1</v>
      </c>
      <c r="W128" s="295">
        <f t="shared" si="167"/>
        <v>1</v>
      </c>
      <c r="X128" s="292">
        <f t="shared" si="168"/>
        <v>1</v>
      </c>
      <c r="Y128" s="292">
        <f t="shared" si="169"/>
        <v>1</v>
      </c>
      <c r="Z128" s="292">
        <f t="shared" si="170"/>
        <v>1</v>
      </c>
      <c r="AA128" s="295">
        <f t="shared" si="171"/>
        <v>1</v>
      </c>
      <c r="AB128" s="292">
        <f t="shared" si="172"/>
        <v>1</v>
      </c>
      <c r="AC128" s="292">
        <f t="shared" si="173"/>
        <v>1</v>
      </c>
      <c r="AD128" s="292">
        <f t="shared" si="174"/>
        <v>1</v>
      </c>
      <c r="AE128" s="295">
        <f t="shared" si="175"/>
        <v>1</v>
      </c>
      <c r="AF128" s="743" t="s">
        <v>668</v>
      </c>
      <c r="AG128" s="687"/>
      <c r="AH128" s="507"/>
      <c r="AI128" s="699"/>
      <c r="AJ128" s="699"/>
      <c r="AK128" s="669"/>
      <c r="AL128" s="894"/>
      <c r="AM128" s="507"/>
      <c r="AN128" s="507"/>
      <c r="AO128" s="507"/>
    </row>
    <row r="129" spans="1:41" ht="12" x14ac:dyDescent="0.2">
      <c r="A129" s="10"/>
      <c r="B129" s="206"/>
      <c r="C129" s="211"/>
      <c r="D129" s="755" t="s">
        <v>256</v>
      </c>
      <c r="E129" s="86"/>
      <c r="F129" s="87"/>
      <c r="G129" s="378">
        <v>0.5</v>
      </c>
      <c r="H129" s="288">
        <v>0.5</v>
      </c>
      <c r="I129" s="288">
        <v>0.5</v>
      </c>
      <c r="J129" s="288">
        <v>0.5</v>
      </c>
      <c r="K129" s="293">
        <v>0.5</v>
      </c>
      <c r="L129" s="292">
        <v>0.5</v>
      </c>
      <c r="M129" s="288">
        <f t="shared" si="176"/>
        <v>0.5</v>
      </c>
      <c r="N129" s="288">
        <f t="shared" si="176"/>
        <v>0.5</v>
      </c>
      <c r="O129" s="295">
        <v>1</v>
      </c>
      <c r="P129" s="292">
        <f>O129</f>
        <v>1</v>
      </c>
      <c r="Q129" s="292">
        <f t="shared" si="177"/>
        <v>1</v>
      </c>
      <c r="R129" s="292">
        <f t="shared" si="177"/>
        <v>1</v>
      </c>
      <c r="S129" s="295">
        <f t="shared" si="177"/>
        <v>1</v>
      </c>
      <c r="T129" s="292">
        <f t="shared" si="164"/>
        <v>1</v>
      </c>
      <c r="U129" s="292">
        <f t="shared" si="165"/>
        <v>1</v>
      </c>
      <c r="V129" s="292">
        <f t="shared" si="166"/>
        <v>1</v>
      </c>
      <c r="W129" s="295">
        <f t="shared" si="167"/>
        <v>1</v>
      </c>
      <c r="X129" s="292">
        <f t="shared" si="168"/>
        <v>1</v>
      </c>
      <c r="Y129" s="292">
        <f t="shared" si="169"/>
        <v>1</v>
      </c>
      <c r="Z129" s="292">
        <f t="shared" si="170"/>
        <v>1</v>
      </c>
      <c r="AA129" s="295">
        <f t="shared" si="171"/>
        <v>1</v>
      </c>
      <c r="AB129" s="292">
        <f t="shared" si="172"/>
        <v>1</v>
      </c>
      <c r="AC129" s="292">
        <f t="shared" si="173"/>
        <v>1</v>
      </c>
      <c r="AD129" s="292">
        <f t="shared" si="174"/>
        <v>1</v>
      </c>
      <c r="AE129" s="295">
        <f t="shared" si="175"/>
        <v>1</v>
      </c>
      <c r="AF129" s="743" t="s">
        <v>859</v>
      </c>
      <c r="AG129" s="775"/>
    </row>
    <row r="130" spans="1:41" s="269" customFormat="1" ht="12.75" thickBot="1" x14ac:dyDescent="0.25">
      <c r="A130" s="268"/>
      <c r="B130" s="206"/>
      <c r="C130" s="211"/>
      <c r="D130" s="755" t="s">
        <v>257</v>
      </c>
      <c r="E130" s="82"/>
      <c r="F130" s="83"/>
      <c r="G130" s="378">
        <v>0.5</v>
      </c>
      <c r="H130" s="288">
        <v>0.5</v>
      </c>
      <c r="I130" s="288">
        <f>H130</f>
        <v>0.5</v>
      </c>
      <c r="J130" s="288">
        <f>I130</f>
        <v>0.5</v>
      </c>
      <c r="K130" s="293">
        <v>0.75</v>
      </c>
      <c r="L130" s="292">
        <v>1</v>
      </c>
      <c r="M130" s="288">
        <f t="shared" si="176"/>
        <v>1</v>
      </c>
      <c r="N130" s="288">
        <f t="shared" si="176"/>
        <v>1</v>
      </c>
      <c r="O130" s="295">
        <f>N130</f>
        <v>1</v>
      </c>
      <c r="P130" s="292">
        <f>O130</f>
        <v>1</v>
      </c>
      <c r="Q130" s="292">
        <f t="shared" si="177"/>
        <v>1</v>
      </c>
      <c r="R130" s="292">
        <f t="shared" si="177"/>
        <v>1</v>
      </c>
      <c r="S130" s="295">
        <f t="shared" si="177"/>
        <v>1</v>
      </c>
      <c r="T130" s="292">
        <f t="shared" si="164"/>
        <v>1</v>
      </c>
      <c r="U130" s="292">
        <f t="shared" si="165"/>
        <v>1</v>
      </c>
      <c r="V130" s="292">
        <f t="shared" si="166"/>
        <v>1</v>
      </c>
      <c r="W130" s="295">
        <f t="shared" si="167"/>
        <v>1</v>
      </c>
      <c r="X130" s="292">
        <f t="shared" si="168"/>
        <v>1</v>
      </c>
      <c r="Y130" s="292">
        <f t="shared" si="169"/>
        <v>1</v>
      </c>
      <c r="Z130" s="292">
        <f t="shared" si="170"/>
        <v>1</v>
      </c>
      <c r="AA130" s="295">
        <f t="shared" si="171"/>
        <v>1</v>
      </c>
      <c r="AB130" s="292">
        <f t="shared" si="172"/>
        <v>1</v>
      </c>
      <c r="AC130" s="292">
        <f t="shared" si="173"/>
        <v>1</v>
      </c>
      <c r="AD130" s="292">
        <f t="shared" si="174"/>
        <v>1</v>
      </c>
      <c r="AE130" s="295">
        <f t="shared" si="175"/>
        <v>1</v>
      </c>
      <c r="AF130" s="743" t="s">
        <v>668</v>
      </c>
      <c r="AG130" s="776"/>
      <c r="AI130" s="718"/>
      <c r="AJ130" s="718"/>
      <c r="AL130" s="903"/>
    </row>
    <row r="131" spans="1:41" ht="12" thickBot="1" x14ac:dyDescent="0.25">
      <c r="A131" s="10"/>
      <c r="B131" s="205" t="s">
        <v>51</v>
      </c>
      <c r="C131" s="209"/>
      <c r="D131" s="117" t="s">
        <v>52</v>
      </c>
      <c r="E131" s="99"/>
      <c r="F131" s="100"/>
      <c r="G131" s="104"/>
      <c r="H131" s="429"/>
      <c r="I131" s="108"/>
      <c r="J131" s="108"/>
      <c r="K131" s="430"/>
      <c r="L131" s="107"/>
      <c r="M131" s="108"/>
      <c r="N131" s="108"/>
      <c r="O131" s="110"/>
      <c r="P131" s="107"/>
      <c r="Q131" s="108"/>
      <c r="R131" s="108"/>
      <c r="S131" s="110"/>
      <c r="T131" s="107"/>
      <c r="U131" s="108"/>
      <c r="V131" s="108"/>
      <c r="W131" s="110"/>
      <c r="X131" s="107"/>
      <c r="Y131" s="108"/>
      <c r="Z131" s="108"/>
      <c r="AA131" s="110"/>
      <c r="AB131" s="107"/>
      <c r="AC131" s="108"/>
      <c r="AD131" s="108"/>
      <c r="AE131" s="110"/>
      <c r="AF131" s="693"/>
      <c r="AG131" s="773"/>
      <c r="AH131" s="805" t="s">
        <v>434</v>
      </c>
      <c r="AI131" s="714"/>
      <c r="AJ131" s="714"/>
      <c r="AK131" s="108"/>
      <c r="AL131" s="899"/>
      <c r="AM131" s="108"/>
      <c r="AN131" s="109"/>
      <c r="AO131" s="108"/>
    </row>
    <row r="132" spans="1:41" ht="12" x14ac:dyDescent="0.2">
      <c r="A132" s="10"/>
      <c r="B132" s="206"/>
      <c r="C132" s="210"/>
      <c r="D132" s="864"/>
      <c r="E132" s="865"/>
      <c r="F132" s="866"/>
      <c r="G132" s="855">
        <f t="shared" ref="G132:O132" si="178">IFERROR(SUM(G133:G137)/COUNT(G133:G137),0)</f>
        <v>0.1</v>
      </c>
      <c r="H132" s="848">
        <f t="shared" si="178"/>
        <v>0.3</v>
      </c>
      <c r="I132" s="848">
        <f t="shared" si="178"/>
        <v>0.45</v>
      </c>
      <c r="J132" s="848">
        <f t="shared" si="178"/>
        <v>0.55000000000000004</v>
      </c>
      <c r="K132" s="848">
        <f t="shared" si="178"/>
        <v>0.6</v>
      </c>
      <c r="L132" s="847">
        <f t="shared" si="178"/>
        <v>0.65</v>
      </c>
      <c r="M132" s="848">
        <f t="shared" si="178"/>
        <v>0.65</v>
      </c>
      <c r="N132" s="848">
        <f t="shared" si="178"/>
        <v>0.8</v>
      </c>
      <c r="O132" s="849">
        <f t="shared" si="178"/>
        <v>0.8</v>
      </c>
      <c r="P132" s="847">
        <f t="shared" ref="P132:AE132" si="179">IFERROR(SUM(P133:P137)/COUNT(P133:P137),0)</f>
        <v>1</v>
      </c>
      <c r="Q132" s="848">
        <f t="shared" si="179"/>
        <v>1</v>
      </c>
      <c r="R132" s="848">
        <f t="shared" si="179"/>
        <v>1</v>
      </c>
      <c r="S132" s="849">
        <f t="shared" si="179"/>
        <v>1</v>
      </c>
      <c r="T132" s="847">
        <f t="shared" si="179"/>
        <v>1</v>
      </c>
      <c r="U132" s="848">
        <f t="shared" si="179"/>
        <v>1</v>
      </c>
      <c r="V132" s="848">
        <f t="shared" si="179"/>
        <v>1</v>
      </c>
      <c r="W132" s="849">
        <f t="shared" si="179"/>
        <v>1</v>
      </c>
      <c r="X132" s="408">
        <f t="shared" si="179"/>
        <v>1</v>
      </c>
      <c r="Y132" s="407">
        <f t="shared" si="179"/>
        <v>1</v>
      </c>
      <c r="Z132" s="407">
        <f t="shared" si="179"/>
        <v>1</v>
      </c>
      <c r="AA132" s="409">
        <f t="shared" si="179"/>
        <v>1</v>
      </c>
      <c r="AB132" s="408">
        <f t="shared" si="179"/>
        <v>1</v>
      </c>
      <c r="AC132" s="407">
        <f t="shared" si="179"/>
        <v>1</v>
      </c>
      <c r="AD132" s="407">
        <f t="shared" si="179"/>
        <v>1</v>
      </c>
      <c r="AE132" s="409">
        <f t="shared" si="179"/>
        <v>1</v>
      </c>
      <c r="AF132" s="743" t="s">
        <v>860</v>
      </c>
      <c r="AG132" s="777"/>
      <c r="AH132" s="660"/>
      <c r="AI132" s="719"/>
      <c r="AJ132" s="719"/>
      <c r="AK132" s="845"/>
      <c r="AL132" s="904"/>
      <c r="AM132" s="660"/>
      <c r="AN132" s="660"/>
      <c r="AO132" s="660"/>
    </row>
    <row r="133" spans="1:41" ht="12" x14ac:dyDescent="0.2">
      <c r="A133" s="10"/>
      <c r="B133" s="206"/>
      <c r="C133" s="210"/>
      <c r="D133" s="757" t="s">
        <v>258</v>
      </c>
      <c r="E133" s="82"/>
      <c r="F133" s="83"/>
      <c r="G133" s="378">
        <v>0</v>
      </c>
      <c r="H133" s="288">
        <v>0</v>
      </c>
      <c r="I133" s="288">
        <v>0.5</v>
      </c>
      <c r="J133" s="288">
        <v>0.75</v>
      </c>
      <c r="K133" s="293">
        <v>1</v>
      </c>
      <c r="L133" s="292">
        <f t="shared" ref="L133:AE133" si="180">K133</f>
        <v>1</v>
      </c>
      <c r="M133" s="292">
        <f t="shared" si="180"/>
        <v>1</v>
      </c>
      <c r="N133" s="292">
        <f t="shared" si="180"/>
        <v>1</v>
      </c>
      <c r="O133" s="295">
        <f t="shared" si="180"/>
        <v>1</v>
      </c>
      <c r="P133" s="292">
        <f t="shared" si="180"/>
        <v>1</v>
      </c>
      <c r="Q133" s="292">
        <f t="shared" si="180"/>
        <v>1</v>
      </c>
      <c r="R133" s="292">
        <f t="shared" si="180"/>
        <v>1</v>
      </c>
      <c r="S133" s="295">
        <f t="shared" si="180"/>
        <v>1</v>
      </c>
      <c r="T133" s="292">
        <f t="shared" si="180"/>
        <v>1</v>
      </c>
      <c r="U133" s="292">
        <f t="shared" si="180"/>
        <v>1</v>
      </c>
      <c r="V133" s="292">
        <f t="shared" si="180"/>
        <v>1</v>
      </c>
      <c r="W133" s="295">
        <f t="shared" si="180"/>
        <v>1</v>
      </c>
      <c r="X133" s="292">
        <f t="shared" si="180"/>
        <v>1</v>
      </c>
      <c r="Y133" s="292">
        <f t="shared" si="180"/>
        <v>1</v>
      </c>
      <c r="Z133" s="292">
        <f t="shared" si="180"/>
        <v>1</v>
      </c>
      <c r="AA133" s="295">
        <f t="shared" si="180"/>
        <v>1</v>
      </c>
      <c r="AB133" s="292">
        <f t="shared" si="180"/>
        <v>1</v>
      </c>
      <c r="AC133" s="292">
        <f t="shared" si="180"/>
        <v>1</v>
      </c>
      <c r="AD133" s="292">
        <f t="shared" si="180"/>
        <v>1</v>
      </c>
      <c r="AE133" s="295">
        <f t="shared" si="180"/>
        <v>1</v>
      </c>
      <c r="AF133" s="743" t="s">
        <v>668</v>
      </c>
      <c r="AG133" s="687"/>
      <c r="AH133" s="507"/>
      <c r="AI133" s="687"/>
      <c r="AJ133" s="687"/>
      <c r="AK133" s="669"/>
      <c r="AL133" s="894"/>
      <c r="AM133" s="507"/>
      <c r="AN133" s="507"/>
      <c r="AO133" s="507"/>
    </row>
    <row r="134" spans="1:41" ht="22.5" x14ac:dyDescent="0.2">
      <c r="A134" s="10"/>
      <c r="B134" s="206"/>
      <c r="C134" s="210"/>
      <c r="D134" s="757" t="s">
        <v>259</v>
      </c>
      <c r="E134" s="82"/>
      <c r="F134" s="83"/>
      <c r="G134" s="378">
        <v>0.5</v>
      </c>
      <c r="H134" s="288">
        <v>0.5</v>
      </c>
      <c r="I134" s="288">
        <f>H134</f>
        <v>0.5</v>
      </c>
      <c r="J134" s="288">
        <f>I134</f>
        <v>0.5</v>
      </c>
      <c r="K134" s="293">
        <f>J134</f>
        <v>0.5</v>
      </c>
      <c r="L134" s="292">
        <v>0.75</v>
      </c>
      <c r="M134" s="292">
        <f>L134</f>
        <v>0.75</v>
      </c>
      <c r="N134" s="292">
        <f>M134</f>
        <v>0.75</v>
      </c>
      <c r="O134" s="295">
        <f>N134</f>
        <v>0.75</v>
      </c>
      <c r="P134" s="292">
        <v>1</v>
      </c>
      <c r="Q134" s="292">
        <f t="shared" ref="Q134:AE134" si="181">P134</f>
        <v>1</v>
      </c>
      <c r="R134" s="292">
        <f t="shared" si="181"/>
        <v>1</v>
      </c>
      <c r="S134" s="295">
        <f t="shared" si="181"/>
        <v>1</v>
      </c>
      <c r="T134" s="292">
        <f t="shared" si="181"/>
        <v>1</v>
      </c>
      <c r="U134" s="292">
        <f t="shared" si="181"/>
        <v>1</v>
      </c>
      <c r="V134" s="292">
        <f t="shared" si="181"/>
        <v>1</v>
      </c>
      <c r="W134" s="295">
        <f t="shared" si="181"/>
        <v>1</v>
      </c>
      <c r="X134" s="292">
        <f t="shared" si="181"/>
        <v>1</v>
      </c>
      <c r="Y134" s="292">
        <f t="shared" si="181"/>
        <v>1</v>
      </c>
      <c r="Z134" s="292">
        <f t="shared" si="181"/>
        <v>1</v>
      </c>
      <c r="AA134" s="295">
        <f t="shared" si="181"/>
        <v>1</v>
      </c>
      <c r="AB134" s="292">
        <f t="shared" si="181"/>
        <v>1</v>
      </c>
      <c r="AC134" s="292">
        <f t="shared" si="181"/>
        <v>1</v>
      </c>
      <c r="AD134" s="292">
        <f t="shared" si="181"/>
        <v>1</v>
      </c>
      <c r="AE134" s="295">
        <f t="shared" si="181"/>
        <v>1</v>
      </c>
      <c r="AF134" s="743" t="s">
        <v>860</v>
      </c>
      <c r="AG134" s="698" t="s">
        <v>853</v>
      </c>
      <c r="AH134" s="507"/>
      <c r="AI134" s="698"/>
      <c r="AJ134" s="698"/>
      <c r="AK134" s="669"/>
      <c r="AL134" s="894"/>
      <c r="AM134" s="507"/>
      <c r="AN134" s="507"/>
      <c r="AO134" s="507"/>
    </row>
    <row r="135" spans="1:41" ht="22.5" x14ac:dyDescent="0.2">
      <c r="A135" s="10"/>
      <c r="B135" s="206"/>
      <c r="C135" s="210"/>
      <c r="D135" s="757" t="s">
        <v>260</v>
      </c>
      <c r="E135" s="82"/>
      <c r="F135" s="83"/>
      <c r="G135" s="378">
        <v>0</v>
      </c>
      <c r="H135" s="288">
        <v>0</v>
      </c>
      <c r="I135" s="288">
        <v>0.25</v>
      </c>
      <c r="J135" s="288">
        <v>0.5</v>
      </c>
      <c r="K135" s="293">
        <v>0.5</v>
      </c>
      <c r="L135" s="292">
        <v>0.5</v>
      </c>
      <c r="M135" s="292">
        <f>L135</f>
        <v>0.5</v>
      </c>
      <c r="N135" s="292">
        <v>0.75</v>
      </c>
      <c r="O135" s="295">
        <f>N135</f>
        <v>0.75</v>
      </c>
      <c r="P135" s="292">
        <v>1</v>
      </c>
      <c r="Q135" s="292">
        <f t="shared" ref="Q135:AE135" si="182">P135</f>
        <v>1</v>
      </c>
      <c r="R135" s="292">
        <f t="shared" si="182"/>
        <v>1</v>
      </c>
      <c r="S135" s="295">
        <f t="shared" si="182"/>
        <v>1</v>
      </c>
      <c r="T135" s="292">
        <f t="shared" si="182"/>
        <v>1</v>
      </c>
      <c r="U135" s="292">
        <f t="shared" si="182"/>
        <v>1</v>
      </c>
      <c r="V135" s="292">
        <f t="shared" si="182"/>
        <v>1</v>
      </c>
      <c r="W135" s="295">
        <f t="shared" si="182"/>
        <v>1</v>
      </c>
      <c r="X135" s="292">
        <f t="shared" si="182"/>
        <v>1</v>
      </c>
      <c r="Y135" s="292">
        <f t="shared" si="182"/>
        <v>1</v>
      </c>
      <c r="Z135" s="292">
        <f t="shared" si="182"/>
        <v>1</v>
      </c>
      <c r="AA135" s="295">
        <f t="shared" si="182"/>
        <v>1</v>
      </c>
      <c r="AB135" s="292">
        <f t="shared" si="182"/>
        <v>1</v>
      </c>
      <c r="AC135" s="292">
        <f t="shared" si="182"/>
        <v>1</v>
      </c>
      <c r="AD135" s="292">
        <f t="shared" si="182"/>
        <v>1</v>
      </c>
      <c r="AE135" s="295">
        <f t="shared" si="182"/>
        <v>1</v>
      </c>
      <c r="AF135" s="743" t="s">
        <v>860</v>
      </c>
      <c r="AG135" s="698" t="s">
        <v>854</v>
      </c>
      <c r="AH135" s="507"/>
      <c r="AI135" s="698"/>
      <c r="AJ135" s="698"/>
      <c r="AK135" s="669"/>
      <c r="AL135" s="894"/>
      <c r="AM135" s="507"/>
      <c r="AN135" s="507"/>
      <c r="AO135" s="507"/>
    </row>
    <row r="136" spans="1:41" ht="22.5" x14ac:dyDescent="0.2">
      <c r="A136" s="10"/>
      <c r="B136" s="206"/>
      <c r="C136" s="210"/>
      <c r="D136" s="755" t="s">
        <v>261</v>
      </c>
      <c r="E136" s="82"/>
      <c r="F136" s="83"/>
      <c r="G136" s="378">
        <v>0</v>
      </c>
      <c r="H136" s="288">
        <v>0.5</v>
      </c>
      <c r="I136" s="288">
        <f>H136</f>
        <v>0.5</v>
      </c>
      <c r="J136" s="288">
        <f>I136</f>
        <v>0.5</v>
      </c>
      <c r="K136" s="293">
        <v>0.5</v>
      </c>
      <c r="L136" s="292">
        <f>K136</f>
        <v>0.5</v>
      </c>
      <c r="M136" s="292">
        <f>L136</f>
        <v>0.5</v>
      </c>
      <c r="N136" s="292">
        <v>0.75</v>
      </c>
      <c r="O136" s="295">
        <f>N136</f>
        <v>0.75</v>
      </c>
      <c r="P136" s="292">
        <v>1</v>
      </c>
      <c r="Q136" s="292">
        <f t="shared" ref="Q136:AE136" si="183">P136</f>
        <v>1</v>
      </c>
      <c r="R136" s="292">
        <f t="shared" si="183"/>
        <v>1</v>
      </c>
      <c r="S136" s="295">
        <f t="shared" si="183"/>
        <v>1</v>
      </c>
      <c r="T136" s="292">
        <f t="shared" si="183"/>
        <v>1</v>
      </c>
      <c r="U136" s="292">
        <f t="shared" si="183"/>
        <v>1</v>
      </c>
      <c r="V136" s="292">
        <f t="shared" si="183"/>
        <v>1</v>
      </c>
      <c r="W136" s="295">
        <f t="shared" si="183"/>
        <v>1</v>
      </c>
      <c r="X136" s="292">
        <f t="shared" si="183"/>
        <v>1</v>
      </c>
      <c r="Y136" s="292">
        <f t="shared" si="183"/>
        <v>1</v>
      </c>
      <c r="Z136" s="292">
        <f t="shared" si="183"/>
        <v>1</v>
      </c>
      <c r="AA136" s="295">
        <f t="shared" si="183"/>
        <v>1</v>
      </c>
      <c r="AB136" s="292">
        <f t="shared" si="183"/>
        <v>1</v>
      </c>
      <c r="AC136" s="292">
        <f t="shared" si="183"/>
        <v>1</v>
      </c>
      <c r="AD136" s="292">
        <f t="shared" si="183"/>
        <v>1</v>
      </c>
      <c r="AE136" s="295">
        <f t="shared" si="183"/>
        <v>1</v>
      </c>
      <c r="AF136" s="743" t="s">
        <v>860</v>
      </c>
      <c r="AG136" s="770"/>
      <c r="AH136" s="724"/>
      <c r="AI136" s="698"/>
      <c r="AJ136" s="698"/>
      <c r="AK136" s="841"/>
      <c r="AL136" s="896"/>
      <c r="AM136" s="509"/>
      <c r="AN136" s="45"/>
      <c r="AO136" s="45"/>
    </row>
    <row r="137" spans="1:41" ht="23.25" thickBot="1" x14ac:dyDescent="0.25">
      <c r="A137" s="10"/>
      <c r="B137" s="206"/>
      <c r="C137" s="210"/>
      <c r="D137" s="755" t="s">
        <v>262</v>
      </c>
      <c r="E137" s="127"/>
      <c r="F137" s="128"/>
      <c r="G137" s="378">
        <v>0</v>
      </c>
      <c r="H137" s="288">
        <v>0.5</v>
      </c>
      <c r="I137" s="288">
        <f>H137</f>
        <v>0.5</v>
      </c>
      <c r="J137" s="288">
        <f>I137</f>
        <v>0.5</v>
      </c>
      <c r="K137" s="293">
        <v>0.5</v>
      </c>
      <c r="L137" s="292">
        <f>K137</f>
        <v>0.5</v>
      </c>
      <c r="M137" s="292">
        <f>L137</f>
        <v>0.5</v>
      </c>
      <c r="N137" s="292">
        <v>0.75</v>
      </c>
      <c r="O137" s="295">
        <f>N137</f>
        <v>0.75</v>
      </c>
      <c r="P137" s="292">
        <v>1</v>
      </c>
      <c r="Q137" s="292">
        <f t="shared" ref="Q137:AE137" si="184">P137</f>
        <v>1</v>
      </c>
      <c r="R137" s="292">
        <f t="shared" si="184"/>
        <v>1</v>
      </c>
      <c r="S137" s="295">
        <f t="shared" si="184"/>
        <v>1</v>
      </c>
      <c r="T137" s="292">
        <f t="shared" si="184"/>
        <v>1</v>
      </c>
      <c r="U137" s="292">
        <f t="shared" si="184"/>
        <v>1</v>
      </c>
      <c r="V137" s="292">
        <f t="shared" si="184"/>
        <v>1</v>
      </c>
      <c r="W137" s="295">
        <f t="shared" si="184"/>
        <v>1</v>
      </c>
      <c r="X137" s="292">
        <f t="shared" si="184"/>
        <v>1</v>
      </c>
      <c r="Y137" s="292">
        <f t="shared" si="184"/>
        <v>1</v>
      </c>
      <c r="Z137" s="292">
        <f t="shared" si="184"/>
        <v>1</v>
      </c>
      <c r="AA137" s="295">
        <f t="shared" si="184"/>
        <v>1</v>
      </c>
      <c r="AB137" s="292">
        <f t="shared" si="184"/>
        <v>1</v>
      </c>
      <c r="AC137" s="292">
        <f t="shared" si="184"/>
        <v>1</v>
      </c>
      <c r="AD137" s="292">
        <f t="shared" si="184"/>
        <v>1</v>
      </c>
      <c r="AE137" s="295">
        <f t="shared" si="184"/>
        <v>1</v>
      </c>
      <c r="AF137" s="743" t="s">
        <v>860</v>
      </c>
      <c r="AG137" s="770"/>
      <c r="AH137" s="724"/>
      <c r="AI137" s="698"/>
      <c r="AJ137" s="698"/>
      <c r="AK137" s="841"/>
      <c r="AL137" s="896"/>
      <c r="AM137" s="509"/>
      <c r="AN137" s="45"/>
      <c r="AO137" s="45"/>
    </row>
    <row r="138" spans="1:41" ht="12" thickBot="1" x14ac:dyDescent="0.25">
      <c r="A138" s="10"/>
      <c r="B138" s="205" t="s">
        <v>53</v>
      </c>
      <c r="C138" s="209"/>
      <c r="D138" s="117" t="s">
        <v>54</v>
      </c>
      <c r="E138" s="99"/>
      <c r="F138" s="100"/>
      <c r="G138" s="104"/>
      <c r="H138" s="429"/>
      <c r="I138" s="108"/>
      <c r="J138" s="108"/>
      <c r="K138" s="112"/>
      <c r="L138" s="107"/>
      <c r="M138" s="108"/>
      <c r="N138" s="108"/>
      <c r="O138" s="110"/>
      <c r="P138" s="107"/>
      <c r="Q138" s="108"/>
      <c r="R138" s="108"/>
      <c r="S138" s="110"/>
      <c r="T138" s="107"/>
      <c r="U138" s="108"/>
      <c r="V138" s="108"/>
      <c r="W138" s="110"/>
      <c r="X138" s="107"/>
      <c r="Y138" s="108"/>
      <c r="Z138" s="108"/>
      <c r="AA138" s="110"/>
      <c r="AB138" s="107"/>
      <c r="AC138" s="108"/>
      <c r="AD138" s="108"/>
      <c r="AE138" s="110"/>
      <c r="AF138" s="693"/>
      <c r="AG138" s="778"/>
      <c r="AH138" s="805" t="s">
        <v>465</v>
      </c>
      <c r="AI138" s="714"/>
      <c r="AJ138" s="714"/>
      <c r="AK138" s="107"/>
      <c r="AL138" s="905"/>
      <c r="AM138" s="107"/>
      <c r="AN138" s="107"/>
      <c r="AO138" s="107"/>
    </row>
    <row r="139" spans="1:41" ht="12" x14ac:dyDescent="0.2">
      <c r="A139" s="10"/>
      <c r="B139" s="206"/>
      <c r="C139" s="212"/>
      <c r="D139" s="867"/>
      <c r="E139" s="865"/>
      <c r="F139" s="866"/>
      <c r="G139" s="855">
        <f t="shared" ref="G139:O139" si="185">IFERROR(SUM(G140:G141)/COUNT(G140:G141),0)</f>
        <v>0.21666666666666667</v>
      </c>
      <c r="H139" s="848">
        <f t="shared" si="185"/>
        <v>0.44166666666666665</v>
      </c>
      <c r="I139" s="848">
        <f t="shared" si="185"/>
        <v>0.51666666666666672</v>
      </c>
      <c r="J139" s="848">
        <f t="shared" si="185"/>
        <v>0.56666666666666665</v>
      </c>
      <c r="K139" s="848">
        <f t="shared" si="185"/>
        <v>0.6958333333333333</v>
      </c>
      <c r="L139" s="847">
        <f t="shared" si="185"/>
        <v>0.7416666666666667</v>
      </c>
      <c r="M139" s="848">
        <f t="shared" si="185"/>
        <v>0.7416666666666667</v>
      </c>
      <c r="N139" s="848">
        <f t="shared" si="185"/>
        <v>0.7416666666666667</v>
      </c>
      <c r="O139" s="849">
        <f t="shared" si="185"/>
        <v>0.78333333333333333</v>
      </c>
      <c r="P139" s="847">
        <f t="shared" ref="P139:AE139" si="186">IFERROR(SUM(P140:P141)/COUNT(P140:P141),0)</f>
        <v>1</v>
      </c>
      <c r="Q139" s="848">
        <f t="shared" si="186"/>
        <v>1</v>
      </c>
      <c r="R139" s="848">
        <f t="shared" si="186"/>
        <v>1</v>
      </c>
      <c r="S139" s="849">
        <f t="shared" si="186"/>
        <v>1</v>
      </c>
      <c r="T139" s="847">
        <f t="shared" si="186"/>
        <v>1</v>
      </c>
      <c r="U139" s="848">
        <f t="shared" si="186"/>
        <v>1</v>
      </c>
      <c r="V139" s="848">
        <f t="shared" si="186"/>
        <v>1</v>
      </c>
      <c r="W139" s="849">
        <f t="shared" si="186"/>
        <v>1</v>
      </c>
      <c r="X139" s="408">
        <f t="shared" si="186"/>
        <v>1</v>
      </c>
      <c r="Y139" s="407">
        <f t="shared" si="186"/>
        <v>1</v>
      </c>
      <c r="Z139" s="407">
        <f t="shared" si="186"/>
        <v>1</v>
      </c>
      <c r="AA139" s="409">
        <f t="shared" si="186"/>
        <v>1</v>
      </c>
      <c r="AB139" s="408">
        <f t="shared" si="186"/>
        <v>1</v>
      </c>
      <c r="AC139" s="407">
        <f t="shared" si="186"/>
        <v>1</v>
      </c>
      <c r="AD139" s="407">
        <f t="shared" si="186"/>
        <v>1</v>
      </c>
      <c r="AE139" s="409">
        <f t="shared" si="186"/>
        <v>1</v>
      </c>
      <c r="AF139" s="743" t="s">
        <v>859</v>
      </c>
      <c r="AG139" s="777"/>
      <c r="AH139" s="660"/>
      <c r="AI139" s="719"/>
      <c r="AJ139" s="719"/>
      <c r="AK139" s="845"/>
      <c r="AL139" s="904"/>
      <c r="AM139" s="660"/>
      <c r="AN139" s="660"/>
      <c r="AO139" s="660"/>
    </row>
    <row r="140" spans="1:41" ht="12.75" thickBot="1" x14ac:dyDescent="0.25">
      <c r="A140" s="10"/>
      <c r="B140" s="206"/>
      <c r="C140" s="210"/>
      <c r="D140" s="758" t="s">
        <v>272</v>
      </c>
      <c r="E140" s="91"/>
      <c r="F140" s="92"/>
      <c r="G140" s="378">
        <f t="shared" ref="G140:AE140" si="187">G124</f>
        <v>0.33333333333333331</v>
      </c>
      <c r="H140" s="288">
        <f t="shared" si="187"/>
        <v>0.58333333333333337</v>
      </c>
      <c r="I140" s="288">
        <f t="shared" si="187"/>
        <v>0.58333333333333337</v>
      </c>
      <c r="J140" s="288">
        <f t="shared" si="187"/>
        <v>0.58333333333333337</v>
      </c>
      <c r="K140" s="293">
        <f t="shared" si="187"/>
        <v>0.79166666666666663</v>
      </c>
      <c r="L140" s="292">
        <f t="shared" si="187"/>
        <v>0.83333333333333337</v>
      </c>
      <c r="M140" s="288">
        <f t="shared" si="187"/>
        <v>0.83333333333333337</v>
      </c>
      <c r="N140" s="288">
        <f t="shared" si="187"/>
        <v>0.83333333333333337</v>
      </c>
      <c r="O140" s="295">
        <f t="shared" si="187"/>
        <v>0.91666666666666663</v>
      </c>
      <c r="P140" s="292">
        <f t="shared" si="187"/>
        <v>1</v>
      </c>
      <c r="Q140" s="288">
        <f t="shared" si="187"/>
        <v>1</v>
      </c>
      <c r="R140" s="288">
        <f t="shared" si="187"/>
        <v>1</v>
      </c>
      <c r="S140" s="295">
        <f t="shared" si="187"/>
        <v>1</v>
      </c>
      <c r="T140" s="292">
        <f t="shared" si="187"/>
        <v>1</v>
      </c>
      <c r="U140" s="288">
        <f t="shared" si="187"/>
        <v>1</v>
      </c>
      <c r="V140" s="288">
        <f t="shared" si="187"/>
        <v>1</v>
      </c>
      <c r="W140" s="295">
        <f t="shared" si="187"/>
        <v>1</v>
      </c>
      <c r="X140" s="292">
        <f t="shared" si="187"/>
        <v>1</v>
      </c>
      <c r="Y140" s="288">
        <f t="shared" si="187"/>
        <v>1</v>
      </c>
      <c r="Z140" s="288">
        <f t="shared" si="187"/>
        <v>1</v>
      </c>
      <c r="AA140" s="295">
        <f t="shared" si="187"/>
        <v>1</v>
      </c>
      <c r="AB140" s="292">
        <f t="shared" si="187"/>
        <v>1</v>
      </c>
      <c r="AC140" s="288">
        <f t="shared" si="187"/>
        <v>1</v>
      </c>
      <c r="AD140" s="288">
        <f t="shared" si="187"/>
        <v>1</v>
      </c>
      <c r="AE140" s="295">
        <f t="shared" si="187"/>
        <v>1</v>
      </c>
      <c r="AF140" s="743" t="s">
        <v>859</v>
      </c>
      <c r="AG140" s="770"/>
      <c r="AH140" s="724"/>
      <c r="AI140" s="698"/>
      <c r="AJ140" s="698"/>
      <c r="AK140" s="841"/>
      <c r="AL140" s="896"/>
      <c r="AM140" s="509"/>
      <c r="AN140" s="45"/>
      <c r="AO140" s="45"/>
    </row>
    <row r="141" spans="1:41" ht="12.75" thickBot="1" x14ac:dyDescent="0.25">
      <c r="A141" s="10"/>
      <c r="B141" s="206"/>
      <c r="C141" s="210"/>
      <c r="D141" s="755" t="s">
        <v>273</v>
      </c>
      <c r="E141" s="116"/>
      <c r="F141" s="93"/>
      <c r="G141" s="378">
        <f t="shared" ref="G141:L141" si="188">G132</f>
        <v>0.1</v>
      </c>
      <c r="H141" s="288">
        <f t="shared" si="188"/>
        <v>0.3</v>
      </c>
      <c r="I141" s="288">
        <f t="shared" si="188"/>
        <v>0.45</v>
      </c>
      <c r="J141" s="288">
        <f t="shared" si="188"/>
        <v>0.55000000000000004</v>
      </c>
      <c r="K141" s="293">
        <f t="shared" si="188"/>
        <v>0.6</v>
      </c>
      <c r="L141" s="292">
        <f t="shared" si="188"/>
        <v>0.65</v>
      </c>
      <c r="M141" s="292">
        <f>L141</f>
        <v>0.65</v>
      </c>
      <c r="N141" s="292">
        <f>M141</f>
        <v>0.65</v>
      </c>
      <c r="O141" s="295">
        <f>N141</f>
        <v>0.65</v>
      </c>
      <c r="P141" s="292">
        <f>P132</f>
        <v>1</v>
      </c>
      <c r="Q141" s="292">
        <f>P141</f>
        <v>1</v>
      </c>
      <c r="R141" s="292">
        <f>Q141</f>
        <v>1</v>
      </c>
      <c r="S141" s="295">
        <f>R141</f>
        <v>1</v>
      </c>
      <c r="T141" s="292">
        <f>T132</f>
        <v>1</v>
      </c>
      <c r="U141" s="292">
        <f>T141</f>
        <v>1</v>
      </c>
      <c r="V141" s="292">
        <f>U141</f>
        <v>1</v>
      </c>
      <c r="W141" s="295">
        <f>V141</f>
        <v>1</v>
      </c>
      <c r="X141" s="292">
        <f>X132</f>
        <v>1</v>
      </c>
      <c r="Y141" s="292">
        <f>X141</f>
        <v>1</v>
      </c>
      <c r="Z141" s="292">
        <f>Y141</f>
        <v>1</v>
      </c>
      <c r="AA141" s="295">
        <f>Z141</f>
        <v>1</v>
      </c>
      <c r="AB141" s="292">
        <f>AB132</f>
        <v>1</v>
      </c>
      <c r="AC141" s="292">
        <f>AB141</f>
        <v>1</v>
      </c>
      <c r="AD141" s="292">
        <f>AC141</f>
        <v>1</v>
      </c>
      <c r="AE141" s="295">
        <f>AD141</f>
        <v>1</v>
      </c>
      <c r="AF141" s="743" t="s">
        <v>859</v>
      </c>
      <c r="AG141" s="779"/>
      <c r="AH141" s="744"/>
      <c r="AI141" s="698"/>
      <c r="AJ141" s="698"/>
      <c r="AK141" s="517"/>
      <c r="AL141" s="906"/>
      <c r="AM141" s="520"/>
      <c r="AN141" s="517"/>
      <c r="AO141" s="517"/>
    </row>
    <row r="142" spans="1:41" ht="12" thickBot="1" x14ac:dyDescent="0.25">
      <c r="A142" s="10"/>
      <c r="B142" s="205" t="s">
        <v>55</v>
      </c>
      <c r="C142" s="209"/>
      <c r="D142" s="117" t="s">
        <v>56</v>
      </c>
      <c r="E142" s="99"/>
      <c r="F142" s="100"/>
      <c r="G142" s="429"/>
      <c r="H142" s="111"/>
      <c r="I142" s="108"/>
      <c r="J142" s="108"/>
      <c r="K142" s="112"/>
      <c r="L142" s="107"/>
      <c r="M142" s="108"/>
      <c r="N142" s="108"/>
      <c r="O142" s="110"/>
      <c r="P142" s="107"/>
      <c r="Q142" s="108"/>
      <c r="R142" s="108"/>
      <c r="S142" s="110"/>
      <c r="T142" s="107"/>
      <c r="U142" s="108"/>
      <c r="V142" s="108"/>
      <c r="W142" s="110"/>
      <c r="X142" s="107"/>
      <c r="Y142" s="108"/>
      <c r="Z142" s="108"/>
      <c r="AA142" s="110"/>
      <c r="AB142" s="107"/>
      <c r="AC142" s="108"/>
      <c r="AD142" s="108"/>
      <c r="AE142" s="110"/>
      <c r="AF142" s="657"/>
      <c r="AG142" s="773"/>
      <c r="AH142" s="805" t="s">
        <v>434</v>
      </c>
      <c r="AI142" s="720"/>
      <c r="AJ142" s="720"/>
      <c r="AK142" s="108"/>
      <c r="AL142" s="899"/>
      <c r="AM142" s="108"/>
      <c r="AN142" s="108"/>
      <c r="AO142" s="108"/>
    </row>
    <row r="143" spans="1:41" ht="12" x14ac:dyDescent="0.2">
      <c r="A143" s="10"/>
      <c r="B143" s="206"/>
      <c r="C143" s="210"/>
      <c r="D143" s="867"/>
      <c r="E143" s="865"/>
      <c r="F143" s="866"/>
      <c r="G143" s="855">
        <f>IFERROR(SUM(G144:G150)/COUNT(G144:G150),0)</f>
        <v>3.5714285714285712E-2</v>
      </c>
      <c r="H143" s="848">
        <f>IFERROR(SUM(H144:H150)/COUNT(H144:H150),0)</f>
        <v>0.35714285714285715</v>
      </c>
      <c r="I143" s="848">
        <f t="shared" ref="I143:O143" si="189">IFERROR(SUM(I144:I150)/COUNT(I144:I150),0)</f>
        <v>0.35714285714285715</v>
      </c>
      <c r="J143" s="848">
        <f t="shared" si="189"/>
        <v>0.5</v>
      </c>
      <c r="K143" s="848">
        <f t="shared" si="189"/>
        <v>0.6428571428571429</v>
      </c>
      <c r="L143" s="847">
        <f t="shared" si="189"/>
        <v>0.7142857142857143</v>
      </c>
      <c r="M143" s="848">
        <f t="shared" si="189"/>
        <v>0.7142857142857143</v>
      </c>
      <c r="N143" s="848">
        <f t="shared" si="189"/>
        <v>0.7142857142857143</v>
      </c>
      <c r="O143" s="849">
        <f t="shared" si="189"/>
        <v>0.7857142857142857</v>
      </c>
      <c r="P143" s="847">
        <f t="shared" ref="P143:AE143" si="190">IFERROR(SUM(P144:P150)/COUNT(P144:P150),0)</f>
        <v>0.9642857142857143</v>
      </c>
      <c r="Q143" s="848">
        <f t="shared" si="190"/>
        <v>0.9642857142857143</v>
      </c>
      <c r="R143" s="848">
        <f t="shared" si="190"/>
        <v>0.9642857142857143</v>
      </c>
      <c r="S143" s="849">
        <f t="shared" si="190"/>
        <v>0.9642857142857143</v>
      </c>
      <c r="T143" s="847">
        <f t="shared" si="190"/>
        <v>1</v>
      </c>
      <c r="U143" s="848">
        <f t="shared" si="190"/>
        <v>1</v>
      </c>
      <c r="V143" s="848">
        <f t="shared" si="190"/>
        <v>1</v>
      </c>
      <c r="W143" s="849">
        <f t="shared" si="190"/>
        <v>1</v>
      </c>
      <c r="X143" s="408">
        <f t="shared" si="190"/>
        <v>1</v>
      </c>
      <c r="Y143" s="407">
        <f t="shared" si="190"/>
        <v>1</v>
      </c>
      <c r="Z143" s="407">
        <f t="shared" si="190"/>
        <v>1</v>
      </c>
      <c r="AA143" s="409">
        <f t="shared" si="190"/>
        <v>1</v>
      </c>
      <c r="AB143" s="408">
        <f t="shared" si="190"/>
        <v>1</v>
      </c>
      <c r="AC143" s="407">
        <f t="shared" si="190"/>
        <v>1</v>
      </c>
      <c r="AD143" s="407">
        <f t="shared" si="190"/>
        <v>1</v>
      </c>
      <c r="AE143" s="409">
        <f t="shared" si="190"/>
        <v>1</v>
      </c>
      <c r="AF143" s="743" t="s">
        <v>860</v>
      </c>
      <c r="AG143" s="873" t="s">
        <v>889</v>
      </c>
      <c r="AH143" s="660"/>
      <c r="AI143" s="719"/>
      <c r="AJ143" s="719"/>
      <c r="AK143" s="845"/>
      <c r="AL143" s="904"/>
      <c r="AM143" s="660"/>
      <c r="AN143" s="660"/>
      <c r="AO143" s="660"/>
    </row>
    <row r="144" spans="1:41" ht="12" x14ac:dyDescent="0.2">
      <c r="A144" s="10"/>
      <c r="B144" s="206"/>
      <c r="C144" s="210"/>
      <c r="D144" s="756" t="s">
        <v>263</v>
      </c>
      <c r="E144" s="91"/>
      <c r="F144" s="92"/>
      <c r="G144" s="378">
        <f t="shared" ref="G144:AE144" si="191">G98</f>
        <v>0</v>
      </c>
      <c r="H144" s="288">
        <f t="shared" si="191"/>
        <v>0.5</v>
      </c>
      <c r="I144" s="288">
        <f t="shared" si="191"/>
        <v>0.5</v>
      </c>
      <c r="J144" s="288">
        <f t="shared" si="191"/>
        <v>0.5</v>
      </c>
      <c r="K144" s="293">
        <f t="shared" si="191"/>
        <v>0.5</v>
      </c>
      <c r="L144" s="292">
        <f t="shared" si="191"/>
        <v>0.5</v>
      </c>
      <c r="M144" s="288">
        <f t="shared" si="191"/>
        <v>0.5</v>
      </c>
      <c r="N144" s="288">
        <f t="shared" si="191"/>
        <v>0.5</v>
      </c>
      <c r="O144" s="295">
        <f t="shared" si="191"/>
        <v>0.75</v>
      </c>
      <c r="P144" s="292">
        <f t="shared" si="191"/>
        <v>1</v>
      </c>
      <c r="Q144" s="288">
        <f t="shared" si="191"/>
        <v>1</v>
      </c>
      <c r="R144" s="288">
        <f t="shared" si="191"/>
        <v>1</v>
      </c>
      <c r="S144" s="295">
        <f t="shared" si="191"/>
        <v>1</v>
      </c>
      <c r="T144" s="292">
        <f t="shared" si="191"/>
        <v>1</v>
      </c>
      <c r="U144" s="288">
        <f t="shared" si="191"/>
        <v>1</v>
      </c>
      <c r="V144" s="288">
        <f t="shared" si="191"/>
        <v>1</v>
      </c>
      <c r="W144" s="295">
        <f t="shared" si="191"/>
        <v>1</v>
      </c>
      <c r="X144" s="292">
        <f t="shared" si="191"/>
        <v>1</v>
      </c>
      <c r="Y144" s="288">
        <f t="shared" si="191"/>
        <v>1</v>
      </c>
      <c r="Z144" s="288">
        <f t="shared" si="191"/>
        <v>1</v>
      </c>
      <c r="AA144" s="295">
        <f t="shared" si="191"/>
        <v>1</v>
      </c>
      <c r="AB144" s="292">
        <f t="shared" si="191"/>
        <v>1</v>
      </c>
      <c r="AC144" s="288">
        <f t="shared" si="191"/>
        <v>1</v>
      </c>
      <c r="AD144" s="288">
        <f t="shared" si="191"/>
        <v>1</v>
      </c>
      <c r="AE144" s="295">
        <f t="shared" si="191"/>
        <v>1</v>
      </c>
      <c r="AF144" s="743" t="s">
        <v>860</v>
      </c>
      <c r="AG144" s="699" t="s">
        <v>845</v>
      </c>
      <c r="AH144" s="507"/>
      <c r="AI144" s="699"/>
      <c r="AJ144" s="699"/>
      <c r="AK144" s="669"/>
      <c r="AL144" s="894"/>
      <c r="AM144" s="507"/>
      <c r="AN144" s="507"/>
      <c r="AO144" s="507"/>
    </row>
    <row r="145" spans="1:41" ht="12" x14ac:dyDescent="0.2">
      <c r="A145" s="10"/>
      <c r="B145" s="206"/>
      <c r="C145" s="210"/>
      <c r="D145" s="756" t="s">
        <v>264</v>
      </c>
      <c r="E145" s="91"/>
      <c r="F145" s="315"/>
      <c r="G145" s="378">
        <f t="shared" ref="G145:AE145" si="192">G99</f>
        <v>0</v>
      </c>
      <c r="H145" s="288">
        <f t="shared" si="192"/>
        <v>0</v>
      </c>
      <c r="I145" s="288">
        <f t="shared" si="192"/>
        <v>0</v>
      </c>
      <c r="J145" s="288">
        <f t="shared" si="192"/>
        <v>0.5</v>
      </c>
      <c r="K145" s="293">
        <f t="shared" si="192"/>
        <v>1</v>
      </c>
      <c r="L145" s="292">
        <f t="shared" si="192"/>
        <v>1</v>
      </c>
      <c r="M145" s="288">
        <f t="shared" si="192"/>
        <v>1</v>
      </c>
      <c r="N145" s="288">
        <f t="shared" si="192"/>
        <v>1</v>
      </c>
      <c r="O145" s="295">
        <f t="shared" si="192"/>
        <v>1</v>
      </c>
      <c r="P145" s="292">
        <f t="shared" si="192"/>
        <v>1</v>
      </c>
      <c r="Q145" s="288">
        <f t="shared" si="192"/>
        <v>1</v>
      </c>
      <c r="R145" s="288">
        <f t="shared" si="192"/>
        <v>1</v>
      </c>
      <c r="S145" s="295">
        <f t="shared" si="192"/>
        <v>1</v>
      </c>
      <c r="T145" s="292">
        <f t="shared" si="192"/>
        <v>1</v>
      </c>
      <c r="U145" s="288">
        <f t="shared" si="192"/>
        <v>1</v>
      </c>
      <c r="V145" s="288">
        <f t="shared" si="192"/>
        <v>1</v>
      </c>
      <c r="W145" s="295">
        <f t="shared" si="192"/>
        <v>1</v>
      </c>
      <c r="X145" s="292">
        <f t="shared" si="192"/>
        <v>1</v>
      </c>
      <c r="Y145" s="288">
        <f t="shared" si="192"/>
        <v>1</v>
      </c>
      <c r="Z145" s="288">
        <f t="shared" si="192"/>
        <v>1</v>
      </c>
      <c r="AA145" s="295">
        <f t="shared" si="192"/>
        <v>1</v>
      </c>
      <c r="AB145" s="292">
        <f t="shared" si="192"/>
        <v>1</v>
      </c>
      <c r="AC145" s="288">
        <f t="shared" si="192"/>
        <v>1</v>
      </c>
      <c r="AD145" s="288">
        <f t="shared" si="192"/>
        <v>1</v>
      </c>
      <c r="AE145" s="295">
        <f t="shared" si="192"/>
        <v>1</v>
      </c>
      <c r="AF145" s="743" t="s">
        <v>668</v>
      </c>
      <c r="AG145" s="699"/>
      <c r="AH145" s="507"/>
      <c r="AI145" s="699"/>
      <c r="AJ145" s="699"/>
      <c r="AK145" s="669"/>
      <c r="AL145" s="894"/>
      <c r="AM145" s="507"/>
      <c r="AN145" s="507"/>
      <c r="AO145" s="507"/>
    </row>
    <row r="146" spans="1:41" ht="33.75" x14ac:dyDescent="0.2">
      <c r="A146" s="10"/>
      <c r="B146" s="206"/>
      <c r="C146" s="210"/>
      <c r="D146" s="756" t="s">
        <v>265</v>
      </c>
      <c r="E146" s="91"/>
      <c r="F146" s="315"/>
      <c r="G146" s="378">
        <f t="shared" ref="G146:AE146" si="193">G101</f>
        <v>0</v>
      </c>
      <c r="H146" s="288">
        <f t="shared" si="193"/>
        <v>0</v>
      </c>
      <c r="I146" s="288">
        <f t="shared" si="193"/>
        <v>0</v>
      </c>
      <c r="J146" s="288">
        <f t="shared" si="193"/>
        <v>0.5</v>
      </c>
      <c r="K146" s="293">
        <f t="shared" si="193"/>
        <v>0.5</v>
      </c>
      <c r="L146" s="292">
        <f t="shared" si="193"/>
        <v>0.5</v>
      </c>
      <c r="M146" s="288">
        <f t="shared" si="193"/>
        <v>0.5</v>
      </c>
      <c r="N146" s="288">
        <f t="shared" si="193"/>
        <v>0.5</v>
      </c>
      <c r="O146" s="295">
        <f t="shared" si="193"/>
        <v>0.75</v>
      </c>
      <c r="P146" s="292">
        <f t="shared" si="193"/>
        <v>1</v>
      </c>
      <c r="Q146" s="288">
        <f t="shared" si="193"/>
        <v>1</v>
      </c>
      <c r="R146" s="288">
        <f t="shared" si="193"/>
        <v>1</v>
      </c>
      <c r="S146" s="295">
        <f t="shared" si="193"/>
        <v>1</v>
      </c>
      <c r="T146" s="292">
        <f t="shared" si="193"/>
        <v>1</v>
      </c>
      <c r="U146" s="288">
        <f t="shared" si="193"/>
        <v>1</v>
      </c>
      <c r="V146" s="288">
        <f t="shared" si="193"/>
        <v>1</v>
      </c>
      <c r="W146" s="295">
        <f t="shared" si="193"/>
        <v>1</v>
      </c>
      <c r="X146" s="292">
        <f t="shared" si="193"/>
        <v>1</v>
      </c>
      <c r="Y146" s="288">
        <f t="shared" si="193"/>
        <v>1</v>
      </c>
      <c r="Z146" s="288">
        <f t="shared" si="193"/>
        <v>1</v>
      </c>
      <c r="AA146" s="295">
        <f t="shared" si="193"/>
        <v>1</v>
      </c>
      <c r="AB146" s="292">
        <f t="shared" si="193"/>
        <v>1</v>
      </c>
      <c r="AC146" s="288">
        <f t="shared" si="193"/>
        <v>1</v>
      </c>
      <c r="AD146" s="288">
        <f t="shared" si="193"/>
        <v>1</v>
      </c>
      <c r="AE146" s="295">
        <f t="shared" si="193"/>
        <v>1</v>
      </c>
      <c r="AF146" s="743" t="s">
        <v>860</v>
      </c>
      <c r="AG146" s="699" t="s">
        <v>848</v>
      </c>
      <c r="AH146" s="507"/>
      <c r="AI146" s="699"/>
      <c r="AJ146" s="699"/>
      <c r="AK146" s="669"/>
      <c r="AL146" s="894"/>
      <c r="AM146" s="507"/>
      <c r="AN146" s="507"/>
      <c r="AO146" s="507"/>
    </row>
    <row r="147" spans="1:41" ht="22.5" x14ac:dyDescent="0.2">
      <c r="A147" s="10"/>
      <c r="B147" s="206"/>
      <c r="C147" s="210"/>
      <c r="D147" s="756" t="s">
        <v>266</v>
      </c>
      <c r="E147" s="91"/>
      <c r="F147" s="315"/>
      <c r="G147" s="378">
        <f t="shared" ref="G147:AE147" si="194">G102</f>
        <v>0.25</v>
      </c>
      <c r="H147" s="288">
        <f t="shared" si="194"/>
        <v>0.5</v>
      </c>
      <c r="I147" s="288">
        <f t="shared" si="194"/>
        <v>0.5</v>
      </c>
      <c r="J147" s="288">
        <f t="shared" si="194"/>
        <v>0.5</v>
      </c>
      <c r="K147" s="293">
        <f t="shared" si="194"/>
        <v>0.5</v>
      </c>
      <c r="L147" s="292">
        <f t="shared" si="194"/>
        <v>0.75</v>
      </c>
      <c r="M147" s="288">
        <f t="shared" si="194"/>
        <v>0.75</v>
      </c>
      <c r="N147" s="288">
        <f t="shared" si="194"/>
        <v>0.75</v>
      </c>
      <c r="O147" s="295">
        <f t="shared" si="194"/>
        <v>0.75</v>
      </c>
      <c r="P147" s="292">
        <f t="shared" si="194"/>
        <v>1</v>
      </c>
      <c r="Q147" s="288">
        <f t="shared" si="194"/>
        <v>1</v>
      </c>
      <c r="R147" s="288">
        <f t="shared" si="194"/>
        <v>1</v>
      </c>
      <c r="S147" s="295">
        <f t="shared" si="194"/>
        <v>1</v>
      </c>
      <c r="T147" s="292">
        <f t="shared" si="194"/>
        <v>1</v>
      </c>
      <c r="U147" s="288">
        <f t="shared" si="194"/>
        <v>1</v>
      </c>
      <c r="V147" s="288">
        <f t="shared" si="194"/>
        <v>1</v>
      </c>
      <c r="W147" s="295">
        <f t="shared" si="194"/>
        <v>1</v>
      </c>
      <c r="X147" s="292">
        <f t="shared" si="194"/>
        <v>1</v>
      </c>
      <c r="Y147" s="288">
        <f t="shared" si="194"/>
        <v>1</v>
      </c>
      <c r="Z147" s="288">
        <f t="shared" si="194"/>
        <v>1</v>
      </c>
      <c r="AA147" s="295">
        <f t="shared" si="194"/>
        <v>1</v>
      </c>
      <c r="AB147" s="292">
        <f t="shared" si="194"/>
        <v>1</v>
      </c>
      <c r="AC147" s="288">
        <f t="shared" si="194"/>
        <v>1</v>
      </c>
      <c r="AD147" s="288">
        <f t="shared" si="194"/>
        <v>1</v>
      </c>
      <c r="AE147" s="295">
        <f t="shared" si="194"/>
        <v>1</v>
      </c>
      <c r="AF147" s="743" t="s">
        <v>860</v>
      </c>
      <c r="AG147" s="698" t="s">
        <v>892</v>
      </c>
      <c r="AH147" s="507"/>
      <c r="AI147" s="698"/>
      <c r="AJ147" s="698"/>
      <c r="AK147" s="669"/>
      <c r="AL147" s="894"/>
      <c r="AM147" s="507"/>
      <c r="AN147" s="507"/>
      <c r="AO147" s="507"/>
    </row>
    <row r="148" spans="1:41" ht="12" x14ac:dyDescent="0.2">
      <c r="A148" s="40"/>
      <c r="B148" s="206"/>
      <c r="C148" s="210"/>
      <c r="D148" s="755" t="s">
        <v>267</v>
      </c>
      <c r="E148" s="116"/>
      <c r="F148" s="93"/>
      <c r="G148" s="378">
        <f t="shared" ref="G148:AE148" si="195">G108</f>
        <v>0</v>
      </c>
      <c r="H148" s="288">
        <f t="shared" si="195"/>
        <v>0.5</v>
      </c>
      <c r="I148" s="288">
        <f t="shared" si="195"/>
        <v>0.5</v>
      </c>
      <c r="J148" s="288">
        <f t="shared" si="195"/>
        <v>0.5</v>
      </c>
      <c r="K148" s="293">
        <f t="shared" si="195"/>
        <v>1</v>
      </c>
      <c r="L148" s="292">
        <f t="shared" si="195"/>
        <v>1</v>
      </c>
      <c r="M148" s="288">
        <f t="shared" si="195"/>
        <v>1</v>
      </c>
      <c r="N148" s="288">
        <f t="shared" si="195"/>
        <v>1</v>
      </c>
      <c r="O148" s="295">
        <f t="shared" si="195"/>
        <v>1</v>
      </c>
      <c r="P148" s="292">
        <f t="shared" si="195"/>
        <v>1</v>
      </c>
      <c r="Q148" s="288">
        <f t="shared" si="195"/>
        <v>1</v>
      </c>
      <c r="R148" s="288">
        <f t="shared" si="195"/>
        <v>1</v>
      </c>
      <c r="S148" s="295">
        <f t="shared" si="195"/>
        <v>1</v>
      </c>
      <c r="T148" s="292">
        <f t="shared" si="195"/>
        <v>1</v>
      </c>
      <c r="U148" s="288">
        <f t="shared" si="195"/>
        <v>1</v>
      </c>
      <c r="V148" s="288">
        <f t="shared" si="195"/>
        <v>1</v>
      </c>
      <c r="W148" s="295">
        <f t="shared" si="195"/>
        <v>1</v>
      </c>
      <c r="X148" s="292">
        <f t="shared" si="195"/>
        <v>1</v>
      </c>
      <c r="Y148" s="288">
        <f t="shared" si="195"/>
        <v>1</v>
      </c>
      <c r="Z148" s="288">
        <f t="shared" si="195"/>
        <v>1</v>
      </c>
      <c r="AA148" s="295">
        <f t="shared" si="195"/>
        <v>1</v>
      </c>
      <c r="AB148" s="292">
        <f t="shared" si="195"/>
        <v>1</v>
      </c>
      <c r="AC148" s="288">
        <f t="shared" si="195"/>
        <v>1</v>
      </c>
      <c r="AD148" s="288">
        <f t="shared" si="195"/>
        <v>1</v>
      </c>
      <c r="AE148" s="295">
        <f t="shared" si="195"/>
        <v>1</v>
      </c>
      <c r="AF148" s="743" t="s">
        <v>668</v>
      </c>
      <c r="AG148" s="667"/>
      <c r="AH148" s="507"/>
      <c r="AI148" s="667"/>
      <c r="AJ148" s="667"/>
      <c r="AK148" s="669"/>
      <c r="AL148" s="894"/>
      <c r="AM148" s="507"/>
      <c r="AN148" s="507"/>
      <c r="AO148" s="507"/>
    </row>
    <row r="149" spans="1:41" ht="22.5" x14ac:dyDescent="0.2">
      <c r="A149" s="40"/>
      <c r="B149" s="206"/>
      <c r="C149" s="210"/>
      <c r="D149" s="756" t="s">
        <v>268</v>
      </c>
      <c r="E149" s="82"/>
      <c r="F149" s="83"/>
      <c r="G149" s="378">
        <f t="shared" ref="G149:R149" si="196">G113</f>
        <v>0</v>
      </c>
      <c r="H149" s="288">
        <f t="shared" si="196"/>
        <v>0.5</v>
      </c>
      <c r="I149" s="288">
        <f t="shared" si="196"/>
        <v>0.5</v>
      </c>
      <c r="J149" s="288">
        <f t="shared" si="196"/>
        <v>0.5</v>
      </c>
      <c r="K149" s="293">
        <f t="shared" si="196"/>
        <v>0.5</v>
      </c>
      <c r="L149" s="292">
        <f t="shared" si="196"/>
        <v>0.5</v>
      </c>
      <c r="M149" s="288">
        <f t="shared" si="196"/>
        <v>0.5</v>
      </c>
      <c r="N149" s="288">
        <f t="shared" si="196"/>
        <v>0.5</v>
      </c>
      <c r="O149" s="295">
        <f t="shared" si="196"/>
        <v>0.5</v>
      </c>
      <c r="P149" s="292">
        <f t="shared" si="196"/>
        <v>0.75</v>
      </c>
      <c r="Q149" s="288">
        <f t="shared" si="196"/>
        <v>0.75</v>
      </c>
      <c r="R149" s="288">
        <f t="shared" si="196"/>
        <v>0.75</v>
      </c>
      <c r="S149" s="295">
        <v>0.75</v>
      </c>
      <c r="T149" s="292">
        <f t="shared" ref="T149:AE149" si="197">T113</f>
        <v>1</v>
      </c>
      <c r="U149" s="288">
        <f t="shared" si="197"/>
        <v>1</v>
      </c>
      <c r="V149" s="288">
        <f t="shared" si="197"/>
        <v>1</v>
      </c>
      <c r="W149" s="295">
        <f t="shared" si="197"/>
        <v>1</v>
      </c>
      <c r="X149" s="292">
        <f t="shared" si="197"/>
        <v>1</v>
      </c>
      <c r="Y149" s="288">
        <f t="shared" si="197"/>
        <v>1</v>
      </c>
      <c r="Z149" s="288">
        <f t="shared" si="197"/>
        <v>1</v>
      </c>
      <c r="AA149" s="295">
        <f t="shared" si="197"/>
        <v>1</v>
      </c>
      <c r="AB149" s="292">
        <f t="shared" si="197"/>
        <v>1</v>
      </c>
      <c r="AC149" s="288">
        <f t="shared" si="197"/>
        <v>1</v>
      </c>
      <c r="AD149" s="288">
        <f t="shared" si="197"/>
        <v>1</v>
      </c>
      <c r="AE149" s="295">
        <f t="shared" si="197"/>
        <v>1</v>
      </c>
      <c r="AF149" s="743" t="s">
        <v>860</v>
      </c>
      <c r="AG149" s="667" t="s">
        <v>850</v>
      </c>
      <c r="AI149" s="667"/>
      <c r="AJ149" s="667"/>
    </row>
    <row r="150" spans="1:41" ht="23.25" thickBot="1" x14ac:dyDescent="0.25">
      <c r="A150" s="40"/>
      <c r="B150" s="206"/>
      <c r="C150" s="210"/>
      <c r="D150" s="759" t="s">
        <v>269</v>
      </c>
      <c r="E150" s="17"/>
      <c r="F150" s="20"/>
      <c r="G150" s="378">
        <v>0</v>
      </c>
      <c r="H150" s="288">
        <v>0.5</v>
      </c>
      <c r="I150" s="288">
        <f t="shared" ref="I150:O150" si="198">H150</f>
        <v>0.5</v>
      </c>
      <c r="J150" s="288">
        <f t="shared" si="198"/>
        <v>0.5</v>
      </c>
      <c r="K150" s="293">
        <f t="shared" si="198"/>
        <v>0.5</v>
      </c>
      <c r="L150" s="292">
        <v>0.75</v>
      </c>
      <c r="M150" s="288">
        <f t="shared" si="198"/>
        <v>0.75</v>
      </c>
      <c r="N150" s="288">
        <f t="shared" si="198"/>
        <v>0.75</v>
      </c>
      <c r="O150" s="295">
        <f t="shared" si="198"/>
        <v>0.75</v>
      </c>
      <c r="P150" s="292">
        <v>1</v>
      </c>
      <c r="Q150" s="288">
        <f>P150</f>
        <v>1</v>
      </c>
      <c r="R150" s="288">
        <f>Q150</f>
        <v>1</v>
      </c>
      <c r="S150" s="295">
        <f>R150</f>
        <v>1</v>
      </c>
      <c r="T150" s="292">
        <v>1</v>
      </c>
      <c r="U150" s="288">
        <f>T150</f>
        <v>1</v>
      </c>
      <c r="V150" s="288">
        <f>U150</f>
        <v>1</v>
      </c>
      <c r="W150" s="295">
        <f>V150</f>
        <v>1</v>
      </c>
      <c r="X150" s="292">
        <v>1</v>
      </c>
      <c r="Y150" s="288">
        <f>X150</f>
        <v>1</v>
      </c>
      <c r="Z150" s="288">
        <f>Y150</f>
        <v>1</v>
      </c>
      <c r="AA150" s="295">
        <f>Z150</f>
        <v>1</v>
      </c>
      <c r="AB150" s="292">
        <v>1</v>
      </c>
      <c r="AC150" s="288">
        <f>AB150</f>
        <v>1</v>
      </c>
      <c r="AD150" s="288">
        <f>AC150</f>
        <v>1</v>
      </c>
      <c r="AE150" s="295">
        <f>AD150</f>
        <v>1</v>
      </c>
      <c r="AF150" s="743" t="s">
        <v>860</v>
      </c>
      <c r="AG150" s="698" t="s">
        <v>890</v>
      </c>
      <c r="AI150" s="698"/>
      <c r="AJ150" s="698"/>
    </row>
    <row r="151" spans="1:41" ht="12" thickBot="1" x14ac:dyDescent="0.25">
      <c r="A151" s="10"/>
      <c r="B151" s="205" t="s">
        <v>57</v>
      </c>
      <c r="C151" s="209"/>
      <c r="D151" s="117" t="s">
        <v>58</v>
      </c>
      <c r="E151" s="99"/>
      <c r="F151" s="100"/>
      <c r="G151" s="430"/>
      <c r="H151" s="111"/>
      <c r="I151" s="108"/>
      <c r="J151" s="108"/>
      <c r="K151" s="112"/>
      <c r="L151" s="107"/>
      <c r="M151" s="108"/>
      <c r="N151" s="108"/>
      <c r="O151" s="110"/>
      <c r="P151" s="107"/>
      <c r="Q151" s="108"/>
      <c r="R151" s="108"/>
      <c r="S151" s="110"/>
      <c r="T151" s="107"/>
      <c r="U151" s="108"/>
      <c r="V151" s="108"/>
      <c r="W151" s="110"/>
      <c r="X151" s="107"/>
      <c r="Y151" s="108"/>
      <c r="Z151" s="108"/>
      <c r="AA151" s="110"/>
      <c r="AB151" s="107"/>
      <c r="AC151" s="108"/>
      <c r="AD151" s="108"/>
      <c r="AE151" s="110"/>
      <c r="AF151" s="657"/>
      <c r="AG151" s="773"/>
      <c r="AH151" s="805" t="s">
        <v>465</v>
      </c>
      <c r="AI151" s="714"/>
      <c r="AJ151" s="714"/>
      <c r="AK151" s="108"/>
      <c r="AL151" s="899"/>
      <c r="AM151" s="109"/>
      <c r="AN151" s="108"/>
      <c r="AO151" s="108"/>
    </row>
    <row r="152" spans="1:41" ht="12" x14ac:dyDescent="0.2">
      <c r="A152" s="40"/>
      <c r="B152" s="206"/>
      <c r="C152" s="212"/>
      <c r="D152" s="867"/>
      <c r="E152" s="865"/>
      <c r="F152" s="866"/>
      <c r="G152" s="855">
        <f t="shared" ref="G152:AE152" si="199">IFERROR(SUM(G153:G153)/COUNT(G153:G153),0)</f>
        <v>1</v>
      </c>
      <c r="H152" s="848">
        <f t="shared" si="199"/>
        <v>1</v>
      </c>
      <c r="I152" s="848">
        <f t="shared" si="199"/>
        <v>1</v>
      </c>
      <c r="J152" s="848">
        <f t="shared" si="199"/>
        <v>1</v>
      </c>
      <c r="K152" s="848">
        <f t="shared" si="199"/>
        <v>1</v>
      </c>
      <c r="L152" s="847">
        <f t="shared" si="199"/>
        <v>1</v>
      </c>
      <c r="M152" s="848">
        <f t="shared" si="199"/>
        <v>1</v>
      </c>
      <c r="N152" s="848">
        <f t="shared" si="199"/>
        <v>1</v>
      </c>
      <c r="O152" s="849">
        <f t="shared" si="199"/>
        <v>1</v>
      </c>
      <c r="P152" s="847">
        <f t="shared" si="199"/>
        <v>1</v>
      </c>
      <c r="Q152" s="848">
        <f t="shared" si="199"/>
        <v>1</v>
      </c>
      <c r="R152" s="848">
        <f t="shared" si="199"/>
        <v>1</v>
      </c>
      <c r="S152" s="849">
        <f t="shared" si="199"/>
        <v>1</v>
      </c>
      <c r="T152" s="847">
        <f t="shared" si="199"/>
        <v>1</v>
      </c>
      <c r="U152" s="848">
        <f t="shared" si="199"/>
        <v>1</v>
      </c>
      <c r="V152" s="848">
        <f t="shared" si="199"/>
        <v>1</v>
      </c>
      <c r="W152" s="849">
        <f t="shared" si="199"/>
        <v>1</v>
      </c>
      <c r="X152" s="408">
        <f t="shared" si="199"/>
        <v>1</v>
      </c>
      <c r="Y152" s="407">
        <f t="shared" si="199"/>
        <v>1</v>
      </c>
      <c r="Z152" s="407">
        <f t="shared" si="199"/>
        <v>1</v>
      </c>
      <c r="AA152" s="409">
        <f t="shared" si="199"/>
        <v>1</v>
      </c>
      <c r="AB152" s="408">
        <f t="shared" si="199"/>
        <v>1</v>
      </c>
      <c r="AC152" s="407">
        <f t="shared" si="199"/>
        <v>1</v>
      </c>
      <c r="AD152" s="407">
        <f t="shared" si="199"/>
        <v>1</v>
      </c>
      <c r="AE152" s="409">
        <f t="shared" si="199"/>
        <v>1</v>
      </c>
      <c r="AF152" s="743" t="s">
        <v>668</v>
      </c>
      <c r="AG152" s="777"/>
      <c r="AH152" s="660"/>
      <c r="AI152" s="719"/>
      <c r="AJ152" s="719"/>
      <c r="AK152" s="845"/>
      <c r="AL152" s="904"/>
      <c r="AM152" s="660"/>
      <c r="AN152" s="660"/>
      <c r="AO152" s="660"/>
    </row>
    <row r="153" spans="1:41" ht="22.5" x14ac:dyDescent="0.2">
      <c r="A153" s="40"/>
      <c r="B153" s="206"/>
      <c r="C153" s="210"/>
      <c r="D153" s="755" t="s">
        <v>270</v>
      </c>
      <c r="E153" s="91"/>
      <c r="F153" s="92"/>
      <c r="G153" s="378">
        <v>1</v>
      </c>
      <c r="H153" s="288">
        <v>1</v>
      </c>
      <c r="I153" s="288">
        <f t="shared" ref="I153:AE153" si="200">H153</f>
        <v>1</v>
      </c>
      <c r="J153" s="288">
        <f t="shared" si="200"/>
        <v>1</v>
      </c>
      <c r="K153" s="293">
        <f t="shared" si="200"/>
        <v>1</v>
      </c>
      <c r="L153" s="292">
        <f t="shared" si="200"/>
        <v>1</v>
      </c>
      <c r="M153" s="288">
        <f t="shared" si="200"/>
        <v>1</v>
      </c>
      <c r="N153" s="288">
        <f t="shared" si="200"/>
        <v>1</v>
      </c>
      <c r="O153" s="295">
        <f t="shared" si="200"/>
        <v>1</v>
      </c>
      <c r="P153" s="292">
        <f t="shared" si="200"/>
        <v>1</v>
      </c>
      <c r="Q153" s="288">
        <f t="shared" si="200"/>
        <v>1</v>
      </c>
      <c r="R153" s="288">
        <f t="shared" si="200"/>
        <v>1</v>
      </c>
      <c r="S153" s="295">
        <f t="shared" si="200"/>
        <v>1</v>
      </c>
      <c r="T153" s="292">
        <f t="shared" si="200"/>
        <v>1</v>
      </c>
      <c r="U153" s="288">
        <f t="shared" si="200"/>
        <v>1</v>
      </c>
      <c r="V153" s="288">
        <f t="shared" si="200"/>
        <v>1</v>
      </c>
      <c r="W153" s="295">
        <f t="shared" si="200"/>
        <v>1</v>
      </c>
      <c r="X153" s="292">
        <f t="shared" si="200"/>
        <v>1</v>
      </c>
      <c r="Y153" s="288">
        <f t="shared" si="200"/>
        <v>1</v>
      </c>
      <c r="Z153" s="288">
        <f t="shared" si="200"/>
        <v>1</v>
      </c>
      <c r="AA153" s="295">
        <f t="shared" si="200"/>
        <v>1</v>
      </c>
      <c r="AB153" s="292">
        <f t="shared" si="200"/>
        <v>1</v>
      </c>
      <c r="AC153" s="288">
        <f t="shared" si="200"/>
        <v>1</v>
      </c>
      <c r="AD153" s="288">
        <f t="shared" si="200"/>
        <v>1</v>
      </c>
      <c r="AE153" s="295">
        <f t="shared" si="200"/>
        <v>1</v>
      </c>
      <c r="AF153" s="743" t="s">
        <v>668</v>
      </c>
      <c r="AG153" s="874" t="s">
        <v>891</v>
      </c>
      <c r="AI153" s="1"/>
      <c r="AJ153" s="1"/>
    </row>
  </sheetData>
  <mergeCells count="15">
    <mergeCell ref="AB5:AE5"/>
    <mergeCell ref="AB7:AE7"/>
    <mergeCell ref="AL5:AN5"/>
    <mergeCell ref="P5:S5"/>
    <mergeCell ref="P7:S7"/>
    <mergeCell ref="T5:W5"/>
    <mergeCell ref="T7:W7"/>
    <mergeCell ref="X5:AA5"/>
    <mergeCell ref="X7:AA7"/>
    <mergeCell ref="B28:D28"/>
    <mergeCell ref="H7:K7"/>
    <mergeCell ref="L7:O7"/>
    <mergeCell ref="B2:D4"/>
    <mergeCell ref="H5:K5"/>
    <mergeCell ref="L5:O5"/>
  </mergeCells>
  <conditionalFormatting sqref="H10:O10 H40:O40 H42:O46 H54:O57 H31:O31 H48:O51">
    <cfRule type="cellIs" dxfId="1625" priority="4282" operator="equal">
      <formula>1</formula>
    </cfRule>
    <cfRule type="cellIs" dxfId="1624" priority="4283" operator="between">
      <formula>0.01</formula>
      <formula>0.99</formula>
    </cfRule>
  </conditionalFormatting>
  <conditionalFormatting sqref="H10 H40:O40 H61:H62 H42:O46 H54:O57 H107:H109 H112:H115 H118:H121 H133:H137 H140:H141 H31:O31 H48:O51">
    <cfRule type="expression" dxfId="1623" priority="4281" stopIfTrue="1">
      <formula>G10=1</formula>
    </cfRule>
  </conditionalFormatting>
  <conditionalFormatting sqref="I10:O10">
    <cfRule type="expression" dxfId="1622" priority="4280" stopIfTrue="1">
      <formula>H10=1</formula>
    </cfRule>
  </conditionalFormatting>
  <conditionalFormatting sqref="H11:O16">
    <cfRule type="cellIs" dxfId="1621" priority="4275" operator="equal">
      <formula>1</formula>
    </cfRule>
    <cfRule type="cellIs" dxfId="1620" priority="4276" operator="between">
      <formula>0.01</formula>
      <formula>0.99</formula>
    </cfRule>
  </conditionalFormatting>
  <conditionalFormatting sqref="H11:H16">
    <cfRule type="expression" dxfId="1619" priority="4274" stopIfTrue="1">
      <formula>G11=1</formula>
    </cfRule>
  </conditionalFormatting>
  <conditionalFormatting sqref="I11:O16">
    <cfRule type="expression" dxfId="1618" priority="4273" stopIfTrue="1">
      <formula>H11=1</formula>
    </cfRule>
  </conditionalFormatting>
  <conditionalFormatting sqref="H19:O19">
    <cfRule type="cellIs" dxfId="1617" priority="4268" operator="equal">
      <formula>1</formula>
    </cfRule>
    <cfRule type="cellIs" dxfId="1616" priority="4269" operator="between">
      <formula>0.01</formula>
      <formula>0.99</formula>
    </cfRule>
  </conditionalFormatting>
  <conditionalFormatting sqref="H19">
    <cfRule type="expression" dxfId="1615" priority="4267" stopIfTrue="1">
      <formula>G19=1</formula>
    </cfRule>
  </conditionalFormatting>
  <conditionalFormatting sqref="I19:O19">
    <cfRule type="expression" dxfId="1614" priority="4266" stopIfTrue="1">
      <formula>H19=1</formula>
    </cfRule>
  </conditionalFormatting>
  <conditionalFormatting sqref="H20:O27">
    <cfRule type="cellIs" dxfId="1613" priority="4261" operator="equal">
      <formula>1</formula>
    </cfRule>
    <cfRule type="cellIs" dxfId="1612" priority="4262" operator="between">
      <formula>0.01</formula>
      <formula>0.99</formula>
    </cfRule>
  </conditionalFormatting>
  <conditionalFormatting sqref="H20:H27">
    <cfRule type="expression" dxfId="1611" priority="4260" stopIfTrue="1">
      <formula>G20=1</formula>
    </cfRule>
  </conditionalFormatting>
  <conditionalFormatting sqref="I20:O27">
    <cfRule type="expression" dxfId="1610" priority="4259" stopIfTrue="1">
      <formula>H20=1</formula>
    </cfRule>
  </conditionalFormatting>
  <conditionalFormatting sqref="AF87 AF95 AF138 AF105 AF142">
    <cfRule type="cellIs" dxfId="1609" priority="2802" stopIfTrue="1" operator="equal">
      <formula>1</formula>
    </cfRule>
  </conditionalFormatting>
  <conditionalFormatting sqref="I38:O38 AF123 AF52 AF63 AF58 AF38 AF77">
    <cfRule type="cellIs" dxfId="1608" priority="2961" operator="equal">
      <formula>1</formula>
    </cfRule>
  </conditionalFormatting>
  <conditionalFormatting sqref="H34:H37">
    <cfRule type="expression" dxfId="1607" priority="2781" stopIfTrue="1">
      <formula>G34=1</formula>
    </cfRule>
  </conditionalFormatting>
  <conditionalFormatting sqref="E56">
    <cfRule type="cellIs" dxfId="1606" priority="3007" stopIfTrue="1" operator="equal">
      <formula>1</formula>
    </cfRule>
  </conditionalFormatting>
  <conditionalFormatting sqref="H38">
    <cfRule type="cellIs" dxfId="1605" priority="2962" stopIfTrue="1" operator="equal">
      <formula>1</formula>
    </cfRule>
  </conditionalFormatting>
  <conditionalFormatting sqref="H34:O37">
    <cfRule type="cellIs" dxfId="1604" priority="2782" operator="equal">
      <formula>1</formula>
    </cfRule>
    <cfRule type="cellIs" dxfId="1603" priority="2783" operator="between">
      <formula>0.01</formula>
      <formula>0.99</formula>
    </cfRule>
  </conditionalFormatting>
  <conditionalFormatting sqref="I34:O37">
    <cfRule type="expression" dxfId="1602" priority="2780" stopIfTrue="1">
      <formula>H34=1</formula>
    </cfRule>
  </conditionalFormatting>
  <conditionalFormatting sqref="H61:H62">
    <cfRule type="cellIs" dxfId="1601" priority="2770" operator="equal">
      <formula>1</formula>
    </cfRule>
    <cfRule type="cellIs" dxfId="1600" priority="2771" operator="between">
      <formula>0.01</formula>
      <formula>0.99</formula>
    </cfRule>
  </conditionalFormatting>
  <conditionalFormatting sqref="F56 I29:K29 M29:Q29">
    <cfRule type="cellIs" dxfId="1599" priority="3006" operator="equal">
      <formula>1</formula>
    </cfRule>
  </conditionalFormatting>
  <conditionalFormatting sqref="H33:O33">
    <cfRule type="cellIs" dxfId="1598" priority="2647" operator="equal">
      <formula>1</formula>
    </cfRule>
    <cfRule type="cellIs" dxfId="1597" priority="2648" operator="between">
      <formula>0.01</formula>
      <formula>0.99</formula>
    </cfRule>
  </conditionalFormatting>
  <conditionalFormatting sqref="H32:L32">
    <cfRule type="cellIs" dxfId="1596" priority="2643" operator="equal">
      <formula>1</formula>
    </cfRule>
    <cfRule type="cellIs" dxfId="1595" priority="2644" operator="between">
      <formula>0.01</formula>
      <formula>0.99</formula>
    </cfRule>
  </conditionalFormatting>
  <conditionalFormatting sqref="G10:G16 G40 G54:G57 G42:G46 G31:G37 G48:G51">
    <cfRule type="cellIs" dxfId="1594" priority="2628" operator="equal">
      <formula>1</formula>
    </cfRule>
    <cfRule type="cellIs" dxfId="1593" priority="2629" operator="between">
      <formula>0.01</formula>
      <formula>0.99</formula>
    </cfRule>
  </conditionalFormatting>
  <conditionalFormatting sqref="G19:G27">
    <cfRule type="cellIs" dxfId="1592" priority="2626" operator="equal">
      <formula>1</formula>
    </cfRule>
    <cfRule type="cellIs" dxfId="1591" priority="2627" operator="between">
      <formula>0.01</formula>
      <formula>0.99</formula>
    </cfRule>
  </conditionalFormatting>
  <conditionalFormatting sqref="G60:G62">
    <cfRule type="cellIs" dxfId="1590" priority="2618" operator="equal">
      <formula>1</formula>
    </cfRule>
    <cfRule type="cellIs" dxfId="1589" priority="2619" operator="between">
      <formula>0.01</formula>
      <formula>0.99</formula>
    </cfRule>
  </conditionalFormatting>
  <conditionalFormatting sqref="O142">
    <cfRule type="cellIs" dxfId="1588" priority="2274" stopIfTrue="1" operator="equal">
      <formula>1</formula>
    </cfRule>
  </conditionalFormatting>
  <conditionalFormatting sqref="L151">
    <cfRule type="cellIs" dxfId="1587" priority="2269" stopIfTrue="1" operator="equal">
      <formula>1</formula>
    </cfRule>
  </conditionalFormatting>
  <conditionalFormatting sqref="H81:J81 H82:O85 H79:O80">
    <cfRule type="cellIs" dxfId="1586" priority="2389" operator="equal">
      <formula>1</formula>
    </cfRule>
    <cfRule type="cellIs" dxfId="1585" priority="2390" operator="between">
      <formula>0.01</formula>
      <formula>0.99</formula>
    </cfRule>
  </conditionalFormatting>
  <conditionalFormatting sqref="I81:J81 I80:L80 H79:H85">
    <cfRule type="expression" dxfId="1584" priority="2388" stopIfTrue="1">
      <formula>G79=1</formula>
    </cfRule>
  </conditionalFormatting>
  <conditionalFormatting sqref="I82:O85 I79:O80">
    <cfRule type="expression" dxfId="1583" priority="2387" stopIfTrue="1">
      <formula>H79=1</formula>
    </cfRule>
  </conditionalFormatting>
  <conditionalFormatting sqref="I89:O94">
    <cfRule type="expression" dxfId="1582" priority="2383" stopIfTrue="1">
      <formula>H89=1</formula>
    </cfRule>
  </conditionalFormatting>
  <conditionalFormatting sqref="I87:O87">
    <cfRule type="cellIs" dxfId="1581" priority="2550" stopIfTrue="1" operator="equal">
      <formula>1</formula>
    </cfRule>
  </conditionalFormatting>
  <conditionalFormatting sqref="H65:O70">
    <cfRule type="cellIs" dxfId="1580" priority="2393" operator="equal">
      <formula>1</formula>
    </cfRule>
    <cfRule type="cellIs" dxfId="1579" priority="2394" operator="between">
      <formula>0.01</formula>
      <formula>0.99</formula>
    </cfRule>
  </conditionalFormatting>
  <conditionalFormatting sqref="H65:H70 I66:J66">
    <cfRule type="expression" dxfId="1578" priority="2392" stopIfTrue="1">
      <formula>G65=1</formula>
    </cfRule>
  </conditionalFormatting>
  <conditionalFormatting sqref="I65:O70">
    <cfRule type="expression" dxfId="1577" priority="2391" stopIfTrue="1">
      <formula>H65=1</formula>
    </cfRule>
  </conditionalFormatting>
  <conditionalFormatting sqref="H89:O94">
    <cfRule type="cellIs" dxfId="1576" priority="2385" operator="equal">
      <formula>1</formula>
    </cfRule>
    <cfRule type="cellIs" dxfId="1575" priority="2386" operator="between">
      <formula>0.01</formula>
      <formula>0.99</formula>
    </cfRule>
  </conditionalFormatting>
  <conditionalFormatting sqref="H89:H94">
    <cfRule type="expression" dxfId="1574" priority="2384" stopIfTrue="1">
      <formula>G89=1</formula>
    </cfRule>
  </conditionalFormatting>
  <conditionalFormatting sqref="I63:O63">
    <cfRule type="cellIs" dxfId="1573" priority="2538" operator="equal">
      <formula>1</formula>
    </cfRule>
  </conditionalFormatting>
  <conditionalFormatting sqref="I71:N71">
    <cfRule type="cellIs" dxfId="1572" priority="2536" operator="equal">
      <formula>1</formula>
    </cfRule>
  </conditionalFormatting>
  <conditionalFormatting sqref="I77:O77">
    <cfRule type="cellIs" dxfId="1571" priority="2533" operator="equal">
      <formula>1</formula>
    </cfRule>
  </conditionalFormatting>
  <conditionalFormatting sqref="I95:K95 M95:O95">
    <cfRule type="cellIs" dxfId="1570" priority="2478" stopIfTrue="1" operator="equal">
      <formula>1</formula>
    </cfRule>
  </conditionalFormatting>
  <conditionalFormatting sqref="H142:K142 M142:N142">
    <cfRule type="cellIs" dxfId="1569" priority="2275" stopIfTrue="1" operator="equal">
      <formula>1</formula>
    </cfRule>
  </conditionalFormatting>
  <conditionalFormatting sqref="I105:J105 L105:O105">
    <cfRule type="cellIs" dxfId="1568" priority="2475" stopIfTrue="1" operator="equal">
      <formula>1</formula>
    </cfRule>
  </conditionalFormatting>
  <conditionalFormatting sqref="H151:K151 M151:N151">
    <cfRule type="cellIs" dxfId="1567" priority="2268" stopIfTrue="1" operator="equal">
      <formula>1</formula>
    </cfRule>
  </conditionalFormatting>
  <conditionalFormatting sqref="H97:O98 H101:O104">
    <cfRule type="cellIs" dxfId="1566" priority="2381" operator="equal">
      <formula>1</formula>
    </cfRule>
    <cfRule type="cellIs" dxfId="1565" priority="2382" operator="between">
      <formula>0.01</formula>
      <formula>0.99</formula>
    </cfRule>
  </conditionalFormatting>
  <conditionalFormatting sqref="H97:H98 H101:H104">
    <cfRule type="expression" dxfId="1564" priority="2380" stopIfTrue="1">
      <formula>G97=1</formula>
    </cfRule>
  </conditionalFormatting>
  <conditionalFormatting sqref="I97:O98 I101:O104">
    <cfRule type="expression" dxfId="1563" priority="2379" stopIfTrue="1">
      <formula>H97=1</formula>
    </cfRule>
  </conditionalFormatting>
  <conditionalFormatting sqref="H107:N109">
    <cfRule type="cellIs" dxfId="1562" priority="2377" operator="equal">
      <formula>1</formula>
    </cfRule>
    <cfRule type="cellIs" dxfId="1561" priority="2378" operator="between">
      <formula>0.01</formula>
      <formula>0.99</formula>
    </cfRule>
  </conditionalFormatting>
  <conditionalFormatting sqref="I107:N109">
    <cfRule type="expression" dxfId="1560" priority="2375" stopIfTrue="1">
      <formula>H107=1</formula>
    </cfRule>
  </conditionalFormatting>
  <conditionalFormatting sqref="G66:G70">
    <cfRule type="cellIs" dxfId="1559" priority="2345" operator="equal">
      <formula>1</formula>
    </cfRule>
    <cfRule type="cellIs" dxfId="1558" priority="2346" operator="between">
      <formula>0.01</formula>
      <formula>0.99</formula>
    </cfRule>
  </conditionalFormatting>
  <conditionalFormatting sqref="G73:G76">
    <cfRule type="cellIs" dxfId="1557" priority="2343" operator="equal">
      <formula>1</formula>
    </cfRule>
    <cfRule type="cellIs" dxfId="1556" priority="2344" operator="between">
      <formula>0.01</formula>
      <formula>0.99</formula>
    </cfRule>
  </conditionalFormatting>
  <conditionalFormatting sqref="G79:G80 G82:G85">
    <cfRule type="cellIs" dxfId="1555" priority="2341" operator="equal">
      <formula>1</formula>
    </cfRule>
    <cfRule type="cellIs" dxfId="1554" priority="2342" operator="between">
      <formula>0.01</formula>
      <formula>0.99</formula>
    </cfRule>
  </conditionalFormatting>
  <conditionalFormatting sqref="G89:G94">
    <cfRule type="cellIs" dxfId="1553" priority="2339" operator="equal">
      <formula>1</formula>
    </cfRule>
    <cfRule type="cellIs" dxfId="1552" priority="2340" operator="between">
      <formula>0.01</formula>
      <formula>0.99</formula>
    </cfRule>
  </conditionalFormatting>
  <conditionalFormatting sqref="G97:G98 G101:G104">
    <cfRule type="cellIs" dxfId="1551" priority="2337" operator="equal">
      <formula>1</formula>
    </cfRule>
    <cfRule type="cellIs" dxfId="1550" priority="2338" operator="between">
      <formula>0.01</formula>
      <formula>0.99</formula>
    </cfRule>
  </conditionalFormatting>
  <conditionalFormatting sqref="G107:G109">
    <cfRule type="cellIs" dxfId="1549" priority="2335" operator="equal">
      <formula>1</formula>
    </cfRule>
    <cfRule type="cellIs" dxfId="1548" priority="2336" operator="between">
      <formula>0.01</formula>
      <formula>0.99</formula>
    </cfRule>
  </conditionalFormatting>
  <conditionalFormatting sqref="H73:H74">
    <cfRule type="cellIs" dxfId="1547" priority="2300" operator="equal">
      <formula>1</formula>
    </cfRule>
    <cfRule type="cellIs" dxfId="1546" priority="2301" operator="between">
      <formula>0.01</formula>
      <formula>0.99</formula>
    </cfRule>
  </conditionalFormatting>
  <conditionalFormatting sqref="H73:H74">
    <cfRule type="expression" dxfId="1545" priority="2299" stopIfTrue="1">
      <formula>G73=1</formula>
    </cfRule>
  </conditionalFormatting>
  <conditionalFormatting sqref="K81:O81">
    <cfRule type="cellIs" dxfId="1544" priority="2295" operator="equal">
      <formula>1</formula>
    </cfRule>
    <cfRule type="cellIs" dxfId="1543" priority="2296" operator="between">
      <formula>0.01</formula>
      <formula>0.99</formula>
    </cfRule>
  </conditionalFormatting>
  <conditionalFormatting sqref="K81:O81">
    <cfRule type="expression" dxfId="1542" priority="2293" stopIfTrue="1">
      <formula>J81=1</formula>
    </cfRule>
  </conditionalFormatting>
  <conditionalFormatting sqref="G81">
    <cfRule type="cellIs" dxfId="1541" priority="2291" operator="equal">
      <formula>1</formula>
    </cfRule>
    <cfRule type="cellIs" dxfId="1540" priority="2292" operator="between">
      <formula>0.01</formula>
      <formula>0.99</formula>
    </cfRule>
  </conditionalFormatting>
  <conditionalFormatting sqref="H100:O100 I99:O99">
    <cfRule type="cellIs" dxfId="1539" priority="2289" operator="equal">
      <formula>1</formula>
    </cfRule>
    <cfRule type="cellIs" dxfId="1538" priority="2290" operator="between">
      <formula>0.01</formula>
      <formula>0.99</formula>
    </cfRule>
  </conditionalFormatting>
  <conditionalFormatting sqref="H100">
    <cfRule type="expression" dxfId="1537" priority="2288" stopIfTrue="1">
      <formula>G100=1</formula>
    </cfRule>
  </conditionalFormatting>
  <conditionalFormatting sqref="I99:O100">
    <cfRule type="expression" dxfId="1536" priority="2287" stopIfTrue="1">
      <formula>H99=1</formula>
    </cfRule>
  </conditionalFormatting>
  <conditionalFormatting sqref="G99:G100">
    <cfRule type="cellIs" dxfId="1535" priority="2285" operator="equal">
      <formula>1</formula>
    </cfRule>
    <cfRule type="cellIs" dxfId="1534" priority="2286" operator="between">
      <formula>0.01</formula>
      <formula>0.99</formula>
    </cfRule>
  </conditionalFormatting>
  <conditionalFormatting sqref="H105">
    <cfRule type="cellIs" dxfId="1533" priority="2283" operator="equal">
      <formula>1</formula>
    </cfRule>
  </conditionalFormatting>
  <conditionalFormatting sqref="H116:O116">
    <cfRule type="cellIs" dxfId="1532" priority="2216" stopIfTrue="1" operator="equal">
      <formula>1</formula>
    </cfRule>
  </conditionalFormatting>
  <conditionalFormatting sqref="L123:N123 I138:N138 L142 I131:J131 L131:N131">
    <cfRule type="cellIs" dxfId="1531" priority="2282" stopIfTrue="1" operator="equal">
      <formula>1</formula>
    </cfRule>
  </conditionalFormatting>
  <conditionalFormatting sqref="O131 O138">
    <cfRule type="cellIs" dxfId="1530" priority="2280" stopIfTrue="1" operator="equal">
      <formula>1</formula>
    </cfRule>
  </conditionalFormatting>
  <conditionalFormatting sqref="O151">
    <cfRule type="cellIs" dxfId="1529" priority="2267" stopIfTrue="1" operator="equal">
      <formula>1</formula>
    </cfRule>
  </conditionalFormatting>
  <conditionalFormatting sqref="H123:J123">
    <cfRule type="cellIs" dxfId="1528" priority="2281" operator="equal">
      <formula>1</formula>
    </cfRule>
  </conditionalFormatting>
  <conditionalFormatting sqref="O123">
    <cfRule type="cellIs" dxfId="1527" priority="2279" operator="equal">
      <formula>1</formula>
    </cfRule>
  </conditionalFormatting>
  <conditionalFormatting sqref="G138 G131 G123">
    <cfRule type="cellIs" dxfId="1526" priority="2221" operator="equal">
      <formula>1</formula>
    </cfRule>
  </conditionalFormatting>
  <conditionalFormatting sqref="H110:O110">
    <cfRule type="cellIs" dxfId="1525" priority="2219" stopIfTrue="1" operator="equal">
      <formula>1</formula>
    </cfRule>
  </conditionalFormatting>
  <conditionalFormatting sqref="H112:N115">
    <cfRule type="cellIs" dxfId="1524" priority="2170" operator="equal">
      <formula>1</formula>
    </cfRule>
    <cfRule type="cellIs" dxfId="1523" priority="2171" operator="between">
      <formula>0.01</formula>
      <formula>0.99</formula>
    </cfRule>
  </conditionalFormatting>
  <conditionalFormatting sqref="I112:N115">
    <cfRule type="expression" dxfId="1522" priority="2168" stopIfTrue="1">
      <formula>H112=1</formula>
    </cfRule>
  </conditionalFormatting>
  <conditionalFormatting sqref="H118:N121">
    <cfRule type="cellIs" dxfId="1521" priority="2166" operator="equal">
      <formula>1</formula>
    </cfRule>
    <cfRule type="cellIs" dxfId="1520" priority="2167" operator="between">
      <formula>0.01</formula>
      <formula>0.99</formula>
    </cfRule>
  </conditionalFormatting>
  <conditionalFormatting sqref="I118:N121">
    <cfRule type="expression" dxfId="1519" priority="2164" stopIfTrue="1">
      <formula>H118=1</formula>
    </cfRule>
  </conditionalFormatting>
  <conditionalFormatting sqref="H130:O130 H127:O128 H126:J126 L126:O126 H125:O125">
    <cfRule type="cellIs" dxfId="1518" priority="2162" operator="equal">
      <formula>1</formula>
    </cfRule>
    <cfRule type="cellIs" dxfId="1517" priority="2163" operator="between">
      <formula>0.01</formula>
      <formula>0.99</formula>
    </cfRule>
  </conditionalFormatting>
  <conditionalFormatting sqref="H125:H128 H130">
    <cfRule type="expression" dxfId="1516" priority="2161" stopIfTrue="1">
      <formula>G125=1</formula>
    </cfRule>
  </conditionalFormatting>
  <conditionalFormatting sqref="I130:O130 I127:O128 I126:J126 L126:O126 I125:O125">
    <cfRule type="expression" dxfId="1515" priority="2160" stopIfTrue="1">
      <formula>H125=1</formula>
    </cfRule>
  </conditionalFormatting>
  <conditionalFormatting sqref="H135:L135 H133:K133 H136:K137 H134">
    <cfRule type="cellIs" dxfId="1514" priority="2158" operator="equal">
      <formula>1</formula>
    </cfRule>
    <cfRule type="cellIs" dxfId="1513" priority="2159" operator="between">
      <formula>0.01</formula>
      <formula>0.99</formula>
    </cfRule>
  </conditionalFormatting>
  <conditionalFormatting sqref="I135:L135 I133:K133 I136:K137">
    <cfRule type="expression" dxfId="1512" priority="2156" stopIfTrue="1">
      <formula>H133=1</formula>
    </cfRule>
  </conditionalFormatting>
  <conditionalFormatting sqref="H140:O140 H141:L141">
    <cfRule type="cellIs" dxfId="1511" priority="2154" operator="equal">
      <formula>1</formula>
    </cfRule>
    <cfRule type="cellIs" dxfId="1510" priority="2155" operator="between">
      <formula>0.01</formula>
      <formula>0.99</formula>
    </cfRule>
  </conditionalFormatting>
  <conditionalFormatting sqref="I140:O140 I141:L141">
    <cfRule type="expression" dxfId="1509" priority="2152" stopIfTrue="1">
      <formula>H140=1</formula>
    </cfRule>
  </conditionalFormatting>
  <conditionalFormatting sqref="H144:O150">
    <cfRule type="cellIs" dxfId="1508" priority="2150" operator="equal">
      <formula>1</formula>
    </cfRule>
    <cfRule type="cellIs" dxfId="1507" priority="2151" operator="between">
      <formula>0.01</formula>
      <formula>0.99</formula>
    </cfRule>
  </conditionalFormatting>
  <conditionalFormatting sqref="H144:H150">
    <cfRule type="expression" dxfId="1506" priority="2149" stopIfTrue="1">
      <formula>G144=1</formula>
    </cfRule>
  </conditionalFormatting>
  <conditionalFormatting sqref="I144:O150">
    <cfRule type="expression" dxfId="1505" priority="2148" stopIfTrue="1">
      <formula>H144=1</formula>
    </cfRule>
  </conditionalFormatting>
  <conditionalFormatting sqref="G112:G115">
    <cfRule type="cellIs" dxfId="1504" priority="2142" operator="equal">
      <formula>1</formula>
    </cfRule>
    <cfRule type="cellIs" dxfId="1503" priority="2143" operator="between">
      <formula>0.01</formula>
      <formula>0.99</formula>
    </cfRule>
  </conditionalFormatting>
  <conditionalFormatting sqref="G118:G121">
    <cfRule type="cellIs" dxfId="1502" priority="2140" operator="equal">
      <formula>1</formula>
    </cfRule>
    <cfRule type="cellIs" dxfId="1501" priority="2141" operator="between">
      <formula>0.01</formula>
      <formula>0.99</formula>
    </cfRule>
  </conditionalFormatting>
  <conditionalFormatting sqref="G125:G128 G130">
    <cfRule type="cellIs" dxfId="1500" priority="2138" operator="equal">
      <formula>1</formula>
    </cfRule>
    <cfRule type="cellIs" dxfId="1499" priority="2139" operator="between">
      <formula>0.01</formula>
      <formula>0.99</formula>
    </cfRule>
  </conditionalFormatting>
  <conditionalFormatting sqref="G133:G137">
    <cfRule type="cellIs" dxfId="1498" priority="2136" operator="equal">
      <formula>1</formula>
    </cfRule>
    <cfRule type="cellIs" dxfId="1497" priority="2137" operator="between">
      <formula>0.01</formula>
      <formula>0.99</formula>
    </cfRule>
  </conditionalFormatting>
  <conditionalFormatting sqref="G140:G141">
    <cfRule type="cellIs" dxfId="1496" priority="2134" operator="equal">
      <formula>1</formula>
    </cfRule>
    <cfRule type="cellIs" dxfId="1495" priority="2135" operator="between">
      <formula>0.01</formula>
      <formula>0.99</formula>
    </cfRule>
  </conditionalFormatting>
  <conditionalFormatting sqref="G144:G150">
    <cfRule type="cellIs" dxfId="1494" priority="2132" operator="equal">
      <formula>1</formula>
    </cfRule>
    <cfRule type="cellIs" dxfId="1493" priority="2133" operator="between">
      <formula>0.01</formula>
      <formula>0.99</formula>
    </cfRule>
  </conditionalFormatting>
  <conditionalFormatting sqref="G153">
    <cfRule type="cellIs" dxfId="1492" priority="2130" operator="equal">
      <formula>1</formula>
    </cfRule>
    <cfRule type="cellIs" dxfId="1491" priority="2131" operator="between">
      <formula>0.01</formula>
      <formula>0.99</formula>
    </cfRule>
  </conditionalFormatting>
  <conditionalFormatting sqref="H95">
    <cfRule type="cellIs" dxfId="1490" priority="2106" stopIfTrue="1" operator="equal">
      <formula>1</formula>
    </cfRule>
  </conditionalFormatting>
  <conditionalFormatting sqref="G41">
    <cfRule type="cellIs" dxfId="1489" priority="2101" operator="equal">
      <formula>1</formula>
    </cfRule>
    <cfRule type="cellIs" dxfId="1488" priority="2102" operator="between">
      <formula>0.01</formula>
      <formula>0.99</formula>
    </cfRule>
  </conditionalFormatting>
  <conditionalFormatting sqref="I41:N41 P41:R41 T41:V41 X41:Z41 AB41:AD41">
    <cfRule type="cellIs" dxfId="1487" priority="2104" operator="equal">
      <formula>1</formula>
    </cfRule>
    <cfRule type="cellIs" dxfId="1486" priority="2105" operator="between">
      <formula>0.01</formula>
      <formula>0.99</formula>
    </cfRule>
  </conditionalFormatting>
  <conditionalFormatting sqref="H63">
    <cfRule type="cellIs" dxfId="1485" priority="2100" operator="equal">
      <formula>1</formula>
    </cfRule>
  </conditionalFormatting>
  <conditionalFormatting sqref="I75:O75 L76:O76">
    <cfRule type="cellIs" dxfId="1484" priority="2098" operator="equal">
      <formula>1</formula>
    </cfRule>
    <cfRule type="cellIs" dxfId="1483" priority="2099" operator="between">
      <formula>0.01</formula>
      <formula>0.99</formula>
    </cfRule>
  </conditionalFormatting>
  <conditionalFormatting sqref="I75:O75 L76:O76">
    <cfRule type="expression" dxfId="1482" priority="2096" stopIfTrue="1">
      <formula>H75=1</formula>
    </cfRule>
  </conditionalFormatting>
  <conditionalFormatting sqref="H129:O129">
    <cfRule type="cellIs" dxfId="1481" priority="2094" operator="equal">
      <formula>1</formula>
    </cfRule>
    <cfRule type="cellIs" dxfId="1480" priority="2095" operator="between">
      <formula>0.01</formula>
      <formula>0.99</formula>
    </cfRule>
  </conditionalFormatting>
  <conditionalFormatting sqref="H129">
    <cfRule type="expression" dxfId="1479" priority="2093" stopIfTrue="1">
      <formula>G129=1</formula>
    </cfRule>
  </conditionalFormatting>
  <conditionalFormatting sqref="I129:O129">
    <cfRule type="expression" dxfId="1478" priority="2092" stopIfTrue="1">
      <formula>H129=1</formula>
    </cfRule>
  </conditionalFormatting>
  <conditionalFormatting sqref="G129">
    <cfRule type="cellIs" dxfId="1477" priority="2090" operator="equal">
      <formula>1</formula>
    </cfRule>
    <cfRule type="cellIs" dxfId="1476" priority="2091" operator="between">
      <formula>0.01</formula>
      <formula>0.99</formula>
    </cfRule>
  </conditionalFormatting>
  <conditionalFormatting sqref="H41">
    <cfRule type="cellIs" dxfId="1475" priority="2086" operator="equal">
      <formula>1</formula>
    </cfRule>
    <cfRule type="cellIs" dxfId="1474" priority="2087" operator="between">
      <formula>0.01</formula>
      <formula>0.99</formula>
    </cfRule>
  </conditionalFormatting>
  <conditionalFormatting sqref="H41">
    <cfRule type="expression" dxfId="1473" priority="2085" stopIfTrue="1">
      <formula>G41=1</formula>
    </cfRule>
  </conditionalFormatting>
  <conditionalFormatting sqref="O41 S41 W41 AA41 AE41">
    <cfRule type="cellIs" dxfId="1472" priority="2083" operator="equal">
      <formula>1</formula>
    </cfRule>
    <cfRule type="cellIs" dxfId="1471" priority="2084" operator="between">
      <formula>0.01</formula>
      <formula>0.99</formula>
    </cfRule>
  </conditionalFormatting>
  <conditionalFormatting sqref="O41 S41 W41 AA41 AE41">
    <cfRule type="expression" dxfId="1470" priority="2082" stopIfTrue="1">
      <formula>N41=1</formula>
    </cfRule>
  </conditionalFormatting>
  <conditionalFormatting sqref="I60:O62">
    <cfRule type="cellIs" dxfId="1469" priority="2080" operator="equal">
      <formula>1</formula>
    </cfRule>
    <cfRule type="cellIs" dxfId="1468" priority="2081" operator="between">
      <formula>0.01</formula>
      <formula>0.99</formula>
    </cfRule>
  </conditionalFormatting>
  <conditionalFormatting sqref="I60:O62">
    <cfRule type="expression" dxfId="1467" priority="2079" stopIfTrue="1">
      <formula>H60=1</formula>
    </cfRule>
  </conditionalFormatting>
  <conditionalFormatting sqref="H60">
    <cfRule type="cellIs" dxfId="1466" priority="2074" operator="equal">
      <formula>1</formula>
    </cfRule>
    <cfRule type="cellIs" dxfId="1465" priority="2075" operator="between">
      <formula>0.01</formula>
      <formula>0.99</formula>
    </cfRule>
  </conditionalFormatting>
  <conditionalFormatting sqref="H60">
    <cfRule type="expression" dxfId="1464" priority="2073" stopIfTrue="1">
      <formula>G60=1</formula>
    </cfRule>
  </conditionalFormatting>
  <conditionalFormatting sqref="H66:J66">
    <cfRule type="expression" dxfId="1463" priority="2072" stopIfTrue="1">
      <formula>G66=1</formula>
    </cfRule>
  </conditionalFormatting>
  <conditionalFormatting sqref="I73:N74">
    <cfRule type="cellIs" dxfId="1462" priority="2070" operator="equal">
      <formula>1</formula>
    </cfRule>
    <cfRule type="cellIs" dxfId="1461" priority="2071" operator="between">
      <formula>0.01</formula>
      <formula>0.99</formula>
    </cfRule>
  </conditionalFormatting>
  <conditionalFormatting sqref="I73:N74">
    <cfRule type="expression" dxfId="1460" priority="2069" stopIfTrue="1">
      <formula>H73=1</formula>
    </cfRule>
  </conditionalFormatting>
  <conditionalFormatting sqref="O107:O109">
    <cfRule type="cellIs" dxfId="1459" priority="2039" operator="equal">
      <formula>1</formula>
    </cfRule>
    <cfRule type="cellIs" dxfId="1458" priority="2040" operator="between">
      <formula>0.01</formula>
      <formula>0.99</formula>
    </cfRule>
  </conditionalFormatting>
  <conditionalFormatting sqref="O107:O109">
    <cfRule type="expression" dxfId="1457" priority="2038" stopIfTrue="1">
      <formula>N107=1</formula>
    </cfRule>
  </conditionalFormatting>
  <conditionalFormatting sqref="O73:O74">
    <cfRule type="cellIs" dxfId="1456" priority="2058" operator="equal">
      <formula>1</formula>
    </cfRule>
    <cfRule type="cellIs" dxfId="1455" priority="2059" operator="between">
      <formula>0.01</formula>
      <formula>0.99</formula>
    </cfRule>
  </conditionalFormatting>
  <conditionalFormatting sqref="O73:O74">
    <cfRule type="expression" dxfId="1454" priority="2057" stopIfTrue="1">
      <formula>N73=1</formula>
    </cfRule>
  </conditionalFormatting>
  <conditionalFormatting sqref="H75">
    <cfRule type="cellIs" dxfId="1453" priority="2049" operator="equal">
      <formula>1</formula>
    </cfRule>
    <cfRule type="cellIs" dxfId="1452" priority="2050" operator="between">
      <formula>0.01</formula>
      <formula>0.99</formula>
    </cfRule>
  </conditionalFormatting>
  <conditionalFormatting sqref="H75">
    <cfRule type="expression" dxfId="1451" priority="2048" stopIfTrue="1">
      <formula>G75=1</formula>
    </cfRule>
  </conditionalFormatting>
  <conditionalFormatting sqref="I76:K76">
    <cfRule type="cellIs" dxfId="1450" priority="2046" operator="equal">
      <formula>1</formula>
    </cfRule>
    <cfRule type="cellIs" dxfId="1449" priority="2047" operator="between">
      <formula>0.01</formula>
      <formula>0.99</formula>
    </cfRule>
  </conditionalFormatting>
  <conditionalFormatting sqref="I76">
    <cfRule type="expression" dxfId="1448" priority="2045" stopIfTrue="1">
      <formula>H76=1</formula>
    </cfRule>
  </conditionalFormatting>
  <conditionalFormatting sqref="J76:K76">
    <cfRule type="expression" dxfId="1447" priority="2044" stopIfTrue="1">
      <formula>I76=1</formula>
    </cfRule>
  </conditionalFormatting>
  <conditionalFormatting sqref="H76">
    <cfRule type="cellIs" dxfId="1446" priority="2042" operator="equal">
      <formula>1</formula>
    </cfRule>
    <cfRule type="cellIs" dxfId="1445" priority="2043" operator="between">
      <formula>0.01</formula>
      <formula>0.99</formula>
    </cfRule>
  </conditionalFormatting>
  <conditionalFormatting sqref="H89:H90">
    <cfRule type="expression" dxfId="1444" priority="2041" stopIfTrue="1">
      <formula>G89=1</formula>
    </cfRule>
  </conditionalFormatting>
  <conditionalFormatting sqref="O112:O115">
    <cfRule type="cellIs" dxfId="1443" priority="2036" operator="equal">
      <formula>1</formula>
    </cfRule>
    <cfRule type="cellIs" dxfId="1442" priority="2037" operator="between">
      <formula>0.01</formula>
      <formula>0.99</formula>
    </cfRule>
  </conditionalFormatting>
  <conditionalFormatting sqref="O112:O115">
    <cfRule type="expression" dxfId="1441" priority="2035" stopIfTrue="1">
      <formula>N112=1</formula>
    </cfRule>
  </conditionalFormatting>
  <conditionalFormatting sqref="O118:O121">
    <cfRule type="cellIs" dxfId="1440" priority="2033" operator="equal">
      <formula>1</formula>
    </cfRule>
    <cfRule type="cellIs" dxfId="1439" priority="2034" operator="between">
      <formula>0.01</formula>
      <formula>0.99</formula>
    </cfRule>
  </conditionalFormatting>
  <conditionalFormatting sqref="O118:O121">
    <cfRule type="expression" dxfId="1438" priority="2032" stopIfTrue="1">
      <formula>N118=1</formula>
    </cfRule>
  </conditionalFormatting>
  <conditionalFormatting sqref="K126">
    <cfRule type="cellIs" dxfId="1437" priority="2030" operator="equal">
      <formula>1</formula>
    </cfRule>
    <cfRule type="cellIs" dxfId="1436" priority="2031" operator="between">
      <formula>0.01</formula>
      <formula>0.99</formula>
    </cfRule>
  </conditionalFormatting>
  <conditionalFormatting sqref="K126">
    <cfRule type="expression" dxfId="1435" priority="2029" stopIfTrue="1">
      <formula>J126=1</formula>
    </cfRule>
  </conditionalFormatting>
  <conditionalFormatting sqref="L133:O133 M134:O137">
    <cfRule type="cellIs" dxfId="1434" priority="2027" operator="equal">
      <formula>1</formula>
    </cfRule>
    <cfRule type="cellIs" dxfId="1433" priority="2028" operator="between">
      <formula>0.01</formula>
      <formula>0.99</formula>
    </cfRule>
  </conditionalFormatting>
  <conditionalFormatting sqref="L133:O133 M134:O137">
    <cfRule type="expression" dxfId="1432" priority="2026" stopIfTrue="1">
      <formula>K133=1</formula>
    </cfRule>
  </conditionalFormatting>
  <conditionalFormatting sqref="L134">
    <cfRule type="cellIs" dxfId="1431" priority="2024" operator="equal">
      <formula>1</formula>
    </cfRule>
    <cfRule type="cellIs" dxfId="1430" priority="2025" operator="between">
      <formula>0.01</formula>
      <formula>0.99</formula>
    </cfRule>
  </conditionalFormatting>
  <conditionalFormatting sqref="L134">
    <cfRule type="expression" dxfId="1429" priority="2023" stopIfTrue="1">
      <formula>K134=1</formula>
    </cfRule>
  </conditionalFormatting>
  <conditionalFormatting sqref="L136">
    <cfRule type="cellIs" dxfId="1428" priority="2021" operator="equal">
      <formula>1</formula>
    </cfRule>
    <cfRule type="cellIs" dxfId="1427" priority="2022" operator="between">
      <formula>0.01</formula>
      <formula>0.99</formula>
    </cfRule>
  </conditionalFormatting>
  <conditionalFormatting sqref="L136">
    <cfRule type="expression" dxfId="1426" priority="2020" stopIfTrue="1">
      <formula>K136=1</formula>
    </cfRule>
  </conditionalFormatting>
  <conditionalFormatting sqref="L137">
    <cfRule type="cellIs" dxfId="1425" priority="2018" operator="equal">
      <formula>1</formula>
    </cfRule>
    <cfRule type="cellIs" dxfId="1424" priority="2019" operator="between">
      <formula>0.01</formula>
      <formula>0.99</formula>
    </cfRule>
  </conditionalFormatting>
  <conditionalFormatting sqref="L137">
    <cfRule type="expression" dxfId="1423" priority="2017" stopIfTrue="1">
      <formula>K137=1</formula>
    </cfRule>
  </conditionalFormatting>
  <conditionalFormatting sqref="I134:J134">
    <cfRule type="cellIs" dxfId="1422" priority="2015" operator="equal">
      <formula>1</formula>
    </cfRule>
    <cfRule type="cellIs" dxfId="1421" priority="2016" operator="between">
      <formula>0.01</formula>
      <formula>0.99</formula>
    </cfRule>
  </conditionalFormatting>
  <conditionalFormatting sqref="I134:J134">
    <cfRule type="expression" dxfId="1420" priority="2014" stopIfTrue="1">
      <formula>H134=1</formula>
    </cfRule>
  </conditionalFormatting>
  <conditionalFormatting sqref="K134">
    <cfRule type="cellIs" dxfId="1419" priority="2012" operator="equal">
      <formula>1</formula>
    </cfRule>
    <cfRule type="cellIs" dxfId="1418" priority="2013" operator="between">
      <formula>0.01</formula>
      <formula>0.99</formula>
    </cfRule>
  </conditionalFormatting>
  <conditionalFormatting sqref="K134">
    <cfRule type="expression" dxfId="1417" priority="2011" stopIfTrue="1">
      <formula>J134=1</formula>
    </cfRule>
  </conditionalFormatting>
  <conditionalFormatting sqref="H99">
    <cfRule type="cellIs" dxfId="1416" priority="2009" operator="equal">
      <formula>1</formula>
    </cfRule>
    <cfRule type="cellIs" dxfId="1415" priority="2010" operator="between">
      <formula>0.01</formula>
      <formula>0.99</formula>
    </cfRule>
  </conditionalFormatting>
  <conditionalFormatting sqref="H99">
    <cfRule type="expression" dxfId="1414" priority="2008" stopIfTrue="1">
      <formula>G99=1</formula>
    </cfRule>
  </conditionalFormatting>
  <conditionalFormatting sqref="I101">
    <cfRule type="expression" dxfId="1413" priority="2007" stopIfTrue="1">
      <formula>H101=1</formula>
    </cfRule>
  </conditionalFormatting>
  <conditionalFormatting sqref="M141:O141">
    <cfRule type="cellIs" dxfId="1412" priority="2002" operator="equal">
      <formula>1</formula>
    </cfRule>
    <cfRule type="cellIs" dxfId="1411" priority="2003" operator="between">
      <formula>0.01</formula>
      <formula>0.99</formula>
    </cfRule>
  </conditionalFormatting>
  <conditionalFormatting sqref="M141:O141">
    <cfRule type="expression" dxfId="1410" priority="2001" stopIfTrue="1">
      <formula>L141=1</formula>
    </cfRule>
  </conditionalFormatting>
  <conditionalFormatting sqref="I153:O153">
    <cfRule type="expression" dxfId="1409" priority="1997" stopIfTrue="1">
      <formula>H153=1</formula>
    </cfRule>
  </conditionalFormatting>
  <conditionalFormatting sqref="H153:O153">
    <cfRule type="cellIs" dxfId="1408" priority="1999" operator="equal">
      <formula>1</formula>
    </cfRule>
    <cfRule type="cellIs" dxfId="1407" priority="2000" operator="between">
      <formula>0.01</formula>
      <formula>0.99</formula>
    </cfRule>
  </conditionalFormatting>
  <conditionalFormatting sqref="H153">
    <cfRule type="expression" dxfId="1406" priority="1998" stopIfTrue="1">
      <formula>G153=1</formula>
    </cfRule>
  </conditionalFormatting>
  <conditionalFormatting sqref="AF6:AF7">
    <cfRule type="containsText" dxfId="1405" priority="1959" operator="containsText" text="Slower">
      <formula>NOT(ISERROR(SEARCH("Slower",AF6)))</formula>
    </cfRule>
    <cfRule type="containsText" dxfId="1404" priority="1960" operator="containsText" text="Same">
      <formula>NOT(ISERROR(SEARCH("Same",AF6)))</formula>
    </cfRule>
    <cfRule type="containsText" dxfId="1403" priority="1961" operator="containsText" text="Faster">
      <formula>NOT(ISERROR(SEARCH("Faster",AF6)))</formula>
    </cfRule>
  </conditionalFormatting>
  <conditionalFormatting sqref="P10:S10 P40:S40 P42:S46 P54:S57 P48:S51">
    <cfRule type="cellIs" dxfId="1402" priority="1794" operator="equal">
      <formula>1</formula>
    </cfRule>
    <cfRule type="cellIs" dxfId="1401" priority="1795" operator="between">
      <formula>0.01</formula>
      <formula>0.99</formula>
    </cfRule>
  </conditionalFormatting>
  <conditionalFormatting sqref="P40:S40 P42:S46 P54:S57 P48:S51">
    <cfRule type="expression" dxfId="1400" priority="1793" stopIfTrue="1">
      <formula>O40=1</formula>
    </cfRule>
  </conditionalFormatting>
  <conditionalFormatting sqref="P10:S10">
    <cfRule type="expression" dxfId="1399" priority="1792" stopIfTrue="1">
      <formula>O10=1</formula>
    </cfRule>
  </conditionalFormatting>
  <conditionalFormatting sqref="P11:S16">
    <cfRule type="cellIs" dxfId="1398" priority="1790" operator="equal">
      <formula>1</formula>
    </cfRule>
    <cfRule type="cellIs" dxfId="1397" priority="1791" operator="between">
      <formula>0.01</formula>
      <formula>0.99</formula>
    </cfRule>
  </conditionalFormatting>
  <conditionalFormatting sqref="P11:S16">
    <cfRule type="expression" dxfId="1396" priority="1789" stopIfTrue="1">
      <formula>O11=1</formula>
    </cfRule>
  </conditionalFormatting>
  <conditionalFormatting sqref="P19:S19">
    <cfRule type="cellIs" dxfId="1395" priority="1787" operator="equal">
      <formula>1</formula>
    </cfRule>
    <cfRule type="cellIs" dxfId="1394" priority="1788" operator="between">
      <formula>0.01</formula>
      <formula>0.99</formula>
    </cfRule>
  </conditionalFormatting>
  <conditionalFormatting sqref="P19:S19">
    <cfRule type="expression" dxfId="1393" priority="1786" stopIfTrue="1">
      <formula>O19=1</formula>
    </cfRule>
  </conditionalFormatting>
  <conditionalFormatting sqref="P20:S27">
    <cfRule type="cellIs" dxfId="1392" priority="1784" operator="equal">
      <formula>1</formula>
    </cfRule>
    <cfRule type="cellIs" dxfId="1391" priority="1785" operator="between">
      <formula>0.01</formula>
      <formula>0.99</formula>
    </cfRule>
  </conditionalFormatting>
  <conditionalFormatting sqref="P20:S27">
    <cfRule type="expression" dxfId="1390" priority="1783" stopIfTrue="1">
      <formula>O20=1</formula>
    </cfRule>
  </conditionalFormatting>
  <conditionalFormatting sqref="P38:S38">
    <cfRule type="cellIs" dxfId="1389" priority="1781" operator="equal">
      <formula>1</formula>
    </cfRule>
  </conditionalFormatting>
  <conditionalFormatting sqref="P82:S85">
    <cfRule type="cellIs" dxfId="1388" priority="1751" operator="equal">
      <formula>1</formula>
    </cfRule>
    <cfRule type="cellIs" dxfId="1387" priority="1752" operator="between">
      <formula>0.01</formula>
      <formula>0.99</formula>
    </cfRule>
  </conditionalFormatting>
  <conditionalFormatting sqref="R29:S29">
    <cfRule type="cellIs" dxfId="1386" priority="1782" operator="equal">
      <formula>1</formula>
    </cfRule>
  </conditionalFormatting>
  <conditionalFormatting sqref="S142">
    <cfRule type="cellIs" dxfId="1385" priority="1729" stopIfTrue="1" operator="equal">
      <formula>1</formula>
    </cfRule>
  </conditionalFormatting>
  <conditionalFormatting sqref="P151">
    <cfRule type="cellIs" dxfId="1384" priority="1728" stopIfTrue="1" operator="equal">
      <formula>1</formula>
    </cfRule>
  </conditionalFormatting>
  <conditionalFormatting sqref="P82:S85">
    <cfRule type="expression" dxfId="1383" priority="1749" stopIfTrue="1">
      <formula>O82=1</formula>
    </cfRule>
  </conditionalFormatting>
  <conditionalFormatting sqref="P89:S94">
    <cfRule type="expression" dxfId="1382" priority="1746" stopIfTrue="1">
      <formula>O89=1</formula>
    </cfRule>
  </conditionalFormatting>
  <conditionalFormatting sqref="P87:S87">
    <cfRule type="cellIs" dxfId="1381" priority="1767" stopIfTrue="1" operator="equal">
      <formula>1</formula>
    </cfRule>
  </conditionalFormatting>
  <conditionalFormatting sqref="P65:S70">
    <cfRule type="cellIs" dxfId="1380" priority="1754" operator="equal">
      <formula>1</formula>
    </cfRule>
    <cfRule type="cellIs" dxfId="1379" priority="1755" operator="between">
      <formula>0.01</formula>
      <formula>0.99</formula>
    </cfRule>
  </conditionalFormatting>
  <conditionalFormatting sqref="P65:S70">
    <cfRule type="expression" dxfId="1378" priority="1753" stopIfTrue="1">
      <formula>O65=1</formula>
    </cfRule>
  </conditionalFormatting>
  <conditionalFormatting sqref="P89:S94">
    <cfRule type="cellIs" dxfId="1377" priority="1747" operator="equal">
      <formula>1</formula>
    </cfRule>
    <cfRule type="cellIs" dxfId="1376" priority="1748" operator="between">
      <formula>0.01</formula>
      <formula>0.99</formula>
    </cfRule>
  </conditionalFormatting>
  <conditionalFormatting sqref="P63:S63">
    <cfRule type="cellIs" dxfId="1375" priority="1766" operator="equal">
      <formula>1</formula>
    </cfRule>
  </conditionalFormatting>
  <conditionalFormatting sqref="P71:AE71">
    <cfRule type="cellIs" dxfId="1374" priority="1765" operator="equal">
      <formula>1</formula>
    </cfRule>
  </conditionalFormatting>
  <conditionalFormatting sqref="P77:S77">
    <cfRule type="cellIs" dxfId="1373" priority="1764" operator="equal">
      <formula>1</formula>
    </cfRule>
  </conditionalFormatting>
  <conditionalFormatting sqref="Q95:S95">
    <cfRule type="cellIs" dxfId="1372" priority="1763" stopIfTrue="1" operator="equal">
      <formula>1</formula>
    </cfRule>
  </conditionalFormatting>
  <conditionalFormatting sqref="Q142:R142">
    <cfRule type="cellIs" dxfId="1371" priority="1730" stopIfTrue="1" operator="equal">
      <formula>1</formula>
    </cfRule>
  </conditionalFormatting>
  <conditionalFormatting sqref="P105:S105">
    <cfRule type="cellIs" dxfId="1370" priority="1762" stopIfTrue="1" operator="equal">
      <formula>1</formula>
    </cfRule>
  </conditionalFormatting>
  <conditionalFormatting sqref="Q151:R151">
    <cfRule type="cellIs" dxfId="1369" priority="1727" stopIfTrue="1" operator="equal">
      <formula>1</formula>
    </cfRule>
  </conditionalFormatting>
  <conditionalFormatting sqref="P97:S98 P101:S104">
    <cfRule type="cellIs" dxfId="1368" priority="1744" operator="equal">
      <formula>1</formula>
    </cfRule>
    <cfRule type="cellIs" dxfId="1367" priority="1745" operator="between">
      <formula>0.01</formula>
      <formula>0.99</formula>
    </cfRule>
  </conditionalFormatting>
  <conditionalFormatting sqref="P97:S98 P101:S104">
    <cfRule type="expression" dxfId="1366" priority="1743" stopIfTrue="1">
      <formula>O97=1</formula>
    </cfRule>
  </conditionalFormatting>
  <conditionalFormatting sqref="P107:R109">
    <cfRule type="cellIs" dxfId="1365" priority="1741" operator="equal">
      <formula>1</formula>
    </cfRule>
    <cfRule type="cellIs" dxfId="1364" priority="1742" operator="between">
      <formula>0.01</formula>
      <formula>0.99</formula>
    </cfRule>
  </conditionalFormatting>
  <conditionalFormatting sqref="P107:R109">
    <cfRule type="expression" dxfId="1363" priority="1740" stopIfTrue="1">
      <formula>O107=1</formula>
    </cfRule>
  </conditionalFormatting>
  <conditionalFormatting sqref="P99:S100">
    <cfRule type="cellIs" dxfId="1362" priority="1735" operator="equal">
      <formula>1</formula>
    </cfRule>
    <cfRule type="cellIs" dxfId="1361" priority="1736" operator="between">
      <formula>0.01</formula>
      <formula>0.99</formula>
    </cfRule>
  </conditionalFormatting>
  <conditionalFormatting sqref="P99:S100">
    <cfRule type="expression" dxfId="1360" priority="1734" stopIfTrue="1">
      <formula>O99=1</formula>
    </cfRule>
  </conditionalFormatting>
  <conditionalFormatting sqref="P116:S116">
    <cfRule type="cellIs" dxfId="1359" priority="1723" stopIfTrue="1" operator="equal">
      <formula>1</formula>
    </cfRule>
  </conditionalFormatting>
  <conditionalFormatting sqref="P123:R123 P138:R138 P142 P131:R131">
    <cfRule type="cellIs" dxfId="1358" priority="1733" stopIfTrue="1" operator="equal">
      <formula>1</formula>
    </cfRule>
  </conditionalFormatting>
  <conditionalFormatting sqref="S131 S138">
    <cfRule type="cellIs" dxfId="1357" priority="1732" stopIfTrue="1" operator="equal">
      <formula>1</formula>
    </cfRule>
  </conditionalFormatting>
  <conditionalFormatting sqref="S151">
    <cfRule type="cellIs" dxfId="1356" priority="1726" stopIfTrue="1" operator="equal">
      <formula>1</formula>
    </cfRule>
  </conditionalFormatting>
  <conditionalFormatting sqref="S123">
    <cfRule type="cellIs" dxfId="1355" priority="1731" operator="equal">
      <formula>1</formula>
    </cfRule>
  </conditionalFormatting>
  <conditionalFormatting sqref="P110:S110">
    <cfRule type="cellIs" dxfId="1354" priority="1724" stopIfTrue="1" operator="equal">
      <formula>1</formula>
    </cfRule>
  </conditionalFormatting>
  <conditionalFormatting sqref="P112:R115">
    <cfRule type="cellIs" dxfId="1353" priority="1715" operator="equal">
      <formula>1</formula>
    </cfRule>
    <cfRule type="cellIs" dxfId="1352" priority="1716" operator="between">
      <formula>0.01</formula>
      <formula>0.99</formula>
    </cfRule>
  </conditionalFormatting>
  <conditionalFormatting sqref="P112:R115">
    <cfRule type="expression" dxfId="1351" priority="1714" stopIfTrue="1">
      <formula>O112=1</formula>
    </cfRule>
  </conditionalFormatting>
  <conditionalFormatting sqref="P135">
    <cfRule type="cellIs" dxfId="1350" priority="1706" operator="equal">
      <formula>1</formula>
    </cfRule>
    <cfRule type="cellIs" dxfId="1349" priority="1707" operator="between">
      <formula>0.01</formula>
      <formula>0.99</formula>
    </cfRule>
  </conditionalFormatting>
  <conditionalFormatting sqref="P135">
    <cfRule type="expression" dxfId="1348" priority="1705" stopIfTrue="1">
      <formula>O135=1</formula>
    </cfRule>
  </conditionalFormatting>
  <conditionalFormatting sqref="P140:S140 P141">
    <cfRule type="cellIs" dxfId="1347" priority="1703" operator="equal">
      <formula>1</formula>
    </cfRule>
    <cfRule type="cellIs" dxfId="1346" priority="1704" operator="between">
      <formula>0.01</formula>
      <formula>0.99</formula>
    </cfRule>
  </conditionalFormatting>
  <conditionalFormatting sqref="P140:S140 P141">
    <cfRule type="expression" dxfId="1345" priority="1702" stopIfTrue="1">
      <formula>O140=1</formula>
    </cfRule>
  </conditionalFormatting>
  <conditionalFormatting sqref="P144:S150">
    <cfRule type="cellIs" dxfId="1344" priority="1700" operator="equal">
      <formula>1</formula>
    </cfRule>
    <cfRule type="cellIs" dxfId="1343" priority="1701" operator="between">
      <formula>0.01</formula>
      <formula>0.99</formula>
    </cfRule>
  </conditionalFormatting>
  <conditionalFormatting sqref="P144:S150">
    <cfRule type="expression" dxfId="1342" priority="1699" stopIfTrue="1">
      <formula>O144=1</formula>
    </cfRule>
  </conditionalFormatting>
  <conditionalFormatting sqref="P75:S75">
    <cfRule type="cellIs" dxfId="1341" priority="1694" operator="equal">
      <formula>1</formula>
    </cfRule>
    <cfRule type="cellIs" dxfId="1340" priority="1695" operator="between">
      <formula>0.01</formula>
      <formula>0.99</formula>
    </cfRule>
  </conditionalFormatting>
  <conditionalFormatting sqref="P75:S75">
    <cfRule type="expression" dxfId="1339" priority="1693" stopIfTrue="1">
      <formula>O75=1</formula>
    </cfRule>
  </conditionalFormatting>
  <conditionalFormatting sqref="P60:S62">
    <cfRule type="cellIs" dxfId="1338" priority="1685" operator="equal">
      <formula>1</formula>
    </cfRule>
    <cfRule type="cellIs" dxfId="1337" priority="1686" operator="between">
      <formula>0.01</formula>
      <formula>0.99</formula>
    </cfRule>
  </conditionalFormatting>
  <conditionalFormatting sqref="P60:S62">
    <cfRule type="expression" dxfId="1336" priority="1684" stopIfTrue="1">
      <formula>O60=1</formula>
    </cfRule>
  </conditionalFormatting>
  <conditionalFormatting sqref="P73:R74">
    <cfRule type="cellIs" dxfId="1335" priority="1682" operator="equal">
      <formula>1</formula>
    </cfRule>
    <cfRule type="cellIs" dxfId="1334" priority="1683" operator="between">
      <formula>0.01</formula>
      <formula>0.99</formula>
    </cfRule>
  </conditionalFormatting>
  <conditionalFormatting sqref="P73:R74">
    <cfRule type="expression" dxfId="1333" priority="1681" stopIfTrue="1">
      <formula>O73=1</formula>
    </cfRule>
  </conditionalFormatting>
  <conditionalFormatting sqref="S107:S109">
    <cfRule type="cellIs" dxfId="1332" priority="1673" operator="equal">
      <formula>1</formula>
    </cfRule>
    <cfRule type="cellIs" dxfId="1331" priority="1674" operator="between">
      <formula>0.01</formula>
      <formula>0.99</formula>
    </cfRule>
  </conditionalFormatting>
  <conditionalFormatting sqref="S107:S109">
    <cfRule type="expression" dxfId="1330" priority="1672" stopIfTrue="1">
      <formula>R107=1</formula>
    </cfRule>
  </conditionalFormatting>
  <conditionalFormatting sqref="S73:S74">
    <cfRule type="cellIs" dxfId="1329" priority="1679" operator="equal">
      <formula>1</formula>
    </cfRule>
    <cfRule type="cellIs" dxfId="1328" priority="1680" operator="between">
      <formula>0.01</formula>
      <formula>0.99</formula>
    </cfRule>
  </conditionalFormatting>
  <conditionalFormatting sqref="S73:S74">
    <cfRule type="expression" dxfId="1327" priority="1678" stopIfTrue="1">
      <formula>R73=1</formula>
    </cfRule>
  </conditionalFormatting>
  <conditionalFormatting sqref="P136">
    <cfRule type="cellIs" dxfId="1326" priority="1658" operator="equal">
      <formula>1</formula>
    </cfRule>
    <cfRule type="cellIs" dxfId="1325" priority="1659" operator="between">
      <formula>0.01</formula>
      <formula>0.99</formula>
    </cfRule>
  </conditionalFormatting>
  <conditionalFormatting sqref="P136">
    <cfRule type="expression" dxfId="1324" priority="1657" stopIfTrue="1">
      <formula>O136=1</formula>
    </cfRule>
  </conditionalFormatting>
  <conditionalFormatting sqref="S112:S115">
    <cfRule type="cellIs" dxfId="1323" priority="1670" operator="equal">
      <formula>1</formula>
    </cfRule>
    <cfRule type="cellIs" dxfId="1322" priority="1671" operator="between">
      <formula>0.01</formula>
      <formula>0.99</formula>
    </cfRule>
  </conditionalFormatting>
  <conditionalFormatting sqref="S112:S115">
    <cfRule type="expression" dxfId="1321" priority="1669" stopIfTrue="1">
      <formula>R112=1</formula>
    </cfRule>
  </conditionalFormatting>
  <conditionalFormatting sqref="P134">
    <cfRule type="cellIs" dxfId="1320" priority="1661" operator="equal">
      <formula>1</formula>
    </cfRule>
    <cfRule type="cellIs" dxfId="1319" priority="1662" operator="between">
      <formula>0.01</formula>
      <formula>0.99</formula>
    </cfRule>
  </conditionalFormatting>
  <conditionalFormatting sqref="P134">
    <cfRule type="expression" dxfId="1318" priority="1660" stopIfTrue="1">
      <formula>O134=1</formula>
    </cfRule>
  </conditionalFormatting>
  <conditionalFormatting sqref="P133:S133 Q134:S137">
    <cfRule type="cellIs" dxfId="1317" priority="1664" operator="equal">
      <formula>1</formula>
    </cfRule>
    <cfRule type="cellIs" dxfId="1316" priority="1665" operator="between">
      <formula>0.01</formula>
      <formula>0.99</formula>
    </cfRule>
  </conditionalFormatting>
  <conditionalFormatting sqref="P133:S133 Q134:S137">
    <cfRule type="expression" dxfId="1315" priority="1663" stopIfTrue="1">
      <formula>O133=1</formula>
    </cfRule>
  </conditionalFormatting>
  <conditionalFormatting sqref="P137">
    <cfRule type="cellIs" dxfId="1314" priority="1655" operator="equal">
      <formula>1</formula>
    </cfRule>
    <cfRule type="cellIs" dxfId="1313" priority="1656" operator="between">
      <formula>0.01</formula>
      <formula>0.99</formula>
    </cfRule>
  </conditionalFormatting>
  <conditionalFormatting sqref="P137">
    <cfRule type="expression" dxfId="1312" priority="1654" stopIfTrue="1">
      <formula>O137=1</formula>
    </cfRule>
  </conditionalFormatting>
  <conditionalFormatting sqref="Q141:S141">
    <cfRule type="cellIs" dxfId="1311" priority="1652" operator="equal">
      <formula>1</formula>
    </cfRule>
    <cfRule type="cellIs" dxfId="1310" priority="1653" operator="between">
      <formula>0.01</formula>
      <formula>0.99</formula>
    </cfRule>
  </conditionalFormatting>
  <conditionalFormatting sqref="Q141:S141">
    <cfRule type="expression" dxfId="1309" priority="1651" stopIfTrue="1">
      <formula>P141=1</formula>
    </cfRule>
  </conditionalFormatting>
  <conditionalFormatting sqref="P153:S153">
    <cfRule type="expression" dxfId="1308" priority="1648" stopIfTrue="1">
      <formula>O153=1</formula>
    </cfRule>
  </conditionalFormatting>
  <conditionalFormatting sqref="P153:S153">
    <cfRule type="cellIs" dxfId="1307" priority="1649" operator="equal">
      <formula>1</formula>
    </cfRule>
    <cfRule type="cellIs" dxfId="1306" priority="1650" operator="between">
      <formula>0.01</formula>
      <formula>0.99</formula>
    </cfRule>
  </conditionalFormatting>
  <conditionalFormatting sqref="P31:S37">
    <cfRule type="cellIs" dxfId="1305" priority="1646" operator="equal">
      <formula>1</formula>
    </cfRule>
    <cfRule type="cellIs" dxfId="1304" priority="1647" operator="between">
      <formula>0.01</formula>
      <formula>0.99</formula>
    </cfRule>
  </conditionalFormatting>
  <conditionalFormatting sqref="P31:S37">
    <cfRule type="expression" dxfId="1303" priority="1645" stopIfTrue="1">
      <formula>O31=1</formula>
    </cfRule>
  </conditionalFormatting>
  <conditionalFormatting sqref="G47">
    <cfRule type="cellIs" dxfId="1302" priority="1643" stopIfTrue="1" operator="equal">
      <formula>1</formula>
    </cfRule>
  </conditionalFormatting>
  <conditionalFormatting sqref="H47:O47">
    <cfRule type="cellIs" dxfId="1301" priority="1644" stopIfTrue="1" operator="equal">
      <formula>1</formula>
    </cfRule>
  </conditionalFormatting>
  <conditionalFormatting sqref="P47:S47">
    <cfRule type="cellIs" dxfId="1300" priority="1642" stopIfTrue="1" operator="equal">
      <formula>1</formula>
    </cfRule>
  </conditionalFormatting>
  <conditionalFormatting sqref="P79:S80">
    <cfRule type="cellIs" dxfId="1299" priority="1640" operator="equal">
      <formula>1</formula>
    </cfRule>
    <cfRule type="cellIs" dxfId="1298" priority="1641" operator="between">
      <formula>0.01</formula>
      <formula>0.99</formula>
    </cfRule>
  </conditionalFormatting>
  <conditionalFormatting sqref="P79:S80">
    <cfRule type="expression" dxfId="1297" priority="1639" stopIfTrue="1">
      <formula>O79=1</formula>
    </cfRule>
  </conditionalFormatting>
  <conditionalFormatting sqref="P76:S76">
    <cfRule type="cellIs" dxfId="1296" priority="1637" operator="equal">
      <formula>1</formula>
    </cfRule>
    <cfRule type="cellIs" dxfId="1295" priority="1638" operator="between">
      <formula>0.01</formula>
      <formula>0.99</formula>
    </cfRule>
  </conditionalFormatting>
  <conditionalFormatting sqref="P76:S76">
    <cfRule type="expression" dxfId="1294" priority="1636" stopIfTrue="1">
      <formula>O76=1</formula>
    </cfRule>
  </conditionalFormatting>
  <conditionalFormatting sqref="P81:S81">
    <cfRule type="cellIs" dxfId="1293" priority="1634" operator="equal">
      <formula>1</formula>
    </cfRule>
    <cfRule type="cellIs" dxfId="1292" priority="1635" operator="between">
      <formula>0.01</formula>
      <formula>0.99</formula>
    </cfRule>
  </conditionalFormatting>
  <conditionalFormatting sqref="P81:S81">
    <cfRule type="expression" dxfId="1291" priority="1633" stopIfTrue="1">
      <formula>O81=1</formula>
    </cfRule>
  </conditionalFormatting>
  <conditionalFormatting sqref="P118:R121">
    <cfRule type="cellIs" dxfId="1290" priority="1631" operator="equal">
      <formula>1</formula>
    </cfRule>
    <cfRule type="cellIs" dxfId="1289" priority="1632" operator="between">
      <formula>0.01</formula>
      <formula>0.99</formula>
    </cfRule>
  </conditionalFormatting>
  <conditionalFormatting sqref="P118:R121">
    <cfRule type="expression" dxfId="1288" priority="1630" stopIfTrue="1">
      <formula>O118=1</formula>
    </cfRule>
  </conditionalFormatting>
  <conditionalFormatting sqref="S118:S121">
    <cfRule type="cellIs" dxfId="1287" priority="1628" operator="equal">
      <formula>1</formula>
    </cfRule>
    <cfRule type="cellIs" dxfId="1286" priority="1629" operator="between">
      <formula>0.01</formula>
      <formula>0.99</formula>
    </cfRule>
  </conditionalFormatting>
  <conditionalFormatting sqref="S118:S121">
    <cfRule type="expression" dxfId="1285" priority="1627" stopIfTrue="1">
      <formula>R118=1</formula>
    </cfRule>
  </conditionalFormatting>
  <conditionalFormatting sqref="P125:R130">
    <cfRule type="cellIs" dxfId="1284" priority="1625" operator="equal">
      <formula>1</formula>
    </cfRule>
    <cfRule type="cellIs" dxfId="1283" priority="1626" operator="between">
      <formula>0.01</formula>
      <formula>0.99</formula>
    </cfRule>
  </conditionalFormatting>
  <conditionalFormatting sqref="P125:R130">
    <cfRule type="expression" dxfId="1282" priority="1624" stopIfTrue="1">
      <formula>O125=1</formula>
    </cfRule>
  </conditionalFormatting>
  <conditionalFormatting sqref="S125:S130">
    <cfRule type="cellIs" dxfId="1281" priority="1622" operator="equal">
      <formula>1</formula>
    </cfRule>
    <cfRule type="cellIs" dxfId="1280" priority="1623" operator="between">
      <formula>0.01</formula>
      <formula>0.99</formula>
    </cfRule>
  </conditionalFormatting>
  <conditionalFormatting sqref="S125:S130">
    <cfRule type="expression" dxfId="1279" priority="1621" stopIfTrue="1">
      <formula>R125=1</formula>
    </cfRule>
  </conditionalFormatting>
  <conditionalFormatting sqref="T29:U29">
    <cfRule type="cellIs" dxfId="1278" priority="1620" operator="equal">
      <formula>1</formula>
    </cfRule>
  </conditionalFormatting>
  <conditionalFormatting sqref="T10:W10 T40:W40 T42:W46 T54:W57 T48:W51">
    <cfRule type="cellIs" dxfId="1277" priority="1616" operator="equal">
      <formula>1</formula>
    </cfRule>
    <cfRule type="cellIs" dxfId="1276" priority="1617" operator="between">
      <formula>0.01</formula>
      <formula>0.99</formula>
    </cfRule>
  </conditionalFormatting>
  <conditionalFormatting sqref="T40:W40 T42:W46 T54:W57 T48:W51">
    <cfRule type="expression" dxfId="1275" priority="1615" stopIfTrue="1">
      <formula>S40=1</formula>
    </cfRule>
  </conditionalFormatting>
  <conditionalFormatting sqref="T10:W10">
    <cfRule type="expression" dxfId="1274" priority="1614" stopIfTrue="1">
      <formula>S10=1</formula>
    </cfRule>
  </conditionalFormatting>
  <conditionalFormatting sqref="T11:W16">
    <cfRule type="cellIs" dxfId="1273" priority="1612" operator="equal">
      <formula>1</formula>
    </cfRule>
    <cfRule type="cellIs" dxfId="1272" priority="1613" operator="between">
      <formula>0.01</formula>
      <formula>0.99</formula>
    </cfRule>
  </conditionalFormatting>
  <conditionalFormatting sqref="T11:W16">
    <cfRule type="expression" dxfId="1271" priority="1611" stopIfTrue="1">
      <formula>S11=1</formula>
    </cfRule>
  </conditionalFormatting>
  <conditionalFormatting sqref="T19:W19">
    <cfRule type="cellIs" dxfId="1270" priority="1609" operator="equal">
      <formula>1</formula>
    </cfRule>
    <cfRule type="cellIs" dxfId="1269" priority="1610" operator="between">
      <formula>0.01</formula>
      <formula>0.99</formula>
    </cfRule>
  </conditionalFormatting>
  <conditionalFormatting sqref="T19:W19">
    <cfRule type="expression" dxfId="1268" priority="1608" stopIfTrue="1">
      <formula>S19=1</formula>
    </cfRule>
  </conditionalFormatting>
  <conditionalFormatting sqref="T20:W27">
    <cfRule type="cellIs" dxfId="1267" priority="1606" operator="equal">
      <formula>1</formula>
    </cfRule>
    <cfRule type="cellIs" dxfId="1266" priority="1607" operator="between">
      <formula>0.01</formula>
      <formula>0.99</formula>
    </cfRule>
  </conditionalFormatting>
  <conditionalFormatting sqref="T20:W27">
    <cfRule type="expression" dxfId="1265" priority="1605" stopIfTrue="1">
      <formula>S20=1</formula>
    </cfRule>
  </conditionalFormatting>
  <conditionalFormatting sqref="T38:W38">
    <cfRule type="cellIs" dxfId="1264" priority="1603" operator="equal">
      <formula>1</formula>
    </cfRule>
  </conditionalFormatting>
  <conditionalFormatting sqref="T82:W85">
    <cfRule type="cellIs" dxfId="1263" priority="1582" operator="equal">
      <formula>1</formula>
    </cfRule>
    <cfRule type="cellIs" dxfId="1262" priority="1583" operator="between">
      <formula>0.01</formula>
      <formula>0.99</formula>
    </cfRule>
  </conditionalFormatting>
  <conditionalFormatting sqref="V29:W29">
    <cfRule type="cellIs" dxfId="1261" priority="1604" operator="equal">
      <formula>1</formula>
    </cfRule>
  </conditionalFormatting>
  <conditionalFormatting sqref="W142">
    <cfRule type="cellIs" dxfId="1260" priority="1564" stopIfTrue="1" operator="equal">
      <formula>1</formula>
    </cfRule>
  </conditionalFormatting>
  <conditionalFormatting sqref="T151">
    <cfRule type="cellIs" dxfId="1259" priority="1563" stopIfTrue="1" operator="equal">
      <formula>1</formula>
    </cfRule>
  </conditionalFormatting>
  <conditionalFormatting sqref="T82:W85">
    <cfRule type="expression" dxfId="1258" priority="1581" stopIfTrue="1">
      <formula>S82=1</formula>
    </cfRule>
  </conditionalFormatting>
  <conditionalFormatting sqref="T89:W94">
    <cfRule type="expression" dxfId="1257" priority="1578" stopIfTrue="1">
      <formula>S89=1</formula>
    </cfRule>
  </conditionalFormatting>
  <conditionalFormatting sqref="T87:W87">
    <cfRule type="cellIs" dxfId="1256" priority="1598" stopIfTrue="1" operator="equal">
      <formula>1</formula>
    </cfRule>
  </conditionalFormatting>
  <conditionalFormatting sqref="T65:W70">
    <cfRule type="cellIs" dxfId="1255" priority="1585" operator="equal">
      <formula>1</formula>
    </cfRule>
    <cfRule type="cellIs" dxfId="1254" priority="1586" operator="between">
      <formula>0.01</formula>
      <formula>0.99</formula>
    </cfRule>
  </conditionalFormatting>
  <conditionalFormatting sqref="T65:W70">
    <cfRule type="expression" dxfId="1253" priority="1584" stopIfTrue="1">
      <formula>S65=1</formula>
    </cfRule>
  </conditionalFormatting>
  <conditionalFormatting sqref="T89:W94">
    <cfRule type="cellIs" dxfId="1252" priority="1579" operator="equal">
      <formula>1</formula>
    </cfRule>
    <cfRule type="cellIs" dxfId="1251" priority="1580" operator="between">
      <formula>0.01</formula>
      <formula>0.99</formula>
    </cfRule>
  </conditionalFormatting>
  <conditionalFormatting sqref="T63:W63">
    <cfRule type="cellIs" dxfId="1250" priority="1597" operator="equal">
      <formula>1</formula>
    </cfRule>
  </conditionalFormatting>
  <conditionalFormatting sqref="T77:W77">
    <cfRule type="cellIs" dxfId="1249" priority="1595" operator="equal">
      <formula>1</formula>
    </cfRule>
  </conditionalFormatting>
  <conditionalFormatting sqref="U142:V142">
    <cfRule type="cellIs" dxfId="1248" priority="1565" stopIfTrue="1" operator="equal">
      <formula>1</formula>
    </cfRule>
  </conditionalFormatting>
  <conditionalFormatting sqref="T105:W105">
    <cfRule type="cellIs" dxfId="1247" priority="1593" stopIfTrue="1" operator="equal">
      <formula>1</formula>
    </cfRule>
  </conditionalFormatting>
  <conditionalFormatting sqref="U151:V151">
    <cfRule type="cellIs" dxfId="1246" priority="1562" stopIfTrue="1" operator="equal">
      <formula>1</formula>
    </cfRule>
  </conditionalFormatting>
  <conditionalFormatting sqref="T97:W98 T103:W104 U101:W102 T99:T102">
    <cfRule type="cellIs" dxfId="1245" priority="1576" operator="equal">
      <formula>1</formula>
    </cfRule>
    <cfRule type="cellIs" dxfId="1244" priority="1577" operator="between">
      <formula>0.01</formula>
      <formula>0.99</formula>
    </cfRule>
  </conditionalFormatting>
  <conditionalFormatting sqref="T97:W98 T103:W104 U101:W102 T99:T102">
    <cfRule type="expression" dxfId="1243" priority="1575" stopIfTrue="1">
      <formula>S97=1</formula>
    </cfRule>
  </conditionalFormatting>
  <conditionalFormatting sqref="T107:V109">
    <cfRule type="cellIs" dxfId="1242" priority="1573" operator="equal">
      <formula>1</formula>
    </cfRule>
    <cfRule type="cellIs" dxfId="1241" priority="1574" operator="between">
      <formula>0.01</formula>
      <formula>0.99</formula>
    </cfRule>
  </conditionalFormatting>
  <conditionalFormatting sqref="T107:V109">
    <cfRule type="expression" dxfId="1240" priority="1572" stopIfTrue="1">
      <formula>S107=1</formula>
    </cfRule>
  </conditionalFormatting>
  <conditionalFormatting sqref="U99:W100">
    <cfRule type="cellIs" dxfId="1239" priority="1570" operator="equal">
      <formula>1</formula>
    </cfRule>
    <cfRule type="cellIs" dxfId="1238" priority="1571" operator="between">
      <formula>0.01</formula>
      <formula>0.99</formula>
    </cfRule>
  </conditionalFormatting>
  <conditionalFormatting sqref="U99:W100">
    <cfRule type="expression" dxfId="1237" priority="1569" stopIfTrue="1">
      <formula>T99=1</formula>
    </cfRule>
  </conditionalFormatting>
  <conditionalFormatting sqref="T116:W116">
    <cfRule type="cellIs" dxfId="1236" priority="1558" stopIfTrue="1" operator="equal">
      <formula>1</formula>
    </cfRule>
  </conditionalFormatting>
  <conditionalFormatting sqref="T123:V123 T138:V138 T142 T131:V131">
    <cfRule type="cellIs" dxfId="1235" priority="1568" stopIfTrue="1" operator="equal">
      <formula>1</formula>
    </cfRule>
  </conditionalFormatting>
  <conditionalFormatting sqref="W131 W138">
    <cfRule type="cellIs" dxfId="1234" priority="1567" stopIfTrue="1" operator="equal">
      <formula>1</formula>
    </cfRule>
  </conditionalFormatting>
  <conditionalFormatting sqref="W151">
    <cfRule type="cellIs" dxfId="1233" priority="1561" stopIfTrue="1" operator="equal">
      <formula>1</formula>
    </cfRule>
  </conditionalFormatting>
  <conditionalFormatting sqref="W123">
    <cfRule type="cellIs" dxfId="1232" priority="1566" operator="equal">
      <formula>1</formula>
    </cfRule>
  </conditionalFormatting>
  <conditionalFormatting sqref="T110:W110">
    <cfRule type="cellIs" dxfId="1231" priority="1559" stopIfTrue="1" operator="equal">
      <formula>1</formula>
    </cfRule>
  </conditionalFormatting>
  <conditionalFormatting sqref="T112:V115">
    <cfRule type="cellIs" dxfId="1230" priority="1550" operator="equal">
      <formula>1</formula>
    </cfRule>
    <cfRule type="cellIs" dxfId="1229" priority="1551" operator="between">
      <formula>0.01</formula>
      <formula>0.99</formula>
    </cfRule>
  </conditionalFormatting>
  <conditionalFormatting sqref="T112:V115">
    <cfRule type="expression" dxfId="1228" priority="1549" stopIfTrue="1">
      <formula>S112=1</formula>
    </cfRule>
  </conditionalFormatting>
  <conditionalFormatting sqref="T140:W140 T141">
    <cfRule type="cellIs" dxfId="1227" priority="1544" operator="equal">
      <formula>1</formula>
    </cfRule>
    <cfRule type="cellIs" dxfId="1226" priority="1545" operator="between">
      <formula>0.01</formula>
      <formula>0.99</formula>
    </cfRule>
  </conditionalFormatting>
  <conditionalFormatting sqref="T140:W140 T141">
    <cfRule type="expression" dxfId="1225" priority="1543" stopIfTrue="1">
      <formula>S140=1</formula>
    </cfRule>
  </conditionalFormatting>
  <conditionalFormatting sqref="T144:W150">
    <cfRule type="cellIs" dxfId="1224" priority="1541" operator="equal">
      <formula>1</formula>
    </cfRule>
    <cfRule type="cellIs" dxfId="1223" priority="1542" operator="between">
      <formula>0.01</formula>
      <formula>0.99</formula>
    </cfRule>
  </conditionalFormatting>
  <conditionalFormatting sqref="T144:W150">
    <cfRule type="expression" dxfId="1222" priority="1540" stopIfTrue="1">
      <formula>S144=1</formula>
    </cfRule>
  </conditionalFormatting>
  <conditionalFormatting sqref="T75:W75">
    <cfRule type="cellIs" dxfId="1221" priority="1536" operator="equal">
      <formula>1</formula>
    </cfRule>
    <cfRule type="cellIs" dxfId="1220" priority="1537" operator="between">
      <formula>0.01</formula>
      <formula>0.99</formula>
    </cfRule>
  </conditionalFormatting>
  <conditionalFormatting sqref="T75:W75">
    <cfRule type="expression" dxfId="1219" priority="1535" stopIfTrue="1">
      <formula>S75=1</formula>
    </cfRule>
  </conditionalFormatting>
  <conditionalFormatting sqref="T60:W62">
    <cfRule type="cellIs" dxfId="1218" priority="1530" operator="equal">
      <formula>1</formula>
    </cfRule>
    <cfRule type="cellIs" dxfId="1217" priority="1531" operator="between">
      <formula>0.01</formula>
      <formula>0.99</formula>
    </cfRule>
  </conditionalFormatting>
  <conditionalFormatting sqref="T60:W62">
    <cfRule type="expression" dxfId="1216" priority="1529" stopIfTrue="1">
      <formula>S60=1</formula>
    </cfRule>
  </conditionalFormatting>
  <conditionalFormatting sqref="T73:V74">
    <cfRule type="cellIs" dxfId="1215" priority="1527" operator="equal">
      <formula>1</formula>
    </cfRule>
    <cfRule type="cellIs" dxfId="1214" priority="1528" operator="between">
      <formula>0.01</formula>
      <formula>0.99</formula>
    </cfRule>
  </conditionalFormatting>
  <conditionalFormatting sqref="T73:V74">
    <cfRule type="expression" dxfId="1213" priority="1526" stopIfTrue="1">
      <formula>S73=1</formula>
    </cfRule>
  </conditionalFormatting>
  <conditionalFormatting sqref="W107:W109">
    <cfRule type="cellIs" dxfId="1212" priority="1521" operator="equal">
      <formula>1</formula>
    </cfRule>
    <cfRule type="cellIs" dxfId="1211" priority="1522" operator="between">
      <formula>0.01</formula>
      <formula>0.99</formula>
    </cfRule>
  </conditionalFormatting>
  <conditionalFormatting sqref="W107:W109">
    <cfRule type="expression" dxfId="1210" priority="1520" stopIfTrue="1">
      <formula>V107=1</formula>
    </cfRule>
  </conditionalFormatting>
  <conditionalFormatting sqref="W73:W74">
    <cfRule type="cellIs" dxfId="1209" priority="1524" operator="equal">
      <formula>1</formula>
    </cfRule>
    <cfRule type="cellIs" dxfId="1208" priority="1525" operator="between">
      <formula>0.01</formula>
      <formula>0.99</formula>
    </cfRule>
  </conditionalFormatting>
  <conditionalFormatting sqref="W73:W74">
    <cfRule type="expression" dxfId="1207" priority="1523" stopIfTrue="1">
      <formula>V73=1</formula>
    </cfRule>
  </conditionalFormatting>
  <conditionalFormatting sqref="W112:W115">
    <cfRule type="cellIs" dxfId="1206" priority="1518" operator="equal">
      <formula>1</formula>
    </cfRule>
    <cfRule type="cellIs" dxfId="1205" priority="1519" operator="between">
      <formula>0.01</formula>
      <formula>0.99</formula>
    </cfRule>
  </conditionalFormatting>
  <conditionalFormatting sqref="W112:W115">
    <cfRule type="expression" dxfId="1204" priority="1517" stopIfTrue="1">
      <formula>V112=1</formula>
    </cfRule>
  </conditionalFormatting>
  <conditionalFormatting sqref="T134:T136">
    <cfRule type="cellIs" dxfId="1203" priority="1512" operator="equal">
      <formula>1</formula>
    </cfRule>
    <cfRule type="cellIs" dxfId="1202" priority="1513" operator="between">
      <formula>0.01</formula>
      <formula>0.99</formula>
    </cfRule>
  </conditionalFormatting>
  <conditionalFormatting sqref="T134:T136">
    <cfRule type="expression" dxfId="1201" priority="1511" stopIfTrue="1">
      <formula>S134=1</formula>
    </cfRule>
  </conditionalFormatting>
  <conditionalFormatting sqref="T133:W133 U134:W137">
    <cfRule type="cellIs" dxfId="1200" priority="1515" operator="equal">
      <formula>1</formula>
    </cfRule>
    <cfRule type="cellIs" dxfId="1199" priority="1516" operator="between">
      <formula>0.01</formula>
      <formula>0.99</formula>
    </cfRule>
  </conditionalFormatting>
  <conditionalFormatting sqref="T133:W133 U134:W137">
    <cfRule type="expression" dxfId="1198" priority="1514" stopIfTrue="1">
      <formula>S133=1</formula>
    </cfRule>
  </conditionalFormatting>
  <conditionalFormatting sqref="T137">
    <cfRule type="cellIs" dxfId="1197" priority="1506" operator="equal">
      <formula>1</formula>
    </cfRule>
    <cfRule type="cellIs" dxfId="1196" priority="1507" operator="between">
      <formula>0.01</formula>
      <formula>0.99</formula>
    </cfRule>
  </conditionalFormatting>
  <conditionalFormatting sqref="T137">
    <cfRule type="expression" dxfId="1195" priority="1505" stopIfTrue="1">
      <formula>S137=1</formula>
    </cfRule>
  </conditionalFormatting>
  <conditionalFormatting sqref="U141:W141">
    <cfRule type="cellIs" dxfId="1194" priority="1503" operator="equal">
      <formula>1</formula>
    </cfRule>
    <cfRule type="cellIs" dxfId="1193" priority="1504" operator="between">
      <formula>0.01</formula>
      <formula>0.99</formula>
    </cfRule>
  </conditionalFormatting>
  <conditionalFormatting sqref="U141:W141">
    <cfRule type="expression" dxfId="1192" priority="1502" stopIfTrue="1">
      <formula>T141=1</formula>
    </cfRule>
  </conditionalFormatting>
  <conditionalFormatting sqref="T153:W153">
    <cfRule type="expression" dxfId="1191" priority="1499" stopIfTrue="1">
      <formula>S153=1</formula>
    </cfRule>
  </conditionalFormatting>
  <conditionalFormatting sqref="T153:W153">
    <cfRule type="cellIs" dxfId="1190" priority="1500" operator="equal">
      <formula>1</formula>
    </cfRule>
    <cfRule type="cellIs" dxfId="1189" priority="1501" operator="between">
      <formula>0.01</formula>
      <formula>0.99</formula>
    </cfRule>
  </conditionalFormatting>
  <conditionalFormatting sqref="T31:W37">
    <cfRule type="cellIs" dxfId="1188" priority="1497" operator="equal">
      <formula>1</formula>
    </cfRule>
    <cfRule type="cellIs" dxfId="1187" priority="1498" operator="between">
      <formula>0.01</formula>
      <formula>0.99</formula>
    </cfRule>
  </conditionalFormatting>
  <conditionalFormatting sqref="T31:W37">
    <cfRule type="expression" dxfId="1186" priority="1496" stopIfTrue="1">
      <formula>S31=1</formula>
    </cfRule>
  </conditionalFormatting>
  <conditionalFormatting sqref="T47:W47">
    <cfRule type="cellIs" dxfId="1185" priority="1495" stopIfTrue="1" operator="equal">
      <formula>1</formula>
    </cfRule>
  </conditionalFormatting>
  <conditionalFormatting sqref="T79:W80">
    <cfRule type="cellIs" dxfId="1184" priority="1493" operator="equal">
      <formula>1</formula>
    </cfRule>
    <cfRule type="cellIs" dxfId="1183" priority="1494" operator="between">
      <formula>0.01</formula>
      <formula>0.99</formula>
    </cfRule>
  </conditionalFormatting>
  <conditionalFormatting sqref="T79:W80">
    <cfRule type="expression" dxfId="1182" priority="1492" stopIfTrue="1">
      <formula>S79=1</formula>
    </cfRule>
  </conditionalFormatting>
  <conditionalFormatting sqref="T76:W76">
    <cfRule type="cellIs" dxfId="1181" priority="1490" operator="equal">
      <formula>1</formula>
    </cfRule>
    <cfRule type="cellIs" dxfId="1180" priority="1491" operator="between">
      <formula>0.01</formula>
      <formula>0.99</formula>
    </cfRule>
  </conditionalFormatting>
  <conditionalFormatting sqref="T76:W76">
    <cfRule type="expression" dxfId="1179" priority="1489" stopIfTrue="1">
      <formula>S76=1</formula>
    </cfRule>
  </conditionalFormatting>
  <conditionalFormatting sqref="T81:W81">
    <cfRule type="cellIs" dxfId="1178" priority="1487" operator="equal">
      <formula>1</formula>
    </cfRule>
    <cfRule type="cellIs" dxfId="1177" priority="1488" operator="between">
      <formula>0.01</formula>
      <formula>0.99</formula>
    </cfRule>
  </conditionalFormatting>
  <conditionalFormatting sqref="T81:W81">
    <cfRule type="expression" dxfId="1176" priority="1486" stopIfTrue="1">
      <formula>S81=1</formula>
    </cfRule>
  </conditionalFormatting>
  <conditionalFormatting sqref="T118:V121">
    <cfRule type="cellIs" dxfId="1175" priority="1484" operator="equal">
      <formula>1</formula>
    </cfRule>
    <cfRule type="cellIs" dxfId="1174" priority="1485" operator="between">
      <formula>0.01</formula>
      <formula>0.99</formula>
    </cfRule>
  </conditionalFormatting>
  <conditionalFormatting sqref="T118:V121">
    <cfRule type="expression" dxfId="1173" priority="1483" stopIfTrue="1">
      <formula>S118=1</formula>
    </cfRule>
  </conditionalFormatting>
  <conditionalFormatting sqref="W118:W121">
    <cfRule type="cellIs" dxfId="1172" priority="1481" operator="equal">
      <formula>1</formula>
    </cfRule>
    <cfRule type="cellIs" dxfId="1171" priority="1482" operator="between">
      <formula>0.01</formula>
      <formula>0.99</formula>
    </cfRule>
  </conditionalFormatting>
  <conditionalFormatting sqref="W118:W121">
    <cfRule type="expression" dxfId="1170" priority="1480" stopIfTrue="1">
      <formula>V118=1</formula>
    </cfRule>
  </conditionalFormatting>
  <conditionalFormatting sqref="T125:V130">
    <cfRule type="cellIs" dxfId="1169" priority="1478" operator="equal">
      <formula>1</formula>
    </cfRule>
    <cfRule type="cellIs" dxfId="1168" priority="1479" operator="between">
      <formula>0.01</formula>
      <formula>0.99</formula>
    </cfRule>
  </conditionalFormatting>
  <conditionalFormatting sqref="T125:V130">
    <cfRule type="expression" dxfId="1167" priority="1477" stopIfTrue="1">
      <formula>S125=1</formula>
    </cfRule>
  </conditionalFormatting>
  <conditionalFormatting sqref="W125:W130">
    <cfRule type="cellIs" dxfId="1166" priority="1475" operator="equal">
      <formula>1</formula>
    </cfRule>
    <cfRule type="cellIs" dxfId="1165" priority="1476" operator="between">
      <formula>0.01</formula>
      <formula>0.99</formula>
    </cfRule>
  </conditionalFormatting>
  <conditionalFormatting sqref="W125:W130">
    <cfRule type="expression" dxfId="1164" priority="1474" stopIfTrue="1">
      <formula>V125=1</formula>
    </cfRule>
  </conditionalFormatting>
  <conditionalFormatting sqref="X29:Y29">
    <cfRule type="cellIs" dxfId="1163" priority="1472" operator="equal">
      <formula>1</formula>
    </cfRule>
  </conditionalFormatting>
  <conditionalFormatting sqref="X10:AA10 X40:AA40 X42:AA46 X54:AA57 X48:AA51">
    <cfRule type="cellIs" dxfId="1162" priority="1469" operator="equal">
      <formula>1</formula>
    </cfRule>
    <cfRule type="cellIs" dxfId="1161" priority="1470" operator="between">
      <formula>0.01</formula>
      <formula>0.99</formula>
    </cfRule>
  </conditionalFormatting>
  <conditionalFormatting sqref="X40:AA40 X42:AA46 X54:AA57 X48:AA51">
    <cfRule type="expression" dxfId="1160" priority="1468" stopIfTrue="1">
      <formula>W40=1</formula>
    </cfRule>
  </conditionalFormatting>
  <conditionalFormatting sqref="X10:AA10">
    <cfRule type="expression" dxfId="1159" priority="1467" stopIfTrue="1">
      <formula>W10=1</formula>
    </cfRule>
  </conditionalFormatting>
  <conditionalFormatting sqref="X11:AA16">
    <cfRule type="cellIs" dxfId="1158" priority="1465" operator="equal">
      <formula>1</formula>
    </cfRule>
    <cfRule type="cellIs" dxfId="1157" priority="1466" operator="between">
      <formula>0.01</formula>
      <formula>0.99</formula>
    </cfRule>
  </conditionalFormatting>
  <conditionalFormatting sqref="X11:AA16">
    <cfRule type="expression" dxfId="1156" priority="1464" stopIfTrue="1">
      <formula>W11=1</formula>
    </cfRule>
  </conditionalFormatting>
  <conditionalFormatting sqref="X19:AA19">
    <cfRule type="cellIs" dxfId="1155" priority="1462" operator="equal">
      <formula>1</formula>
    </cfRule>
    <cfRule type="cellIs" dxfId="1154" priority="1463" operator="between">
      <formula>0.01</formula>
      <formula>0.99</formula>
    </cfRule>
  </conditionalFormatting>
  <conditionalFormatting sqref="X19:AA19">
    <cfRule type="expression" dxfId="1153" priority="1461" stopIfTrue="1">
      <formula>W19=1</formula>
    </cfRule>
  </conditionalFormatting>
  <conditionalFormatting sqref="X20:AA27">
    <cfRule type="cellIs" dxfId="1152" priority="1459" operator="equal">
      <formula>1</formula>
    </cfRule>
    <cfRule type="cellIs" dxfId="1151" priority="1460" operator="between">
      <formula>0.01</formula>
      <formula>0.99</formula>
    </cfRule>
  </conditionalFormatting>
  <conditionalFormatting sqref="X20:AA27">
    <cfRule type="expression" dxfId="1150" priority="1458" stopIfTrue="1">
      <formula>W20=1</formula>
    </cfRule>
  </conditionalFormatting>
  <conditionalFormatting sqref="X38:AA38">
    <cfRule type="cellIs" dxfId="1149" priority="1456" operator="equal">
      <formula>1</formula>
    </cfRule>
  </conditionalFormatting>
  <conditionalFormatting sqref="X82:AA85">
    <cfRule type="cellIs" dxfId="1148" priority="1435" operator="equal">
      <formula>1</formula>
    </cfRule>
    <cfRule type="cellIs" dxfId="1147" priority="1436" operator="between">
      <formula>0.01</formula>
      <formula>0.99</formula>
    </cfRule>
  </conditionalFormatting>
  <conditionalFormatting sqref="Z29:AF29">
    <cfRule type="cellIs" dxfId="1146" priority="1457" operator="equal">
      <formula>1</formula>
    </cfRule>
  </conditionalFormatting>
  <conditionalFormatting sqref="AA142">
    <cfRule type="cellIs" dxfId="1145" priority="1417" stopIfTrue="1" operator="equal">
      <formula>1</formula>
    </cfRule>
  </conditionalFormatting>
  <conditionalFormatting sqref="X151">
    <cfRule type="cellIs" dxfId="1144" priority="1416" stopIfTrue="1" operator="equal">
      <formula>1</formula>
    </cfRule>
  </conditionalFormatting>
  <conditionalFormatting sqref="X82:AA85">
    <cfRule type="expression" dxfId="1143" priority="1434" stopIfTrue="1">
      <formula>W82=1</formula>
    </cfRule>
  </conditionalFormatting>
  <conditionalFormatting sqref="X89:AA94">
    <cfRule type="expression" dxfId="1142" priority="1431" stopIfTrue="1">
      <formula>W89=1</formula>
    </cfRule>
  </conditionalFormatting>
  <conditionalFormatting sqref="X87:AA87">
    <cfRule type="cellIs" dxfId="1141" priority="1451" stopIfTrue="1" operator="equal">
      <formula>1</formula>
    </cfRule>
  </conditionalFormatting>
  <conditionalFormatting sqref="X65:AA70">
    <cfRule type="cellIs" dxfId="1140" priority="1438" operator="equal">
      <formula>1</formula>
    </cfRule>
    <cfRule type="cellIs" dxfId="1139" priority="1439" operator="between">
      <formula>0.01</formula>
      <formula>0.99</formula>
    </cfRule>
  </conditionalFormatting>
  <conditionalFormatting sqref="X65:AA70">
    <cfRule type="expression" dxfId="1138" priority="1437" stopIfTrue="1">
      <formula>W65=1</formula>
    </cfRule>
  </conditionalFormatting>
  <conditionalFormatting sqref="X89:AA94">
    <cfRule type="cellIs" dxfId="1137" priority="1432" operator="equal">
      <formula>1</formula>
    </cfRule>
    <cfRule type="cellIs" dxfId="1136" priority="1433" operator="between">
      <formula>0.01</formula>
      <formula>0.99</formula>
    </cfRule>
  </conditionalFormatting>
  <conditionalFormatting sqref="X63:AA63">
    <cfRule type="cellIs" dxfId="1135" priority="1450" operator="equal">
      <formula>1</formula>
    </cfRule>
  </conditionalFormatting>
  <conditionalFormatting sqref="X77:AA77">
    <cfRule type="cellIs" dxfId="1134" priority="1448" operator="equal">
      <formula>1</formula>
    </cfRule>
  </conditionalFormatting>
  <conditionalFormatting sqref="Y142:Z142">
    <cfRule type="cellIs" dxfId="1133" priority="1418" stopIfTrue="1" operator="equal">
      <formula>1</formula>
    </cfRule>
  </conditionalFormatting>
  <conditionalFormatting sqref="X105:AA105">
    <cfRule type="cellIs" dxfId="1132" priority="1446" stopIfTrue="1" operator="equal">
      <formula>1</formula>
    </cfRule>
  </conditionalFormatting>
  <conditionalFormatting sqref="Y151:Z151">
    <cfRule type="cellIs" dxfId="1131" priority="1415" stopIfTrue="1" operator="equal">
      <formula>1</formula>
    </cfRule>
  </conditionalFormatting>
  <conditionalFormatting sqref="X97:AA98 X103:AA104 Y101:AA102 X99:X102">
    <cfRule type="cellIs" dxfId="1130" priority="1429" operator="equal">
      <formula>1</formula>
    </cfRule>
    <cfRule type="cellIs" dxfId="1129" priority="1430" operator="between">
      <formula>0.01</formula>
      <formula>0.99</formula>
    </cfRule>
  </conditionalFormatting>
  <conditionalFormatting sqref="X97:AA98 X103:AA104 Y101:AA102 X99:X102">
    <cfRule type="expression" dxfId="1128" priority="1428" stopIfTrue="1">
      <formula>W97=1</formula>
    </cfRule>
  </conditionalFormatting>
  <conditionalFormatting sqref="X107:Z109">
    <cfRule type="cellIs" dxfId="1127" priority="1426" operator="equal">
      <formula>1</formula>
    </cfRule>
    <cfRule type="cellIs" dxfId="1126" priority="1427" operator="between">
      <formula>0.01</formula>
      <formula>0.99</formula>
    </cfRule>
  </conditionalFormatting>
  <conditionalFormatting sqref="X107:Z109">
    <cfRule type="expression" dxfId="1125" priority="1425" stopIfTrue="1">
      <formula>W107=1</formula>
    </cfRule>
  </conditionalFormatting>
  <conditionalFormatting sqref="Y99:AA100">
    <cfRule type="cellIs" dxfId="1124" priority="1423" operator="equal">
      <formula>1</formula>
    </cfRule>
    <cfRule type="cellIs" dxfId="1123" priority="1424" operator="between">
      <formula>0.01</formula>
      <formula>0.99</formula>
    </cfRule>
  </conditionalFormatting>
  <conditionalFormatting sqref="Y99:AA100">
    <cfRule type="expression" dxfId="1122" priority="1422" stopIfTrue="1">
      <formula>X99=1</formula>
    </cfRule>
  </conditionalFormatting>
  <conditionalFormatting sqref="X116:AA116">
    <cfRule type="cellIs" dxfId="1121" priority="1411" stopIfTrue="1" operator="equal">
      <formula>1</formula>
    </cfRule>
  </conditionalFormatting>
  <conditionalFormatting sqref="X123:Z123 X138:Z138 X142 X131:Z131">
    <cfRule type="cellIs" dxfId="1120" priority="1421" stopIfTrue="1" operator="equal">
      <formula>1</formula>
    </cfRule>
  </conditionalFormatting>
  <conditionalFormatting sqref="AA131 AA138">
    <cfRule type="cellIs" dxfId="1119" priority="1420" stopIfTrue="1" operator="equal">
      <formula>1</formula>
    </cfRule>
  </conditionalFormatting>
  <conditionalFormatting sqref="AA151">
    <cfRule type="cellIs" dxfId="1118" priority="1414" stopIfTrue="1" operator="equal">
      <formula>1</formula>
    </cfRule>
  </conditionalFormatting>
  <conditionalFormatting sqref="AA123">
    <cfRule type="cellIs" dxfId="1117" priority="1419" operator="equal">
      <formula>1</formula>
    </cfRule>
  </conditionalFormatting>
  <conditionalFormatting sqref="X110:AA110">
    <cfRule type="cellIs" dxfId="1116" priority="1412" stopIfTrue="1" operator="equal">
      <formula>1</formula>
    </cfRule>
  </conditionalFormatting>
  <conditionalFormatting sqref="X112:Z115">
    <cfRule type="cellIs" dxfId="1115" priority="1403" operator="equal">
      <formula>1</formula>
    </cfRule>
    <cfRule type="cellIs" dxfId="1114" priority="1404" operator="between">
      <formula>0.01</formula>
      <formula>0.99</formula>
    </cfRule>
  </conditionalFormatting>
  <conditionalFormatting sqref="X112:Z115">
    <cfRule type="expression" dxfId="1113" priority="1402" stopIfTrue="1">
      <formula>W112=1</formula>
    </cfRule>
  </conditionalFormatting>
  <conditionalFormatting sqref="X140:AA140 X141">
    <cfRule type="cellIs" dxfId="1112" priority="1397" operator="equal">
      <formula>1</formula>
    </cfRule>
    <cfRule type="cellIs" dxfId="1111" priority="1398" operator="between">
      <formula>0.01</formula>
      <formula>0.99</formula>
    </cfRule>
  </conditionalFormatting>
  <conditionalFormatting sqref="X140:AA140 X141">
    <cfRule type="expression" dxfId="1110" priority="1396" stopIfTrue="1">
      <formula>W140=1</formula>
    </cfRule>
  </conditionalFormatting>
  <conditionalFormatting sqref="X144:AA150">
    <cfRule type="cellIs" dxfId="1109" priority="1394" operator="equal">
      <formula>1</formula>
    </cfRule>
    <cfRule type="cellIs" dxfId="1108" priority="1395" operator="between">
      <formula>0.01</formula>
      <formula>0.99</formula>
    </cfRule>
  </conditionalFormatting>
  <conditionalFormatting sqref="X144:AA150">
    <cfRule type="expression" dxfId="1107" priority="1393" stopIfTrue="1">
      <formula>W144=1</formula>
    </cfRule>
  </conditionalFormatting>
  <conditionalFormatting sqref="X75:AA75">
    <cfRule type="cellIs" dxfId="1106" priority="1389" operator="equal">
      <formula>1</formula>
    </cfRule>
    <cfRule type="cellIs" dxfId="1105" priority="1390" operator="between">
      <formula>0.01</formula>
      <formula>0.99</formula>
    </cfRule>
  </conditionalFormatting>
  <conditionalFormatting sqref="X75:AA75">
    <cfRule type="expression" dxfId="1104" priority="1388" stopIfTrue="1">
      <formula>W75=1</formula>
    </cfRule>
  </conditionalFormatting>
  <conditionalFormatting sqref="X60:AA62">
    <cfRule type="cellIs" dxfId="1103" priority="1383" operator="equal">
      <formula>1</formula>
    </cfRule>
    <cfRule type="cellIs" dxfId="1102" priority="1384" operator="between">
      <formula>0.01</formula>
      <formula>0.99</formula>
    </cfRule>
  </conditionalFormatting>
  <conditionalFormatting sqref="X60:AA62">
    <cfRule type="expression" dxfId="1101" priority="1382" stopIfTrue="1">
      <formula>W60=1</formula>
    </cfRule>
  </conditionalFormatting>
  <conditionalFormatting sqref="X73:Z74">
    <cfRule type="cellIs" dxfId="1100" priority="1380" operator="equal">
      <formula>1</formula>
    </cfRule>
    <cfRule type="cellIs" dxfId="1099" priority="1381" operator="between">
      <formula>0.01</formula>
      <formula>0.99</formula>
    </cfRule>
  </conditionalFormatting>
  <conditionalFormatting sqref="X73:Z74">
    <cfRule type="expression" dxfId="1098" priority="1379" stopIfTrue="1">
      <formula>W73=1</formula>
    </cfRule>
  </conditionalFormatting>
  <conditionalFormatting sqref="AA107:AA109">
    <cfRule type="cellIs" dxfId="1097" priority="1374" operator="equal">
      <formula>1</formula>
    </cfRule>
    <cfRule type="cellIs" dxfId="1096" priority="1375" operator="between">
      <formula>0.01</formula>
      <formula>0.99</formula>
    </cfRule>
  </conditionalFormatting>
  <conditionalFormatting sqref="AA107:AA109">
    <cfRule type="expression" dxfId="1095" priority="1373" stopIfTrue="1">
      <formula>Z107=1</formula>
    </cfRule>
  </conditionalFormatting>
  <conditionalFormatting sqref="AA73:AA74">
    <cfRule type="cellIs" dxfId="1094" priority="1377" operator="equal">
      <formula>1</formula>
    </cfRule>
    <cfRule type="cellIs" dxfId="1093" priority="1378" operator="between">
      <formula>0.01</formula>
      <formula>0.99</formula>
    </cfRule>
  </conditionalFormatting>
  <conditionalFormatting sqref="AA73:AA74">
    <cfRule type="expression" dxfId="1092" priority="1376" stopIfTrue="1">
      <formula>Z73=1</formula>
    </cfRule>
  </conditionalFormatting>
  <conditionalFormatting sqref="AA112:AA115">
    <cfRule type="cellIs" dxfId="1091" priority="1371" operator="equal">
      <formula>1</formula>
    </cfRule>
    <cfRule type="cellIs" dxfId="1090" priority="1372" operator="between">
      <formula>0.01</formula>
      <formula>0.99</formula>
    </cfRule>
  </conditionalFormatting>
  <conditionalFormatting sqref="AA112:AA115">
    <cfRule type="expression" dxfId="1089" priority="1370" stopIfTrue="1">
      <formula>Z112=1</formula>
    </cfRule>
  </conditionalFormatting>
  <conditionalFormatting sqref="X133:AA137">
    <cfRule type="cellIs" dxfId="1088" priority="1368" operator="equal">
      <formula>1</formula>
    </cfRule>
    <cfRule type="cellIs" dxfId="1087" priority="1369" operator="between">
      <formula>0.01</formula>
      <formula>0.99</formula>
    </cfRule>
  </conditionalFormatting>
  <conditionalFormatting sqref="X133:AA137">
    <cfRule type="expression" dxfId="1086" priority="1367" stopIfTrue="1">
      <formula>W133=1</formula>
    </cfRule>
  </conditionalFormatting>
  <conditionalFormatting sqref="Y141:AA141">
    <cfRule type="cellIs" dxfId="1085" priority="1356" operator="equal">
      <formula>1</formula>
    </cfRule>
    <cfRule type="cellIs" dxfId="1084" priority="1357" operator="between">
      <formula>0.01</formula>
      <formula>0.99</formula>
    </cfRule>
  </conditionalFormatting>
  <conditionalFormatting sqref="Y141:AA141">
    <cfRule type="expression" dxfId="1083" priority="1355" stopIfTrue="1">
      <formula>X141=1</formula>
    </cfRule>
  </conditionalFormatting>
  <conditionalFormatting sqref="X153:AA153">
    <cfRule type="expression" dxfId="1082" priority="1352" stopIfTrue="1">
      <formula>W153=1</formula>
    </cfRule>
  </conditionalFormatting>
  <conditionalFormatting sqref="X153:AA153">
    <cfRule type="cellIs" dxfId="1081" priority="1353" operator="equal">
      <formula>1</formula>
    </cfRule>
    <cfRule type="cellIs" dxfId="1080" priority="1354" operator="between">
      <formula>0.01</formula>
      <formula>0.99</formula>
    </cfRule>
  </conditionalFormatting>
  <conditionalFormatting sqref="X31:AA37">
    <cfRule type="cellIs" dxfId="1079" priority="1350" operator="equal">
      <formula>1</formula>
    </cfRule>
    <cfRule type="cellIs" dxfId="1078" priority="1351" operator="between">
      <formula>0.01</formula>
      <formula>0.99</formula>
    </cfRule>
  </conditionalFormatting>
  <conditionalFormatting sqref="X31:AA37">
    <cfRule type="expression" dxfId="1077" priority="1349" stopIfTrue="1">
      <formula>W31=1</formula>
    </cfRule>
  </conditionalFormatting>
  <conditionalFormatting sqref="X47:AA47">
    <cfRule type="cellIs" dxfId="1076" priority="1348" stopIfTrue="1" operator="equal">
      <formula>1</formula>
    </cfRule>
  </conditionalFormatting>
  <conditionalFormatting sqref="X79:AA80">
    <cfRule type="cellIs" dxfId="1075" priority="1346" operator="equal">
      <formula>1</formula>
    </cfRule>
    <cfRule type="cellIs" dxfId="1074" priority="1347" operator="between">
      <formula>0.01</formula>
      <formula>0.99</formula>
    </cfRule>
  </conditionalFormatting>
  <conditionalFormatting sqref="X79:AA80">
    <cfRule type="expression" dxfId="1073" priority="1345" stopIfTrue="1">
      <formula>W79=1</formula>
    </cfRule>
  </conditionalFormatting>
  <conditionalFormatting sqref="X76:AA76">
    <cfRule type="cellIs" dxfId="1072" priority="1343" operator="equal">
      <formula>1</formula>
    </cfRule>
    <cfRule type="cellIs" dxfId="1071" priority="1344" operator="between">
      <formula>0.01</formula>
      <formula>0.99</formula>
    </cfRule>
  </conditionalFormatting>
  <conditionalFormatting sqref="X76:AA76">
    <cfRule type="expression" dxfId="1070" priority="1342" stopIfTrue="1">
      <formula>W76=1</formula>
    </cfRule>
  </conditionalFormatting>
  <conditionalFormatting sqref="X81:AA81">
    <cfRule type="cellIs" dxfId="1069" priority="1340" operator="equal">
      <formula>1</formula>
    </cfRule>
    <cfRule type="cellIs" dxfId="1068" priority="1341" operator="between">
      <formula>0.01</formula>
      <formula>0.99</formula>
    </cfRule>
  </conditionalFormatting>
  <conditionalFormatting sqref="X81:AA81">
    <cfRule type="expression" dxfId="1067" priority="1339" stopIfTrue="1">
      <formula>W81=1</formula>
    </cfRule>
  </conditionalFormatting>
  <conditionalFormatting sqref="X118:Z121">
    <cfRule type="cellIs" dxfId="1066" priority="1337" operator="equal">
      <formula>1</formula>
    </cfRule>
    <cfRule type="cellIs" dxfId="1065" priority="1338" operator="between">
      <formula>0.01</formula>
      <formula>0.99</formula>
    </cfRule>
  </conditionalFormatting>
  <conditionalFormatting sqref="X118:Z121">
    <cfRule type="expression" dxfId="1064" priority="1336" stopIfTrue="1">
      <formula>W118=1</formula>
    </cfRule>
  </conditionalFormatting>
  <conditionalFormatting sqref="AA118:AA121">
    <cfRule type="cellIs" dxfId="1063" priority="1334" operator="equal">
      <formula>1</formula>
    </cfRule>
    <cfRule type="cellIs" dxfId="1062" priority="1335" operator="between">
      <formula>0.01</formula>
      <formula>0.99</formula>
    </cfRule>
  </conditionalFormatting>
  <conditionalFormatting sqref="AA118:AA121">
    <cfRule type="expression" dxfId="1061" priority="1333" stopIfTrue="1">
      <formula>Z118=1</formula>
    </cfRule>
  </conditionalFormatting>
  <conditionalFormatting sqref="X125:Z130">
    <cfRule type="cellIs" dxfId="1060" priority="1331" operator="equal">
      <formula>1</formula>
    </cfRule>
    <cfRule type="cellIs" dxfId="1059" priority="1332" operator="between">
      <formula>0.01</formula>
      <formula>0.99</formula>
    </cfRule>
  </conditionalFormatting>
  <conditionalFormatting sqref="X125:Z130">
    <cfRule type="expression" dxfId="1058" priority="1330" stopIfTrue="1">
      <formula>W125=1</formula>
    </cfRule>
  </conditionalFormatting>
  <conditionalFormatting sqref="AA125:AA130">
    <cfRule type="cellIs" dxfId="1057" priority="1328" operator="equal">
      <formula>1</formula>
    </cfRule>
    <cfRule type="cellIs" dxfId="1056" priority="1329" operator="between">
      <formula>0.01</formula>
      <formula>0.99</formula>
    </cfRule>
  </conditionalFormatting>
  <conditionalFormatting sqref="AA125:AA130">
    <cfRule type="expression" dxfId="1055" priority="1327" stopIfTrue="1">
      <formula>Z125=1</formula>
    </cfRule>
  </conditionalFormatting>
  <conditionalFormatting sqref="AB10:AE10 AB40:AE40 AB42:AE46 AB54:AE57 AB48:AE51">
    <cfRule type="cellIs" dxfId="1054" priority="1322" operator="equal">
      <formula>1</formula>
    </cfRule>
    <cfRule type="cellIs" dxfId="1053" priority="1323" operator="between">
      <formula>0.01</formula>
      <formula>0.99</formula>
    </cfRule>
  </conditionalFormatting>
  <conditionalFormatting sqref="AB40:AE40 AB42:AE46 AB54:AE57 AB48:AE51">
    <cfRule type="expression" dxfId="1052" priority="1321" stopIfTrue="1">
      <formula>AA40=1</formula>
    </cfRule>
  </conditionalFormatting>
  <conditionalFormatting sqref="AB10:AE10">
    <cfRule type="expression" dxfId="1051" priority="1320" stopIfTrue="1">
      <formula>AA10=1</formula>
    </cfRule>
  </conditionalFormatting>
  <conditionalFormatting sqref="AB11:AE16">
    <cfRule type="cellIs" dxfId="1050" priority="1318" operator="equal">
      <formula>1</formula>
    </cfRule>
    <cfRule type="cellIs" dxfId="1049" priority="1319" operator="between">
      <formula>0.01</formula>
      <formula>0.99</formula>
    </cfRule>
  </conditionalFormatting>
  <conditionalFormatting sqref="AB11:AE16">
    <cfRule type="expression" dxfId="1048" priority="1317" stopIfTrue="1">
      <formula>AA11=1</formula>
    </cfRule>
  </conditionalFormatting>
  <conditionalFormatting sqref="AB19:AE19">
    <cfRule type="cellIs" dxfId="1047" priority="1315" operator="equal">
      <formula>1</formula>
    </cfRule>
    <cfRule type="cellIs" dxfId="1046" priority="1316" operator="between">
      <formula>0.01</formula>
      <formula>0.99</formula>
    </cfRule>
  </conditionalFormatting>
  <conditionalFormatting sqref="AB19:AE19">
    <cfRule type="expression" dxfId="1045" priority="1314" stopIfTrue="1">
      <formula>AA19=1</formula>
    </cfRule>
  </conditionalFormatting>
  <conditionalFormatting sqref="AB20:AE27">
    <cfRule type="cellIs" dxfId="1044" priority="1312" operator="equal">
      <formula>1</formula>
    </cfRule>
    <cfRule type="cellIs" dxfId="1043" priority="1313" operator="between">
      <formula>0.01</formula>
      <formula>0.99</formula>
    </cfRule>
  </conditionalFormatting>
  <conditionalFormatting sqref="AB20:AE27">
    <cfRule type="expression" dxfId="1042" priority="1311" stopIfTrue="1">
      <formula>AA20=1</formula>
    </cfRule>
  </conditionalFormatting>
  <conditionalFormatting sqref="AB38:AE38">
    <cfRule type="cellIs" dxfId="1041" priority="1309" operator="equal">
      <formula>1</formula>
    </cfRule>
  </conditionalFormatting>
  <conditionalFormatting sqref="AB82:AE85">
    <cfRule type="cellIs" dxfId="1040" priority="1288" operator="equal">
      <formula>1</formula>
    </cfRule>
    <cfRule type="cellIs" dxfId="1039" priority="1289" operator="between">
      <formula>0.01</formula>
      <formula>0.99</formula>
    </cfRule>
  </conditionalFormatting>
  <conditionalFormatting sqref="AE142">
    <cfRule type="cellIs" dxfId="1038" priority="1270" stopIfTrue="1" operator="equal">
      <formula>1</formula>
    </cfRule>
  </conditionalFormatting>
  <conditionalFormatting sqref="AB151">
    <cfRule type="cellIs" dxfId="1037" priority="1269" stopIfTrue="1" operator="equal">
      <formula>1</formula>
    </cfRule>
  </conditionalFormatting>
  <conditionalFormatting sqref="AB82:AE85">
    <cfRule type="expression" dxfId="1036" priority="1287" stopIfTrue="1">
      <formula>AA82=1</formula>
    </cfRule>
  </conditionalFormatting>
  <conditionalFormatting sqref="AB89:AE94">
    <cfRule type="expression" dxfId="1035" priority="1284" stopIfTrue="1">
      <formula>AA89=1</formula>
    </cfRule>
  </conditionalFormatting>
  <conditionalFormatting sqref="AB87:AE87">
    <cfRule type="cellIs" dxfId="1034" priority="1304" stopIfTrue="1" operator="equal">
      <formula>1</formula>
    </cfRule>
  </conditionalFormatting>
  <conditionalFormatting sqref="AB65:AE70">
    <cfRule type="cellIs" dxfId="1033" priority="1291" operator="equal">
      <formula>1</formula>
    </cfRule>
    <cfRule type="cellIs" dxfId="1032" priority="1292" operator="between">
      <formula>0.01</formula>
      <formula>0.99</formula>
    </cfRule>
  </conditionalFormatting>
  <conditionalFormatting sqref="AB65:AE70">
    <cfRule type="expression" dxfId="1031" priority="1290" stopIfTrue="1">
      <formula>AA65=1</formula>
    </cfRule>
  </conditionalFormatting>
  <conditionalFormatting sqref="AB89:AE94">
    <cfRule type="cellIs" dxfId="1030" priority="1285" operator="equal">
      <formula>1</formula>
    </cfRule>
    <cfRule type="cellIs" dxfId="1029" priority="1286" operator="between">
      <formula>0.01</formula>
      <formula>0.99</formula>
    </cfRule>
  </conditionalFormatting>
  <conditionalFormatting sqref="AB63:AE63">
    <cfRule type="cellIs" dxfId="1028" priority="1303" operator="equal">
      <formula>1</formula>
    </cfRule>
  </conditionalFormatting>
  <conditionalFormatting sqref="AB77:AE77">
    <cfRule type="cellIs" dxfId="1027" priority="1301" operator="equal">
      <formula>1</formula>
    </cfRule>
  </conditionalFormatting>
  <conditionalFormatting sqref="AC142:AD142">
    <cfRule type="cellIs" dxfId="1026" priority="1271" stopIfTrue="1" operator="equal">
      <formula>1</formula>
    </cfRule>
  </conditionalFormatting>
  <conditionalFormatting sqref="AB105:AE105">
    <cfRule type="cellIs" dxfId="1025" priority="1299" stopIfTrue="1" operator="equal">
      <formula>1</formula>
    </cfRule>
  </conditionalFormatting>
  <conditionalFormatting sqref="AC151:AD151">
    <cfRule type="cellIs" dxfId="1024" priority="1268" stopIfTrue="1" operator="equal">
      <formula>1</formula>
    </cfRule>
  </conditionalFormatting>
  <conditionalFormatting sqref="AB97:AE98 AB103:AE104 AC101:AE102 AB99:AB102">
    <cfRule type="cellIs" dxfId="1023" priority="1282" operator="equal">
      <formula>1</formula>
    </cfRule>
    <cfRule type="cellIs" dxfId="1022" priority="1283" operator="between">
      <formula>0.01</formula>
      <formula>0.99</formula>
    </cfRule>
  </conditionalFormatting>
  <conditionalFormatting sqref="AB97:AE98 AB103:AE104 AC101:AE102 AB99:AB102">
    <cfRule type="expression" dxfId="1021" priority="1281" stopIfTrue="1">
      <formula>AA97=1</formula>
    </cfRule>
  </conditionalFormatting>
  <conditionalFormatting sqref="AB107:AD109">
    <cfRule type="cellIs" dxfId="1020" priority="1279" operator="equal">
      <formula>1</formula>
    </cfRule>
    <cfRule type="cellIs" dxfId="1019" priority="1280" operator="between">
      <formula>0.01</formula>
      <formula>0.99</formula>
    </cfRule>
  </conditionalFormatting>
  <conditionalFormatting sqref="AB107:AD109">
    <cfRule type="expression" dxfId="1018" priority="1278" stopIfTrue="1">
      <formula>AA107=1</formula>
    </cfRule>
  </conditionalFormatting>
  <conditionalFormatting sqref="AC99:AE100">
    <cfRule type="cellIs" dxfId="1017" priority="1276" operator="equal">
      <formula>1</formula>
    </cfRule>
    <cfRule type="cellIs" dxfId="1016" priority="1277" operator="between">
      <formula>0.01</formula>
      <formula>0.99</formula>
    </cfRule>
  </conditionalFormatting>
  <conditionalFormatting sqref="AC99:AE100">
    <cfRule type="expression" dxfId="1015" priority="1275" stopIfTrue="1">
      <formula>AB99=1</formula>
    </cfRule>
  </conditionalFormatting>
  <conditionalFormatting sqref="AB116:AE116">
    <cfRule type="cellIs" dxfId="1014" priority="1264" stopIfTrue="1" operator="equal">
      <formula>1</formula>
    </cfRule>
  </conditionalFormatting>
  <conditionalFormatting sqref="AB123:AD123 AB138:AD138 AB142 AB131:AD131">
    <cfRule type="cellIs" dxfId="1013" priority="1274" stopIfTrue="1" operator="equal">
      <formula>1</formula>
    </cfRule>
  </conditionalFormatting>
  <conditionalFormatting sqref="AE131 AE138">
    <cfRule type="cellIs" dxfId="1012" priority="1273" stopIfTrue="1" operator="equal">
      <formula>1</formula>
    </cfRule>
  </conditionalFormatting>
  <conditionalFormatting sqref="AE151">
    <cfRule type="cellIs" dxfId="1011" priority="1267" stopIfTrue="1" operator="equal">
      <formula>1</formula>
    </cfRule>
  </conditionalFormatting>
  <conditionalFormatting sqref="AE123">
    <cfRule type="cellIs" dxfId="1010" priority="1272" operator="equal">
      <formula>1</formula>
    </cfRule>
  </conditionalFormatting>
  <conditionalFormatting sqref="AB110:AE110">
    <cfRule type="cellIs" dxfId="1009" priority="1265" stopIfTrue="1" operator="equal">
      <formula>1</formula>
    </cfRule>
  </conditionalFormatting>
  <conditionalFormatting sqref="AB112:AD115">
    <cfRule type="cellIs" dxfId="1008" priority="1256" operator="equal">
      <formula>1</formula>
    </cfRule>
    <cfRule type="cellIs" dxfId="1007" priority="1257" operator="between">
      <formula>0.01</formula>
      <formula>0.99</formula>
    </cfRule>
  </conditionalFormatting>
  <conditionalFormatting sqref="AB112:AD115">
    <cfRule type="expression" dxfId="1006" priority="1255" stopIfTrue="1">
      <formula>AA112=1</formula>
    </cfRule>
  </conditionalFormatting>
  <conditionalFormatting sqref="AB140:AE140 AB141">
    <cfRule type="cellIs" dxfId="1005" priority="1250" operator="equal">
      <formula>1</formula>
    </cfRule>
    <cfRule type="cellIs" dxfId="1004" priority="1251" operator="between">
      <formula>0.01</formula>
      <formula>0.99</formula>
    </cfRule>
  </conditionalFormatting>
  <conditionalFormatting sqref="AB140:AE140 AB141">
    <cfRule type="expression" dxfId="1003" priority="1249" stopIfTrue="1">
      <formula>AA140=1</formula>
    </cfRule>
  </conditionalFormatting>
  <conditionalFormatting sqref="AB144:AE150">
    <cfRule type="cellIs" dxfId="1002" priority="1247" operator="equal">
      <formula>1</formula>
    </cfRule>
    <cfRule type="cellIs" dxfId="1001" priority="1248" operator="between">
      <formula>0.01</formula>
      <formula>0.99</formula>
    </cfRule>
  </conditionalFormatting>
  <conditionalFormatting sqref="AB144:AE150">
    <cfRule type="expression" dxfId="1000" priority="1246" stopIfTrue="1">
      <formula>AA144=1</formula>
    </cfRule>
  </conditionalFormatting>
  <conditionalFormatting sqref="AB75:AE75">
    <cfRule type="cellIs" dxfId="999" priority="1242" operator="equal">
      <formula>1</formula>
    </cfRule>
    <cfRule type="cellIs" dxfId="998" priority="1243" operator="between">
      <formula>0.01</formula>
      <formula>0.99</formula>
    </cfRule>
  </conditionalFormatting>
  <conditionalFormatting sqref="AB75:AE75">
    <cfRule type="expression" dxfId="997" priority="1241" stopIfTrue="1">
      <formula>AA75=1</formula>
    </cfRule>
  </conditionalFormatting>
  <conditionalFormatting sqref="AB60:AE62">
    <cfRule type="cellIs" dxfId="996" priority="1236" operator="equal">
      <formula>1</formula>
    </cfRule>
    <cfRule type="cellIs" dxfId="995" priority="1237" operator="between">
      <formula>0.01</formula>
      <formula>0.99</formula>
    </cfRule>
  </conditionalFormatting>
  <conditionalFormatting sqref="AB60:AE62">
    <cfRule type="expression" dxfId="994" priority="1235" stopIfTrue="1">
      <formula>AA60=1</formula>
    </cfRule>
  </conditionalFormatting>
  <conditionalFormatting sqref="AB73:AD74">
    <cfRule type="cellIs" dxfId="993" priority="1233" operator="equal">
      <formula>1</formula>
    </cfRule>
    <cfRule type="cellIs" dxfId="992" priority="1234" operator="between">
      <formula>0.01</formula>
      <formula>0.99</formula>
    </cfRule>
  </conditionalFormatting>
  <conditionalFormatting sqref="AB73:AD74">
    <cfRule type="expression" dxfId="991" priority="1232" stopIfTrue="1">
      <formula>AA73=1</formula>
    </cfRule>
  </conditionalFormatting>
  <conditionalFormatting sqref="AE107:AE109">
    <cfRule type="cellIs" dxfId="990" priority="1227" operator="equal">
      <formula>1</formula>
    </cfRule>
    <cfRule type="cellIs" dxfId="989" priority="1228" operator="between">
      <formula>0.01</formula>
      <formula>0.99</formula>
    </cfRule>
  </conditionalFormatting>
  <conditionalFormatting sqref="AE107:AE109">
    <cfRule type="expression" dxfId="988" priority="1226" stopIfTrue="1">
      <formula>AD107=1</formula>
    </cfRule>
  </conditionalFormatting>
  <conditionalFormatting sqref="AE73:AE74">
    <cfRule type="cellIs" dxfId="987" priority="1230" operator="equal">
      <formula>1</formula>
    </cfRule>
    <cfRule type="cellIs" dxfId="986" priority="1231" operator="between">
      <formula>0.01</formula>
      <formula>0.99</formula>
    </cfRule>
  </conditionalFormatting>
  <conditionalFormatting sqref="AE73:AE74">
    <cfRule type="expression" dxfId="985" priority="1229" stopIfTrue="1">
      <formula>AD73=1</formula>
    </cfRule>
  </conditionalFormatting>
  <conditionalFormatting sqref="AE112:AE115">
    <cfRule type="cellIs" dxfId="984" priority="1224" operator="equal">
      <formula>1</formula>
    </cfRule>
    <cfRule type="cellIs" dxfId="983" priority="1225" operator="between">
      <formula>0.01</formula>
      <formula>0.99</formula>
    </cfRule>
  </conditionalFormatting>
  <conditionalFormatting sqref="AE112:AE115">
    <cfRule type="expression" dxfId="982" priority="1223" stopIfTrue="1">
      <formula>AD112=1</formula>
    </cfRule>
  </conditionalFormatting>
  <conditionalFormatting sqref="AB134:AB136">
    <cfRule type="cellIs" dxfId="981" priority="1218" operator="equal">
      <formula>1</formula>
    </cfRule>
    <cfRule type="cellIs" dxfId="980" priority="1219" operator="between">
      <formula>0.01</formula>
      <formula>0.99</formula>
    </cfRule>
  </conditionalFormatting>
  <conditionalFormatting sqref="AB134:AB136">
    <cfRule type="expression" dxfId="979" priority="1217" stopIfTrue="1">
      <formula>AA134=1</formula>
    </cfRule>
  </conditionalFormatting>
  <conditionalFormatting sqref="AB133:AE133 AC134:AE137">
    <cfRule type="cellIs" dxfId="978" priority="1221" operator="equal">
      <formula>1</formula>
    </cfRule>
    <cfRule type="cellIs" dxfId="977" priority="1222" operator="between">
      <formula>0.01</formula>
      <formula>0.99</formula>
    </cfRule>
  </conditionalFormatting>
  <conditionalFormatting sqref="AB133:AE133 AC134:AE137">
    <cfRule type="expression" dxfId="976" priority="1220" stopIfTrue="1">
      <formula>AA133=1</formula>
    </cfRule>
  </conditionalFormatting>
  <conditionalFormatting sqref="AB137">
    <cfRule type="cellIs" dxfId="975" priority="1212" operator="equal">
      <formula>1</formula>
    </cfRule>
    <cfRule type="cellIs" dxfId="974" priority="1213" operator="between">
      <formula>0.01</formula>
      <formula>0.99</formula>
    </cfRule>
  </conditionalFormatting>
  <conditionalFormatting sqref="AB137">
    <cfRule type="expression" dxfId="973" priority="1211" stopIfTrue="1">
      <formula>AA137=1</formula>
    </cfRule>
  </conditionalFormatting>
  <conditionalFormatting sqref="AC141:AE141">
    <cfRule type="cellIs" dxfId="972" priority="1209" operator="equal">
      <formula>1</formula>
    </cfRule>
    <cfRule type="cellIs" dxfId="971" priority="1210" operator="between">
      <formula>0.01</formula>
      <formula>0.99</formula>
    </cfRule>
  </conditionalFormatting>
  <conditionalFormatting sqref="AC141:AE141">
    <cfRule type="expression" dxfId="970" priority="1208" stopIfTrue="1">
      <formula>AB141=1</formula>
    </cfRule>
  </conditionalFormatting>
  <conditionalFormatting sqref="AB153:AE153">
    <cfRule type="expression" dxfId="969" priority="1205" stopIfTrue="1">
      <formula>AA153=1</formula>
    </cfRule>
  </conditionalFormatting>
  <conditionalFormatting sqref="AB153:AE153">
    <cfRule type="cellIs" dxfId="968" priority="1206" operator="equal">
      <formula>1</formula>
    </cfRule>
    <cfRule type="cellIs" dxfId="967" priority="1207" operator="between">
      <formula>0.01</formula>
      <formula>0.99</formula>
    </cfRule>
  </conditionalFormatting>
  <conditionalFormatting sqref="AB31:AE37">
    <cfRule type="cellIs" dxfId="966" priority="1203" operator="equal">
      <formula>1</formula>
    </cfRule>
    <cfRule type="cellIs" dxfId="965" priority="1204" operator="between">
      <formula>0.01</formula>
      <formula>0.99</formula>
    </cfRule>
  </conditionalFormatting>
  <conditionalFormatting sqref="AB31:AE37">
    <cfRule type="expression" dxfId="964" priority="1202" stopIfTrue="1">
      <formula>AA31=1</formula>
    </cfRule>
  </conditionalFormatting>
  <conditionalFormatting sqref="AB47:AE47">
    <cfRule type="cellIs" dxfId="963" priority="1201" stopIfTrue="1" operator="equal">
      <formula>1</formula>
    </cfRule>
  </conditionalFormatting>
  <conditionalFormatting sqref="AB79:AE80">
    <cfRule type="cellIs" dxfId="962" priority="1199" operator="equal">
      <formula>1</formula>
    </cfRule>
    <cfRule type="cellIs" dxfId="961" priority="1200" operator="between">
      <formula>0.01</formula>
      <formula>0.99</formula>
    </cfRule>
  </conditionalFormatting>
  <conditionalFormatting sqref="AB79:AE80">
    <cfRule type="expression" dxfId="960" priority="1198" stopIfTrue="1">
      <formula>AA79=1</formula>
    </cfRule>
  </conditionalFormatting>
  <conditionalFormatting sqref="AB76:AE76">
    <cfRule type="cellIs" dxfId="959" priority="1196" operator="equal">
      <formula>1</formula>
    </cfRule>
    <cfRule type="cellIs" dxfId="958" priority="1197" operator="between">
      <formula>0.01</formula>
      <formula>0.99</formula>
    </cfRule>
  </conditionalFormatting>
  <conditionalFormatting sqref="AB76:AE76">
    <cfRule type="expression" dxfId="957" priority="1195" stopIfTrue="1">
      <formula>AA76=1</formula>
    </cfRule>
  </conditionalFormatting>
  <conditionalFormatting sqref="AB81:AE81">
    <cfRule type="cellIs" dxfId="956" priority="1193" operator="equal">
      <formula>1</formula>
    </cfRule>
    <cfRule type="cellIs" dxfId="955" priority="1194" operator="between">
      <formula>0.01</formula>
      <formula>0.99</formula>
    </cfRule>
  </conditionalFormatting>
  <conditionalFormatting sqref="AB81:AE81">
    <cfRule type="expression" dxfId="954" priority="1192" stopIfTrue="1">
      <formula>AA81=1</formula>
    </cfRule>
  </conditionalFormatting>
  <conditionalFormatting sqref="AB118:AD121">
    <cfRule type="cellIs" dxfId="953" priority="1190" operator="equal">
      <formula>1</formula>
    </cfRule>
    <cfRule type="cellIs" dxfId="952" priority="1191" operator="between">
      <formula>0.01</formula>
      <formula>0.99</formula>
    </cfRule>
  </conditionalFormatting>
  <conditionalFormatting sqref="AB118:AD121">
    <cfRule type="expression" dxfId="951" priority="1189" stopIfTrue="1">
      <formula>AA118=1</formula>
    </cfRule>
  </conditionalFormatting>
  <conditionalFormatting sqref="AE118:AE121">
    <cfRule type="cellIs" dxfId="950" priority="1187" operator="equal">
      <formula>1</formula>
    </cfRule>
    <cfRule type="cellIs" dxfId="949" priority="1188" operator="between">
      <formula>0.01</formula>
      <formula>0.99</formula>
    </cfRule>
  </conditionalFormatting>
  <conditionalFormatting sqref="AE118:AE121">
    <cfRule type="expression" dxfId="948" priority="1186" stopIfTrue="1">
      <formula>AD118=1</formula>
    </cfRule>
  </conditionalFormatting>
  <conditionalFormatting sqref="AB125:AD130">
    <cfRule type="cellIs" dxfId="947" priority="1184" operator="equal">
      <formula>1</formula>
    </cfRule>
    <cfRule type="cellIs" dxfId="946" priority="1185" operator="between">
      <formula>0.01</formula>
      <formula>0.99</formula>
    </cfRule>
  </conditionalFormatting>
  <conditionalFormatting sqref="AB125:AD130">
    <cfRule type="expression" dxfId="945" priority="1183" stopIfTrue="1">
      <formula>AA125=1</formula>
    </cfRule>
  </conditionalFormatting>
  <conditionalFormatting sqref="AE125:AE130">
    <cfRule type="cellIs" dxfId="944" priority="1181" operator="equal">
      <formula>1</formula>
    </cfRule>
    <cfRule type="cellIs" dxfId="943" priority="1182" operator="between">
      <formula>0.01</formula>
      <formula>0.99</formula>
    </cfRule>
  </conditionalFormatting>
  <conditionalFormatting sqref="AE125:AE130">
    <cfRule type="expression" dxfId="942" priority="1180" stopIfTrue="1">
      <formula>AD125=1</formula>
    </cfRule>
  </conditionalFormatting>
  <conditionalFormatting sqref="P95">
    <cfRule type="cellIs" dxfId="941" priority="1155" stopIfTrue="1" operator="equal">
      <formula>1</formula>
    </cfRule>
  </conditionalFormatting>
  <conditionalFormatting sqref="U95:W95">
    <cfRule type="cellIs" dxfId="940" priority="1154" stopIfTrue="1" operator="equal">
      <formula>1</formula>
    </cfRule>
  </conditionalFormatting>
  <conditionalFormatting sqref="T95">
    <cfRule type="cellIs" dxfId="939" priority="1153" stopIfTrue="1" operator="equal">
      <formula>1</formula>
    </cfRule>
  </conditionalFormatting>
  <conditionalFormatting sqref="Y95:AA95">
    <cfRule type="cellIs" dxfId="938" priority="1152" stopIfTrue="1" operator="equal">
      <formula>1</formula>
    </cfRule>
  </conditionalFormatting>
  <conditionalFormatting sqref="X95">
    <cfRule type="cellIs" dxfId="937" priority="1151" stopIfTrue="1" operator="equal">
      <formula>1</formula>
    </cfRule>
  </conditionalFormatting>
  <conditionalFormatting sqref="AC95:AE95">
    <cfRule type="cellIs" dxfId="936" priority="1150" stopIfTrue="1" operator="equal">
      <formula>1</formula>
    </cfRule>
  </conditionalFormatting>
  <conditionalFormatting sqref="AB95">
    <cfRule type="cellIs" dxfId="935" priority="1149" stopIfTrue="1" operator="equal">
      <formula>1</formula>
    </cfRule>
  </conditionalFormatting>
  <conditionalFormatting sqref="AM33:AO33 AL33:AL34 AL31:AO32">
    <cfRule type="cellIs" dxfId="934" priority="1147" operator="equal">
      <formula>1</formula>
    </cfRule>
    <cfRule type="cellIs" dxfId="933" priority="1148" operator="between">
      <formula>0.01</formula>
      <formula>0.99</formula>
    </cfRule>
  </conditionalFormatting>
  <conditionalFormatting sqref="AL38:AO38">
    <cfRule type="cellIs" dxfId="932" priority="1128" operator="equal">
      <formula>1</formula>
    </cfRule>
  </conditionalFormatting>
  <conditionalFormatting sqref="AL123:AO123">
    <cfRule type="cellIs" dxfId="931" priority="1133" operator="equal">
      <formula>1</formula>
    </cfRule>
  </conditionalFormatting>
  <conditionalFormatting sqref="AL87:AO87">
    <cfRule type="cellIs" dxfId="930" priority="1141" stopIfTrue="1" operator="equal">
      <formula>1</formula>
    </cfRule>
  </conditionalFormatting>
  <conditionalFormatting sqref="AL95:AO95">
    <cfRule type="cellIs" dxfId="929" priority="1140" stopIfTrue="1" operator="equal">
      <formula>1</formula>
    </cfRule>
  </conditionalFormatting>
  <conditionalFormatting sqref="AF110 AL110">
    <cfRule type="cellIs" dxfId="928" priority="1125" stopIfTrue="1" operator="equal">
      <formula>1</formula>
    </cfRule>
  </conditionalFormatting>
  <conditionalFormatting sqref="AF122 AN122:AO122 AL122">
    <cfRule type="cellIs" dxfId="927" priority="1132" stopIfTrue="1" operator="equal">
      <formula>1</formula>
    </cfRule>
  </conditionalFormatting>
  <conditionalFormatting sqref="AL29:AO29">
    <cfRule type="cellIs" dxfId="926" priority="1131" operator="equal">
      <formula>1</formula>
    </cfRule>
  </conditionalFormatting>
  <conditionalFormatting sqref="AM122">
    <cfRule type="cellIs" dxfId="925" priority="1130" operator="equal">
      <formula>1</formula>
    </cfRule>
  </conditionalFormatting>
  <conditionalFormatting sqref="AL136:AO137">
    <cfRule type="cellIs" dxfId="924" priority="1127" operator="equal">
      <formula>1</formula>
    </cfRule>
  </conditionalFormatting>
  <conditionalFormatting sqref="AM110:AN110">
    <cfRule type="cellIs" dxfId="923" priority="1126" stopIfTrue="1" operator="equal">
      <formula>1</formula>
    </cfRule>
  </conditionalFormatting>
  <conditionalFormatting sqref="AL140:AO140">
    <cfRule type="cellIs" dxfId="922" priority="1124" operator="equal">
      <formula>1</formula>
    </cfRule>
  </conditionalFormatting>
  <conditionalFormatting sqref="AL115:AO115">
    <cfRule type="cellIs" dxfId="921" priority="1122" operator="equal">
      <formula>1</formula>
    </cfRule>
  </conditionalFormatting>
  <conditionalFormatting sqref="AL109:AO109">
    <cfRule type="cellIs" dxfId="920" priority="1121" operator="equal">
      <formula>1</formula>
    </cfRule>
  </conditionalFormatting>
  <conditionalFormatting sqref="AL104:AO104">
    <cfRule type="cellIs" dxfId="919" priority="1120" operator="equal">
      <formula>1</formula>
    </cfRule>
  </conditionalFormatting>
  <conditionalFormatting sqref="AO110">
    <cfRule type="cellIs" dxfId="918" priority="1116" stopIfTrue="1" operator="equal">
      <formula>1</formula>
    </cfRule>
  </conditionalFormatting>
  <conditionalFormatting sqref="AL82:AO82 AM34:AO34 AL35:AO37 AL60:AO62 AL54:AO57 AL48:AO51 AL44:AO46 AL20:AO27">
    <cfRule type="cellIs" dxfId="917" priority="1114" operator="equal">
      <formula>1</formula>
    </cfRule>
    <cfRule type="cellIs" dxfId="916" priority="1115" operator="between">
      <formula>0.01</formula>
      <formula>0.99</formula>
    </cfRule>
  </conditionalFormatting>
  <conditionalFormatting sqref="AL10:AO11 AL12:AM13 AO12:AO13">
    <cfRule type="cellIs" dxfId="915" priority="1109" operator="equal">
      <formula>1</formula>
    </cfRule>
    <cfRule type="cellIs" dxfId="914" priority="1110" operator="between">
      <formula>0.01</formula>
      <formula>0.99</formula>
    </cfRule>
  </conditionalFormatting>
  <conditionalFormatting sqref="AL14:AO16">
    <cfRule type="cellIs" dxfId="913" priority="1107" operator="equal">
      <formula>1</formula>
    </cfRule>
    <cfRule type="cellIs" dxfId="912" priority="1108" operator="between">
      <formula>0.01</formula>
      <formula>0.99</formula>
    </cfRule>
  </conditionalFormatting>
  <conditionalFormatting sqref="AL41:AO43">
    <cfRule type="cellIs" dxfId="911" priority="1101" operator="equal">
      <formula>1</formula>
    </cfRule>
    <cfRule type="cellIs" dxfId="910" priority="1102" operator="between">
      <formula>0.01</formula>
      <formula>0.99</formula>
    </cfRule>
  </conditionalFormatting>
  <conditionalFormatting sqref="AL66:AO70 AL73:AO75">
    <cfRule type="cellIs" dxfId="909" priority="1089" operator="equal">
      <formula>1</formula>
    </cfRule>
    <cfRule type="cellIs" dxfId="908" priority="1090" operator="between">
      <formula>0.01</formula>
      <formula>0.99</formula>
    </cfRule>
  </conditionalFormatting>
  <conditionalFormatting sqref="AL76:AO76">
    <cfRule type="cellIs" dxfId="907" priority="1069" operator="equal">
      <formula>1</formula>
    </cfRule>
    <cfRule type="cellIs" dxfId="906" priority="1070" operator="between">
      <formula>0.01</formula>
      <formula>0.99</formula>
    </cfRule>
  </conditionalFormatting>
  <conditionalFormatting sqref="AL79:AO79 AL83:AO83">
    <cfRule type="cellIs" dxfId="905" priority="1067" operator="equal">
      <formula>1</formula>
    </cfRule>
    <cfRule type="cellIs" dxfId="904" priority="1068" operator="between">
      <formula>0.01</formula>
      <formula>0.99</formula>
    </cfRule>
  </conditionalFormatting>
  <conditionalFormatting sqref="AL84:AO85 AL80:AO81">
    <cfRule type="cellIs" dxfId="903" priority="1065" operator="equal">
      <formula>1</formula>
    </cfRule>
    <cfRule type="cellIs" dxfId="902" priority="1066" operator="between">
      <formula>0.01</formula>
      <formula>0.99</formula>
    </cfRule>
  </conditionalFormatting>
  <conditionalFormatting sqref="AL89:AO94">
    <cfRule type="cellIs" dxfId="901" priority="1058" operator="equal">
      <formula>1</formula>
    </cfRule>
    <cfRule type="cellIs" dxfId="900" priority="1059" operator="between">
      <formula>0.01</formula>
      <formula>0.99</formula>
    </cfRule>
  </conditionalFormatting>
  <conditionalFormatting sqref="AL97:AO103">
    <cfRule type="cellIs" dxfId="899" priority="1054" operator="equal">
      <formula>1</formula>
    </cfRule>
    <cfRule type="cellIs" dxfId="898" priority="1055" operator="between">
      <formula>0.01</formula>
      <formula>0.99</formula>
    </cfRule>
  </conditionalFormatting>
  <conditionalFormatting sqref="AF10:AF16">
    <cfRule type="cellIs" dxfId="897" priority="1047" operator="equal">
      <formula>1</formula>
    </cfRule>
    <cfRule type="cellIs" dxfId="896" priority="1048" operator="between">
      <formula>0.01</formula>
      <formula>0.99</formula>
    </cfRule>
  </conditionalFormatting>
  <conditionalFormatting sqref="AF10:AF16">
    <cfRule type="containsText" dxfId="895" priority="1044" operator="containsText" text="Slower">
      <formula>NOT(ISERROR(SEARCH("Slower",AF10)))</formula>
    </cfRule>
    <cfRule type="containsText" dxfId="894" priority="1045" operator="containsText" text="Same">
      <formula>NOT(ISERROR(SEARCH("Same",AF10)))</formula>
    </cfRule>
    <cfRule type="containsText" dxfId="893" priority="1046" operator="containsText" text="Faster">
      <formula>NOT(ISERROR(SEARCH("Faster",AF10)))</formula>
    </cfRule>
  </conditionalFormatting>
  <conditionalFormatting sqref="AF10:AF16">
    <cfRule type="cellIs" dxfId="892" priority="1042" operator="equal">
      <formula>1</formula>
    </cfRule>
    <cfRule type="cellIs" dxfId="891" priority="1043" operator="between">
      <formula>0.01</formula>
      <formula>0.99</formula>
    </cfRule>
  </conditionalFormatting>
  <conditionalFormatting sqref="AL19:AO19">
    <cfRule type="cellIs" dxfId="890" priority="1040" operator="equal">
      <formula>1</formula>
    </cfRule>
    <cfRule type="cellIs" dxfId="889" priority="1041" operator="between">
      <formula>0.01</formula>
      <formula>0.99</formula>
    </cfRule>
  </conditionalFormatting>
  <conditionalFormatting sqref="AL52:AO52">
    <cfRule type="cellIs" dxfId="888" priority="1036" operator="equal">
      <formula>1</formula>
    </cfRule>
  </conditionalFormatting>
  <conditionalFormatting sqref="AL58:AO58">
    <cfRule type="cellIs" dxfId="887" priority="1035" operator="equal">
      <formula>1</formula>
    </cfRule>
  </conditionalFormatting>
  <conditionalFormatting sqref="AL63:AO63">
    <cfRule type="cellIs" dxfId="886" priority="1034" operator="equal">
      <formula>1</formula>
    </cfRule>
  </conditionalFormatting>
  <conditionalFormatting sqref="AF71 AL71:AO71">
    <cfRule type="cellIs" dxfId="885" priority="1033" operator="equal">
      <formula>1</formula>
    </cfRule>
  </conditionalFormatting>
  <conditionalFormatting sqref="AL77:AO77">
    <cfRule type="cellIs" dxfId="884" priority="1031" operator="equal">
      <formula>1</formula>
    </cfRule>
  </conditionalFormatting>
  <conditionalFormatting sqref="AL107:AO108">
    <cfRule type="cellIs" dxfId="883" priority="1027" operator="equal">
      <formula>1</formula>
    </cfRule>
    <cfRule type="cellIs" dxfId="882" priority="1028" operator="between">
      <formula>0.01</formula>
      <formula>0.99</formula>
    </cfRule>
  </conditionalFormatting>
  <conditionalFormatting sqref="AL112:AO114">
    <cfRule type="cellIs" dxfId="881" priority="1018" operator="equal">
      <formula>1</formula>
    </cfRule>
    <cfRule type="cellIs" dxfId="880" priority="1019" operator="between">
      <formula>0.01</formula>
      <formula>0.99</formula>
    </cfRule>
  </conditionalFormatting>
  <conditionalFormatting sqref="AL118:AO121">
    <cfRule type="cellIs" dxfId="879" priority="1009" operator="equal">
      <formula>1</formula>
    </cfRule>
    <cfRule type="cellIs" dxfId="878" priority="1010" operator="between">
      <formula>0.01</formula>
      <formula>0.99</formula>
    </cfRule>
  </conditionalFormatting>
  <conditionalFormatting sqref="AL125:AO128">
    <cfRule type="cellIs" dxfId="877" priority="1000" operator="equal">
      <formula>1</formula>
    </cfRule>
    <cfRule type="cellIs" dxfId="876" priority="1001" operator="between">
      <formula>0.01</formula>
      <formula>0.99</formula>
    </cfRule>
  </conditionalFormatting>
  <conditionalFormatting sqref="AL133:AO135">
    <cfRule type="cellIs" dxfId="875" priority="991" operator="equal">
      <formula>1</formula>
    </cfRule>
    <cfRule type="cellIs" dxfId="874" priority="992" operator="between">
      <formula>0.01</formula>
      <formula>0.99</formula>
    </cfRule>
  </conditionalFormatting>
  <conditionalFormatting sqref="AL144:AO148">
    <cfRule type="cellIs" dxfId="873" priority="982" operator="equal">
      <formula>1</formula>
    </cfRule>
    <cfRule type="cellIs" dxfId="872" priority="983" operator="between">
      <formula>0.01</formula>
      <formula>0.99</formula>
    </cfRule>
  </conditionalFormatting>
  <conditionalFormatting sqref="AL131:AM131 AO131">
    <cfRule type="cellIs" dxfId="871" priority="976" stopIfTrue="1" operator="equal">
      <formula>1</formula>
    </cfRule>
  </conditionalFormatting>
  <conditionalFormatting sqref="AF131">
    <cfRule type="cellIs" dxfId="870" priority="974" stopIfTrue="1" operator="equal">
      <formula>1</formula>
    </cfRule>
  </conditionalFormatting>
  <conditionalFormatting sqref="AN131">
    <cfRule type="cellIs" dxfId="869" priority="975" operator="equal">
      <formula>1</formula>
    </cfRule>
  </conditionalFormatting>
  <conditionalFormatting sqref="AL141 AN141:AO141">
    <cfRule type="cellIs" dxfId="868" priority="973" stopIfTrue="1" operator="equal">
      <formula>1</formula>
    </cfRule>
  </conditionalFormatting>
  <conditionalFormatting sqref="AL138:AO138">
    <cfRule type="cellIs" dxfId="867" priority="971" stopIfTrue="1" operator="equal">
      <formula>1</formula>
    </cfRule>
  </conditionalFormatting>
  <conditionalFormatting sqref="AM141">
    <cfRule type="cellIs" dxfId="866" priority="972" operator="equal">
      <formula>1</formula>
    </cfRule>
  </conditionalFormatting>
  <conditionalFormatting sqref="AF151 AN151:AO151 AL151">
    <cfRule type="cellIs" dxfId="865" priority="970" stopIfTrue="1" operator="equal">
      <formula>1</formula>
    </cfRule>
  </conditionalFormatting>
  <conditionalFormatting sqref="AM151">
    <cfRule type="cellIs" dxfId="864" priority="969" operator="equal">
      <formula>1</formula>
    </cfRule>
  </conditionalFormatting>
  <conditionalFormatting sqref="AL105:AO105">
    <cfRule type="cellIs" dxfId="863" priority="967" stopIfTrue="1" operator="equal">
      <formula>1</formula>
    </cfRule>
  </conditionalFormatting>
  <conditionalFormatting sqref="AL116:AO116">
    <cfRule type="cellIs" dxfId="862" priority="966" stopIfTrue="1" operator="equal">
      <formula>1</formula>
    </cfRule>
  </conditionalFormatting>
  <conditionalFormatting sqref="AF116">
    <cfRule type="cellIs" dxfId="861" priority="965" stopIfTrue="1" operator="equal">
      <formula>1</formula>
    </cfRule>
  </conditionalFormatting>
  <conditionalFormatting sqref="AL142:AO142">
    <cfRule type="cellIs" dxfId="860" priority="959" stopIfTrue="1" operator="equal">
      <formula>1</formula>
    </cfRule>
  </conditionalFormatting>
  <conditionalFormatting sqref="AN12">
    <cfRule type="cellIs" dxfId="859" priority="912" operator="equal">
      <formula>1</formula>
    </cfRule>
    <cfRule type="cellIs" dxfId="858" priority="913" operator="between">
      <formula>0.01</formula>
      <formula>0.99</formula>
    </cfRule>
  </conditionalFormatting>
  <conditionalFormatting sqref="AN13">
    <cfRule type="cellIs" dxfId="857" priority="910" operator="equal">
      <formula>1</formula>
    </cfRule>
    <cfRule type="cellIs" dxfId="856" priority="911" operator="between">
      <formula>0.01</formula>
      <formula>0.99</formula>
    </cfRule>
  </conditionalFormatting>
  <conditionalFormatting sqref="M32">
    <cfRule type="cellIs" dxfId="855" priority="890" operator="equal">
      <formula>1</formula>
    </cfRule>
    <cfRule type="cellIs" dxfId="854" priority="891" operator="between">
      <formula>0.01</formula>
      <formula>0.99</formula>
    </cfRule>
  </conditionalFormatting>
  <conditionalFormatting sqref="M32">
    <cfRule type="expression" dxfId="853" priority="889" stopIfTrue="1">
      <formula>L32=1</formula>
    </cfRule>
  </conditionalFormatting>
  <conditionalFormatting sqref="N32">
    <cfRule type="cellIs" dxfId="852" priority="887" operator="equal">
      <formula>1</formula>
    </cfRule>
    <cfRule type="cellIs" dxfId="851" priority="888" operator="between">
      <formula>0.01</formula>
      <formula>0.99</formula>
    </cfRule>
  </conditionalFormatting>
  <conditionalFormatting sqref="N32">
    <cfRule type="expression" dxfId="850" priority="886" stopIfTrue="1">
      <formula>M32=1</formula>
    </cfRule>
  </conditionalFormatting>
  <conditionalFormatting sqref="O32">
    <cfRule type="cellIs" dxfId="849" priority="884" operator="equal">
      <formula>1</formula>
    </cfRule>
    <cfRule type="cellIs" dxfId="848" priority="885" operator="between">
      <formula>0.01</formula>
      <formula>0.99</formula>
    </cfRule>
  </conditionalFormatting>
  <conditionalFormatting sqref="O32">
    <cfRule type="expression" dxfId="847" priority="883" stopIfTrue="1">
      <formula>N32=1</formula>
    </cfRule>
  </conditionalFormatting>
  <conditionalFormatting sqref="U3">
    <cfRule type="cellIs" dxfId="846" priority="882" operator="equal">
      <formula>1</formula>
    </cfRule>
  </conditionalFormatting>
  <conditionalFormatting sqref="AF10:AF16">
    <cfRule type="cellIs" dxfId="845" priority="874" operator="equal">
      <formula>"Complete - underachieving"</formula>
    </cfRule>
    <cfRule type="containsText" dxfId="844" priority="875" operator="containsText" text="Complete - under-achieving">
      <formula>NOT(ISERROR(SEARCH("Complete - under-achieving",AF10)))</formula>
    </cfRule>
    <cfRule type="containsText" dxfId="843" priority="876" operator="containsText" text="Other">
      <formula>NOT(ISERROR(SEARCH("Other",AF10)))</formula>
    </cfRule>
    <cfRule type="containsText" dxfId="842" priority="877" operator="containsText" text="Complete">
      <formula>NOT(ISERROR(SEARCH("Complete",AF10)))</formula>
    </cfRule>
    <cfRule type="containsText" dxfId="841" priority="878" operator="containsText" text="Complete - under-achieving">
      <formula>NOT(ISERROR(SEARCH("Complete - under-achieving",AF10)))</formula>
    </cfRule>
    <cfRule type="containsText" dxfId="840" priority="879" operator="containsText" text="Slippage">
      <formula>NOT(ISERROR(SEARCH("Slippage",AF10)))</formula>
    </cfRule>
    <cfRule type="containsText" dxfId="839" priority="880" operator="containsText" text="On track">
      <formula>NOT(ISERROR(SEARCH("On track",AF10)))</formula>
    </cfRule>
    <cfRule type="containsText" dxfId="838" priority="881" operator="containsText" text="Complete">
      <formula>NOT(ISERROR(SEARCH("Complete",AF10)))</formula>
    </cfRule>
  </conditionalFormatting>
  <conditionalFormatting sqref="AJ31:AJ33">
    <cfRule type="cellIs" dxfId="837" priority="872" operator="equal">
      <formula>1</formula>
    </cfRule>
    <cfRule type="cellIs" dxfId="836" priority="873" operator="between">
      <formula>0.01</formula>
      <formula>0.99</formula>
    </cfRule>
  </conditionalFormatting>
  <conditionalFormatting sqref="AJ38">
    <cfRule type="cellIs" dxfId="835" priority="856" operator="equal">
      <formula>1</formula>
    </cfRule>
  </conditionalFormatting>
  <conditionalFormatting sqref="AJ123">
    <cfRule type="cellIs" dxfId="834" priority="859" operator="equal">
      <formula>1</formula>
    </cfRule>
  </conditionalFormatting>
  <conditionalFormatting sqref="AJ87">
    <cfRule type="cellIs" dxfId="833" priority="867" stopIfTrue="1" operator="equal">
      <formula>1</formula>
    </cfRule>
  </conditionalFormatting>
  <conditionalFormatting sqref="AJ95">
    <cfRule type="cellIs" dxfId="832" priority="866" stopIfTrue="1" operator="equal">
      <formula>1</formula>
    </cfRule>
  </conditionalFormatting>
  <conditionalFormatting sqref="AJ122">
    <cfRule type="cellIs" dxfId="831" priority="857" stopIfTrue="1" operator="equal">
      <formula>1</formula>
    </cfRule>
  </conditionalFormatting>
  <conditionalFormatting sqref="AJ29">
    <cfRule type="cellIs" dxfId="830" priority="858" operator="equal">
      <formula>1</formula>
    </cfRule>
  </conditionalFormatting>
  <conditionalFormatting sqref="AJ110">
    <cfRule type="cellIs" dxfId="829" priority="855" stopIfTrue="1" operator="equal">
      <formula>1</formula>
    </cfRule>
  </conditionalFormatting>
  <conditionalFormatting sqref="AJ104">
    <cfRule type="cellIs" dxfId="828" priority="854" operator="equal">
      <formula>1</formula>
    </cfRule>
  </conditionalFormatting>
  <conditionalFormatting sqref="AJ42 AJ55 AJ79 AJ20:AJ27 AJ48:AJ49 AJ35:AJ37 AJ81:AJ85">
    <cfRule type="cellIs" dxfId="827" priority="849" operator="equal">
      <formula>1</formula>
    </cfRule>
    <cfRule type="cellIs" dxfId="826" priority="850" operator="between">
      <formula>0.01</formula>
      <formula>0.99</formula>
    </cfRule>
  </conditionalFormatting>
  <conditionalFormatting sqref="AJ10:AJ13">
    <cfRule type="cellIs" dxfId="825" priority="847" operator="equal">
      <formula>1</formula>
    </cfRule>
    <cfRule type="cellIs" dxfId="824" priority="848" operator="between">
      <formula>0.01</formula>
      <formula>0.99</formula>
    </cfRule>
  </conditionalFormatting>
  <conditionalFormatting sqref="AJ43:AJ46">
    <cfRule type="cellIs" dxfId="823" priority="843" operator="equal">
      <formula>1</formula>
    </cfRule>
    <cfRule type="cellIs" dxfId="822" priority="844" operator="between">
      <formula>0.01</formula>
      <formula>0.99</formula>
    </cfRule>
  </conditionalFormatting>
  <conditionalFormatting sqref="AJ41">
    <cfRule type="cellIs" dxfId="821" priority="845" operator="equal">
      <formula>1</formula>
    </cfRule>
    <cfRule type="cellIs" dxfId="820" priority="846" operator="between">
      <formula>0.01</formula>
      <formula>0.99</formula>
    </cfRule>
  </conditionalFormatting>
  <conditionalFormatting sqref="AJ50">
    <cfRule type="cellIs" dxfId="819" priority="841" operator="equal">
      <formula>1</formula>
    </cfRule>
    <cfRule type="cellIs" dxfId="818" priority="842" operator="between">
      <formula>0.01</formula>
      <formula>0.99</formula>
    </cfRule>
  </conditionalFormatting>
  <conditionalFormatting sqref="AJ51">
    <cfRule type="cellIs" dxfId="817" priority="839" operator="equal">
      <formula>1</formula>
    </cfRule>
    <cfRule type="cellIs" dxfId="816" priority="840" operator="between">
      <formula>0.01</formula>
      <formula>0.99</formula>
    </cfRule>
  </conditionalFormatting>
  <conditionalFormatting sqref="AJ54">
    <cfRule type="cellIs" dxfId="815" priority="837" operator="equal">
      <formula>1</formula>
    </cfRule>
    <cfRule type="cellIs" dxfId="814" priority="838" operator="between">
      <formula>0.01</formula>
      <formula>0.99</formula>
    </cfRule>
  </conditionalFormatting>
  <conditionalFormatting sqref="AJ57">
    <cfRule type="cellIs" dxfId="813" priority="835" operator="equal">
      <formula>1</formula>
    </cfRule>
    <cfRule type="cellIs" dxfId="812" priority="836" operator="between">
      <formula>0.01</formula>
      <formula>0.99</formula>
    </cfRule>
  </conditionalFormatting>
  <conditionalFormatting sqref="AJ60:AJ62">
    <cfRule type="cellIs" dxfId="811" priority="833" operator="equal">
      <formula>1</formula>
    </cfRule>
    <cfRule type="cellIs" dxfId="810" priority="834" operator="between">
      <formula>0.01</formula>
      <formula>0.99</formula>
    </cfRule>
  </conditionalFormatting>
  <conditionalFormatting sqref="AJ66:AJ67">
    <cfRule type="cellIs" dxfId="809" priority="831" operator="equal">
      <formula>1</formula>
    </cfRule>
    <cfRule type="cellIs" dxfId="808" priority="832" operator="between">
      <formula>0.01</formula>
      <formula>0.99</formula>
    </cfRule>
  </conditionalFormatting>
  <conditionalFormatting sqref="AJ68">
    <cfRule type="cellIs" dxfId="807" priority="829" operator="equal">
      <formula>1</formula>
    </cfRule>
    <cfRule type="cellIs" dxfId="806" priority="830" operator="between">
      <formula>0.01</formula>
      <formula>0.99</formula>
    </cfRule>
  </conditionalFormatting>
  <conditionalFormatting sqref="AJ70">
    <cfRule type="cellIs" dxfId="805" priority="827" operator="equal">
      <formula>1</formula>
    </cfRule>
    <cfRule type="cellIs" dxfId="804" priority="828" operator="between">
      <formula>0.01</formula>
      <formula>0.99</formula>
    </cfRule>
  </conditionalFormatting>
  <conditionalFormatting sqref="AJ73:AJ76">
    <cfRule type="cellIs" dxfId="803" priority="825" operator="equal">
      <formula>1</formula>
    </cfRule>
    <cfRule type="cellIs" dxfId="802" priority="826" operator="between">
      <formula>0.01</formula>
      <formula>0.99</formula>
    </cfRule>
  </conditionalFormatting>
  <conditionalFormatting sqref="AJ89:AJ90 AJ94">
    <cfRule type="cellIs" dxfId="801" priority="823" operator="equal">
      <formula>1</formula>
    </cfRule>
    <cfRule type="cellIs" dxfId="800" priority="824" operator="between">
      <formula>0.01</formula>
      <formula>0.99</formula>
    </cfRule>
  </conditionalFormatting>
  <conditionalFormatting sqref="AJ97 AJ99:AJ104">
    <cfRule type="cellIs" dxfId="799" priority="821" operator="equal">
      <formula>1</formula>
    </cfRule>
    <cfRule type="cellIs" dxfId="798" priority="822" operator="between">
      <formula>0.01</formula>
      <formula>0.99</formula>
    </cfRule>
  </conditionalFormatting>
  <conditionalFormatting sqref="AJ19">
    <cfRule type="cellIs" dxfId="797" priority="819" operator="equal">
      <formula>1</formula>
    </cfRule>
    <cfRule type="cellIs" dxfId="796" priority="820" operator="between">
      <formula>0.01</formula>
      <formula>0.99</formula>
    </cfRule>
  </conditionalFormatting>
  <conditionalFormatting sqref="AJ52">
    <cfRule type="cellIs" dxfId="795" priority="818" operator="equal">
      <formula>1</formula>
    </cfRule>
  </conditionalFormatting>
  <conditionalFormatting sqref="AJ58">
    <cfRule type="cellIs" dxfId="794" priority="817" operator="equal">
      <formula>1</formula>
    </cfRule>
  </conditionalFormatting>
  <conditionalFormatting sqref="AJ63">
    <cfRule type="cellIs" dxfId="793" priority="816" operator="equal">
      <formula>1</formula>
    </cfRule>
  </conditionalFormatting>
  <conditionalFormatting sqref="AJ71">
    <cfRule type="cellIs" dxfId="792" priority="815" operator="equal">
      <formula>1</formula>
    </cfRule>
  </conditionalFormatting>
  <conditionalFormatting sqref="AJ77">
    <cfRule type="cellIs" dxfId="791" priority="814" operator="equal">
      <formula>1</formula>
    </cfRule>
  </conditionalFormatting>
  <conditionalFormatting sqref="AJ107">
    <cfRule type="cellIs" dxfId="790" priority="812" operator="equal">
      <formula>1</formula>
    </cfRule>
    <cfRule type="cellIs" dxfId="789" priority="813" operator="between">
      <formula>0.01</formula>
      <formula>0.99</formula>
    </cfRule>
  </conditionalFormatting>
  <conditionalFormatting sqref="AJ114">
    <cfRule type="cellIs" dxfId="788" priority="810" operator="equal">
      <formula>1</formula>
    </cfRule>
    <cfRule type="cellIs" dxfId="787" priority="811" operator="between">
      <formula>0.01</formula>
      <formula>0.99</formula>
    </cfRule>
  </conditionalFormatting>
  <conditionalFormatting sqref="AJ118:AJ120">
    <cfRule type="cellIs" dxfId="786" priority="808" operator="equal">
      <formula>1</formula>
    </cfRule>
    <cfRule type="cellIs" dxfId="785" priority="809" operator="between">
      <formula>0.01</formula>
      <formula>0.99</formula>
    </cfRule>
  </conditionalFormatting>
  <conditionalFormatting sqref="AJ125:AJ128">
    <cfRule type="cellIs" dxfId="784" priority="806" operator="equal">
      <formula>1</formula>
    </cfRule>
    <cfRule type="cellIs" dxfId="783" priority="807" operator="between">
      <formula>0.01</formula>
      <formula>0.99</formula>
    </cfRule>
  </conditionalFormatting>
  <conditionalFormatting sqref="AJ133 AJ135">
    <cfRule type="cellIs" dxfId="782" priority="804" operator="equal">
      <formula>1</formula>
    </cfRule>
    <cfRule type="cellIs" dxfId="781" priority="805" operator="between">
      <formula>0.01</formula>
      <formula>0.99</formula>
    </cfRule>
  </conditionalFormatting>
  <conditionalFormatting sqref="AJ145">
    <cfRule type="cellIs" dxfId="780" priority="802" operator="equal">
      <formula>1</formula>
    </cfRule>
    <cfRule type="cellIs" dxfId="779" priority="803" operator="between">
      <formula>0.01</formula>
      <formula>0.99</formula>
    </cfRule>
  </conditionalFormatting>
  <conditionalFormatting sqref="AJ138">
    <cfRule type="cellIs" dxfId="778" priority="801" stopIfTrue="1" operator="equal">
      <formula>1</formula>
    </cfRule>
  </conditionalFormatting>
  <conditionalFormatting sqref="AJ151">
    <cfRule type="cellIs" dxfId="777" priority="800" stopIfTrue="1" operator="equal">
      <formula>1</formula>
    </cfRule>
  </conditionalFormatting>
  <conditionalFormatting sqref="AJ105">
    <cfRule type="cellIs" dxfId="776" priority="799" stopIfTrue="1" operator="equal">
      <formula>1</formula>
    </cfRule>
  </conditionalFormatting>
  <conditionalFormatting sqref="AJ116">
    <cfRule type="cellIs" dxfId="775" priority="798" stopIfTrue="1" operator="equal">
      <formula>1</formula>
    </cfRule>
  </conditionalFormatting>
  <conditionalFormatting sqref="AJ142">
    <cfRule type="cellIs" dxfId="774" priority="797" stopIfTrue="1" operator="equal">
      <formula>1</formula>
    </cfRule>
  </conditionalFormatting>
  <conditionalFormatting sqref="AJ131">
    <cfRule type="cellIs" dxfId="773" priority="796" stopIfTrue="1" operator="equal">
      <formula>1</formula>
    </cfRule>
  </conditionalFormatting>
  <conditionalFormatting sqref="AJ69">
    <cfRule type="cellIs" dxfId="772" priority="794" operator="equal">
      <formula>1</formula>
    </cfRule>
    <cfRule type="cellIs" dxfId="771" priority="795" operator="between">
      <formula>0.01</formula>
      <formula>0.99</formula>
    </cfRule>
  </conditionalFormatting>
  <conditionalFormatting sqref="AG56">
    <cfRule type="cellIs" dxfId="770" priority="792" operator="equal">
      <formula>1</formula>
    </cfRule>
    <cfRule type="cellIs" dxfId="769" priority="793" operator="between">
      <formula>0.01</formula>
      <formula>0.99</formula>
    </cfRule>
  </conditionalFormatting>
  <conditionalFormatting sqref="AJ80">
    <cfRule type="cellIs" dxfId="768" priority="790" operator="equal">
      <formula>1</formula>
    </cfRule>
    <cfRule type="cellIs" dxfId="767" priority="791" operator="between">
      <formula>0.01</formula>
      <formula>0.99</formula>
    </cfRule>
  </conditionalFormatting>
  <conditionalFormatting sqref="AJ91">
    <cfRule type="cellIs" dxfId="766" priority="788" operator="equal">
      <formula>1</formula>
    </cfRule>
    <cfRule type="cellIs" dxfId="765" priority="789" operator="between">
      <formula>0.01</formula>
      <formula>0.99</formula>
    </cfRule>
  </conditionalFormatting>
  <conditionalFormatting sqref="AJ92">
    <cfRule type="cellIs" dxfId="764" priority="786" operator="equal">
      <formula>1</formula>
    </cfRule>
    <cfRule type="cellIs" dxfId="763" priority="787" operator="between">
      <formula>0.01</formula>
      <formula>0.99</formula>
    </cfRule>
  </conditionalFormatting>
  <conditionalFormatting sqref="AJ108">
    <cfRule type="cellIs" dxfId="762" priority="784" operator="equal">
      <formula>1</formula>
    </cfRule>
    <cfRule type="cellIs" dxfId="761" priority="785" operator="between">
      <formula>0.01</formula>
      <formula>0.99</formula>
    </cfRule>
  </conditionalFormatting>
  <conditionalFormatting sqref="AJ34">
    <cfRule type="cellIs" dxfId="760" priority="782" operator="equal">
      <formula>1</formula>
    </cfRule>
    <cfRule type="cellIs" dxfId="759" priority="783" operator="between">
      <formula>0.01</formula>
      <formula>0.99</formula>
    </cfRule>
  </conditionalFormatting>
  <conditionalFormatting sqref="AJ14">
    <cfRule type="cellIs" dxfId="758" priority="780" operator="equal">
      <formula>1</formula>
    </cfRule>
    <cfRule type="cellIs" dxfId="757" priority="781" operator="between">
      <formula>0.01</formula>
      <formula>0.99</formula>
    </cfRule>
  </conditionalFormatting>
  <conditionalFormatting sqref="AJ15">
    <cfRule type="cellIs" dxfId="756" priority="778" operator="equal">
      <formula>1</formula>
    </cfRule>
    <cfRule type="cellIs" dxfId="755" priority="779" operator="between">
      <formula>0.01</formula>
      <formula>0.99</formula>
    </cfRule>
  </conditionalFormatting>
  <conditionalFormatting sqref="AG16">
    <cfRule type="cellIs" dxfId="754" priority="776" operator="equal">
      <formula>1</formula>
    </cfRule>
    <cfRule type="cellIs" dxfId="753" priority="777" operator="between">
      <formula>0.01</formula>
      <formula>0.99</formula>
    </cfRule>
  </conditionalFormatting>
  <conditionalFormatting sqref="AJ93">
    <cfRule type="cellIs" dxfId="752" priority="774" operator="equal">
      <formula>1</formula>
    </cfRule>
    <cfRule type="cellIs" dxfId="751" priority="775" operator="between">
      <formula>0.01</formula>
      <formula>0.99</formula>
    </cfRule>
  </conditionalFormatting>
  <conditionalFormatting sqref="AJ109">
    <cfRule type="cellIs" dxfId="750" priority="772" operator="equal">
      <formula>1</formula>
    </cfRule>
    <cfRule type="cellIs" dxfId="749" priority="773" operator="between">
      <formula>0.01</formula>
      <formula>0.99</formula>
    </cfRule>
  </conditionalFormatting>
  <conditionalFormatting sqref="AJ112">
    <cfRule type="cellIs" dxfId="748" priority="770" operator="equal">
      <formula>1</formula>
    </cfRule>
    <cfRule type="cellIs" dxfId="747" priority="771" operator="between">
      <formula>0.01</formula>
      <formula>0.99</formula>
    </cfRule>
  </conditionalFormatting>
  <conditionalFormatting sqref="AG115">
    <cfRule type="cellIs" dxfId="746" priority="768" operator="equal">
      <formula>1</formula>
    </cfRule>
    <cfRule type="cellIs" dxfId="745" priority="769" operator="between">
      <formula>0.01</formula>
      <formula>0.99</formula>
    </cfRule>
  </conditionalFormatting>
  <conditionalFormatting sqref="AJ134">
    <cfRule type="cellIs" dxfId="744" priority="765" operator="equal">
      <formula>1</formula>
    </cfRule>
    <cfRule type="cellIs" dxfId="743" priority="766" operator="between">
      <formula>0.01</formula>
      <formula>0.99</formula>
    </cfRule>
  </conditionalFormatting>
  <conditionalFormatting sqref="AJ137">
    <cfRule type="cellIs" dxfId="742" priority="763" operator="equal">
      <formula>1</formula>
    </cfRule>
    <cfRule type="cellIs" dxfId="741" priority="764" operator="between">
      <formula>0.01</formula>
      <formula>0.99</formula>
    </cfRule>
  </conditionalFormatting>
  <conditionalFormatting sqref="AJ136">
    <cfRule type="cellIs" dxfId="740" priority="761" operator="equal">
      <formula>1</formula>
    </cfRule>
    <cfRule type="cellIs" dxfId="739" priority="762" operator="between">
      <formula>0.01</formula>
      <formula>0.99</formula>
    </cfRule>
  </conditionalFormatting>
  <conditionalFormatting sqref="AJ147">
    <cfRule type="cellIs" dxfId="738" priority="759" operator="equal">
      <formula>1</formula>
    </cfRule>
    <cfRule type="cellIs" dxfId="737" priority="760" operator="between">
      <formula>0.01</formula>
      <formula>0.99</formula>
    </cfRule>
  </conditionalFormatting>
  <conditionalFormatting sqref="AJ148">
    <cfRule type="cellIs" dxfId="736" priority="757" operator="equal">
      <formula>1</formula>
    </cfRule>
    <cfRule type="cellIs" dxfId="735" priority="758" operator="between">
      <formula>0.01</formula>
      <formula>0.99</formula>
    </cfRule>
  </conditionalFormatting>
  <conditionalFormatting sqref="AJ140">
    <cfRule type="cellIs" dxfId="734" priority="755" operator="equal">
      <formula>1</formula>
    </cfRule>
    <cfRule type="cellIs" dxfId="733" priority="756" operator="between">
      <formula>0.01</formula>
      <formula>0.99</formula>
    </cfRule>
  </conditionalFormatting>
  <conditionalFormatting sqref="AJ141">
    <cfRule type="cellIs" dxfId="732" priority="753" operator="equal">
      <formula>1</formula>
    </cfRule>
    <cfRule type="cellIs" dxfId="731" priority="754" operator="between">
      <formula>0.01</formula>
      <formula>0.99</formula>
    </cfRule>
  </conditionalFormatting>
  <conditionalFormatting sqref="AJ98">
    <cfRule type="cellIs" dxfId="730" priority="751" operator="equal">
      <formula>1</formula>
    </cfRule>
    <cfRule type="cellIs" dxfId="729" priority="752" operator="between">
      <formula>0.01</formula>
      <formula>0.99</formula>
    </cfRule>
  </conditionalFormatting>
  <conditionalFormatting sqref="AJ113">
    <cfRule type="cellIs" dxfId="728" priority="749" operator="equal">
      <formula>1</formula>
    </cfRule>
    <cfRule type="cellIs" dxfId="727" priority="750" operator="between">
      <formula>0.01</formula>
      <formula>0.99</formula>
    </cfRule>
  </conditionalFormatting>
  <conditionalFormatting sqref="AJ144">
    <cfRule type="cellIs" dxfId="726" priority="747" operator="equal">
      <formula>1</formula>
    </cfRule>
    <cfRule type="cellIs" dxfId="725" priority="748" operator="between">
      <formula>0.01</formula>
      <formula>0.99</formula>
    </cfRule>
  </conditionalFormatting>
  <conditionalFormatting sqref="AJ146">
    <cfRule type="cellIs" dxfId="724" priority="745" operator="equal">
      <formula>1</formula>
    </cfRule>
    <cfRule type="cellIs" dxfId="723" priority="746" operator="between">
      <formula>0.01</formula>
      <formula>0.99</formula>
    </cfRule>
  </conditionalFormatting>
  <conditionalFormatting sqref="AJ121">
    <cfRule type="cellIs" dxfId="722" priority="743" operator="equal">
      <formula>1</formula>
    </cfRule>
    <cfRule type="cellIs" dxfId="721" priority="744" operator="between">
      <formula>0.01</formula>
      <formula>0.99</formula>
    </cfRule>
  </conditionalFormatting>
  <conditionalFormatting sqref="AJ149">
    <cfRule type="cellIs" dxfId="720" priority="741" operator="equal">
      <formula>1</formula>
    </cfRule>
    <cfRule type="cellIs" dxfId="719" priority="742" operator="between">
      <formula>0.01</formula>
      <formula>0.99</formula>
    </cfRule>
  </conditionalFormatting>
  <conditionalFormatting sqref="AJ150">
    <cfRule type="cellIs" dxfId="718" priority="739" operator="equal">
      <formula>1</formula>
    </cfRule>
    <cfRule type="cellIs" dxfId="717" priority="740" operator="between">
      <formula>0.01</formula>
      <formula>0.99</formula>
    </cfRule>
  </conditionalFormatting>
  <conditionalFormatting sqref="AF9">
    <cfRule type="cellIs" dxfId="716" priority="724" operator="equal">
      <formula>"Complete - underachieving"</formula>
    </cfRule>
    <cfRule type="containsText" dxfId="715" priority="725" operator="containsText" text="Complete - under-achieving">
      <formula>NOT(ISERROR(SEARCH("Complete - under-achieving",AF9)))</formula>
    </cfRule>
    <cfRule type="containsText" dxfId="714" priority="726" operator="containsText" text="Other">
      <formula>NOT(ISERROR(SEARCH("Other",AF9)))</formula>
    </cfRule>
    <cfRule type="containsText" dxfId="713" priority="727" operator="containsText" text="Complete">
      <formula>NOT(ISERROR(SEARCH("Complete",AF9)))</formula>
    </cfRule>
    <cfRule type="containsText" dxfId="712" priority="728" operator="containsText" text="Complete - under-achieving">
      <formula>NOT(ISERROR(SEARCH("Complete - under-achieving",AF9)))</formula>
    </cfRule>
    <cfRule type="containsText" dxfId="711" priority="729" operator="containsText" text="Slippage">
      <formula>NOT(ISERROR(SEARCH("Slippage",AF9)))</formula>
    </cfRule>
    <cfRule type="containsText" dxfId="710" priority="730" operator="containsText" text="On track">
      <formula>NOT(ISERROR(SEARCH("On track",AF9)))</formula>
    </cfRule>
    <cfRule type="containsText" dxfId="709" priority="731" operator="containsText" text="Complete">
      <formula>NOT(ISERROR(SEARCH("Complete",AF9)))</formula>
    </cfRule>
  </conditionalFormatting>
  <conditionalFormatting sqref="AF9">
    <cfRule type="cellIs" dxfId="708" priority="737" operator="equal">
      <formula>1</formula>
    </cfRule>
    <cfRule type="cellIs" dxfId="707" priority="738" operator="between">
      <formula>0.01</formula>
      <formula>0.99</formula>
    </cfRule>
  </conditionalFormatting>
  <conditionalFormatting sqref="AF9">
    <cfRule type="containsText" dxfId="706" priority="734" operator="containsText" text="Slower">
      <formula>NOT(ISERROR(SEARCH("Slower",AF9)))</formula>
    </cfRule>
    <cfRule type="containsText" dxfId="705" priority="735" operator="containsText" text="Same">
      <formula>NOT(ISERROR(SEARCH("Same",AF9)))</formula>
    </cfRule>
    <cfRule type="containsText" dxfId="704" priority="736" operator="containsText" text="Faster">
      <formula>NOT(ISERROR(SEARCH("Faster",AF9)))</formula>
    </cfRule>
  </conditionalFormatting>
  <conditionalFormatting sqref="AF9">
    <cfRule type="cellIs" dxfId="703" priority="732" operator="equal">
      <formula>1</formula>
    </cfRule>
    <cfRule type="cellIs" dxfId="702" priority="733" operator="between">
      <formula>0.01</formula>
      <formula>0.99</formula>
    </cfRule>
  </conditionalFormatting>
  <conditionalFormatting sqref="AG31:AH31 AG33:AH33 AH32">
    <cfRule type="cellIs" dxfId="701" priority="722" operator="equal">
      <formula>1</formula>
    </cfRule>
    <cfRule type="cellIs" dxfId="700" priority="723" operator="between">
      <formula>0.01</formula>
      <formula>0.99</formula>
    </cfRule>
  </conditionalFormatting>
  <conditionalFormatting sqref="AG38">
    <cfRule type="cellIs" dxfId="699" priority="706" operator="equal">
      <formula>1</formula>
    </cfRule>
  </conditionalFormatting>
  <conditionalFormatting sqref="AG123:AH123">
    <cfRule type="cellIs" dxfId="698" priority="709" operator="equal">
      <formula>1</formula>
    </cfRule>
  </conditionalFormatting>
  <conditionalFormatting sqref="AG87">
    <cfRule type="cellIs" dxfId="697" priority="716" stopIfTrue="1" operator="equal">
      <formula>1</formula>
    </cfRule>
  </conditionalFormatting>
  <conditionalFormatting sqref="AG95">
    <cfRule type="cellIs" dxfId="696" priority="715" stopIfTrue="1" operator="equal">
      <formula>1</formula>
    </cfRule>
  </conditionalFormatting>
  <conditionalFormatting sqref="AG122">
    <cfRule type="cellIs" dxfId="695" priority="708" stopIfTrue="1" operator="equal">
      <formula>1</formula>
    </cfRule>
  </conditionalFormatting>
  <conditionalFormatting sqref="AG29 AH30">
    <cfRule type="cellIs" dxfId="694" priority="707" operator="equal">
      <formula>1</formula>
    </cfRule>
  </conditionalFormatting>
  <conditionalFormatting sqref="AG136:AH137">
    <cfRule type="cellIs" dxfId="693" priority="705" operator="equal">
      <formula>1</formula>
    </cfRule>
  </conditionalFormatting>
  <conditionalFormatting sqref="AG140:AH140">
    <cfRule type="cellIs" dxfId="692" priority="704" operator="equal">
      <formula>1</formula>
    </cfRule>
  </conditionalFormatting>
  <conditionalFormatting sqref="AH115">
    <cfRule type="cellIs" dxfId="691" priority="702" operator="equal">
      <formula>1</formula>
    </cfRule>
  </conditionalFormatting>
  <conditionalFormatting sqref="AG109:AH109">
    <cfRule type="cellIs" dxfId="690" priority="701" operator="equal">
      <formula>1</formula>
    </cfRule>
  </conditionalFormatting>
  <conditionalFormatting sqref="AG104:AH104">
    <cfRule type="cellIs" dxfId="689" priority="700" operator="equal">
      <formula>1</formula>
    </cfRule>
  </conditionalFormatting>
  <conditionalFormatting sqref="AG110">
    <cfRule type="cellIs" dxfId="688" priority="696" stopIfTrue="1" operator="equal">
      <formula>1</formula>
    </cfRule>
  </conditionalFormatting>
  <conditionalFormatting sqref="AG82:AH82 AG34:AH37 AG54:AH55 AG48:AH51 AG44:AH46 AG20:AH27 AG57:AH57 AH56 AG60:AH62">
    <cfRule type="cellIs" dxfId="687" priority="694" operator="equal">
      <formula>1</formula>
    </cfRule>
    <cfRule type="cellIs" dxfId="686" priority="695" operator="between">
      <formula>0.01</formula>
      <formula>0.99</formula>
    </cfRule>
  </conditionalFormatting>
  <conditionalFormatting sqref="AG10:AH11">
    <cfRule type="cellIs" dxfId="685" priority="692" operator="equal">
      <formula>1</formula>
    </cfRule>
    <cfRule type="cellIs" dxfId="684" priority="693" operator="between">
      <formula>0.01</formula>
      <formula>0.99</formula>
    </cfRule>
  </conditionalFormatting>
  <conditionalFormatting sqref="AG14:AH15 AH16:AH17">
    <cfRule type="cellIs" dxfId="683" priority="690" operator="equal">
      <formula>1</formula>
    </cfRule>
    <cfRule type="cellIs" dxfId="682" priority="691" operator="between">
      <formula>0.01</formula>
      <formula>0.99</formula>
    </cfRule>
  </conditionalFormatting>
  <conditionalFormatting sqref="AG41:AH43">
    <cfRule type="cellIs" dxfId="681" priority="688" operator="equal">
      <formula>1</formula>
    </cfRule>
    <cfRule type="cellIs" dxfId="680" priority="689" operator="between">
      <formula>0.01</formula>
      <formula>0.99</formula>
    </cfRule>
  </conditionalFormatting>
  <conditionalFormatting sqref="AG66:AH67 AG69:AH70 AH68 AG73:AH75">
    <cfRule type="cellIs" dxfId="679" priority="686" operator="equal">
      <formula>1</formula>
    </cfRule>
    <cfRule type="cellIs" dxfId="678" priority="687" operator="between">
      <formula>0.01</formula>
      <formula>0.99</formula>
    </cfRule>
  </conditionalFormatting>
  <conditionalFormatting sqref="AG76:AH76">
    <cfRule type="cellIs" dxfId="677" priority="684" operator="equal">
      <formula>1</formula>
    </cfRule>
    <cfRule type="cellIs" dxfId="676" priority="685" operator="between">
      <formula>0.01</formula>
      <formula>0.99</formula>
    </cfRule>
  </conditionalFormatting>
  <conditionalFormatting sqref="AG79:AH79 AG83:AH83">
    <cfRule type="cellIs" dxfId="675" priority="682" operator="equal">
      <formula>1</formula>
    </cfRule>
    <cfRule type="cellIs" dxfId="674" priority="683" operator="between">
      <formula>0.01</formula>
      <formula>0.99</formula>
    </cfRule>
  </conditionalFormatting>
  <conditionalFormatting sqref="AG84:AH85 AG80:AH81">
    <cfRule type="cellIs" dxfId="673" priority="680" operator="equal">
      <formula>1</formula>
    </cfRule>
    <cfRule type="cellIs" dxfId="672" priority="681" operator="between">
      <formula>0.01</formula>
      <formula>0.99</formula>
    </cfRule>
  </conditionalFormatting>
  <conditionalFormatting sqref="AG89:AH94">
    <cfRule type="cellIs" dxfId="671" priority="678" operator="equal">
      <formula>1</formula>
    </cfRule>
    <cfRule type="cellIs" dxfId="670" priority="679" operator="between">
      <formula>0.01</formula>
      <formula>0.99</formula>
    </cfRule>
  </conditionalFormatting>
  <conditionalFormatting sqref="AG97:AH97 AG103:AH103 AH100:AH102 AG99:AH99 AH98">
    <cfRule type="cellIs" dxfId="669" priority="676" operator="equal">
      <formula>1</formula>
    </cfRule>
    <cfRule type="cellIs" dxfId="668" priority="677" operator="between">
      <formula>0.01</formula>
      <formula>0.99</formula>
    </cfRule>
  </conditionalFormatting>
  <conditionalFormatting sqref="AG19:AH19">
    <cfRule type="cellIs" dxfId="667" priority="674" operator="equal">
      <formula>1</formula>
    </cfRule>
    <cfRule type="cellIs" dxfId="666" priority="675" operator="between">
      <formula>0.01</formula>
      <formula>0.99</formula>
    </cfRule>
  </conditionalFormatting>
  <conditionalFormatting sqref="AG52">
    <cfRule type="cellIs" dxfId="665" priority="673" operator="equal">
      <formula>1</formula>
    </cfRule>
  </conditionalFormatting>
  <conditionalFormatting sqref="AG58">
    <cfRule type="cellIs" dxfId="664" priority="672" operator="equal">
      <formula>1</formula>
    </cfRule>
  </conditionalFormatting>
  <conditionalFormatting sqref="AG63">
    <cfRule type="cellIs" dxfId="663" priority="671" operator="equal">
      <formula>1</formula>
    </cfRule>
  </conditionalFormatting>
  <conditionalFormatting sqref="AG71">
    <cfRule type="cellIs" dxfId="662" priority="670" operator="equal">
      <formula>1</formula>
    </cfRule>
  </conditionalFormatting>
  <conditionalFormatting sqref="AG77">
    <cfRule type="cellIs" dxfId="661" priority="669" operator="equal">
      <formula>1</formula>
    </cfRule>
  </conditionalFormatting>
  <conditionalFormatting sqref="AG107:AH108">
    <cfRule type="cellIs" dxfId="660" priority="667" operator="equal">
      <formula>1</formula>
    </cfRule>
    <cfRule type="cellIs" dxfId="659" priority="668" operator="between">
      <formula>0.01</formula>
      <formula>0.99</formula>
    </cfRule>
  </conditionalFormatting>
  <conditionalFormatting sqref="AG113:AH114 AH112">
    <cfRule type="cellIs" dxfId="658" priority="665" operator="equal">
      <formula>1</formula>
    </cfRule>
    <cfRule type="cellIs" dxfId="657" priority="666" operator="between">
      <formula>0.01</formula>
      <formula>0.99</formula>
    </cfRule>
  </conditionalFormatting>
  <conditionalFormatting sqref="AG118:AH121">
    <cfRule type="cellIs" dxfId="656" priority="663" operator="equal">
      <formula>1</formula>
    </cfRule>
    <cfRule type="cellIs" dxfId="655" priority="664" operator="between">
      <formula>0.01</formula>
      <formula>0.99</formula>
    </cfRule>
  </conditionalFormatting>
  <conditionalFormatting sqref="AG125:AH128">
    <cfRule type="cellIs" dxfId="654" priority="661" operator="equal">
      <formula>1</formula>
    </cfRule>
    <cfRule type="cellIs" dxfId="653" priority="662" operator="between">
      <formula>0.01</formula>
      <formula>0.99</formula>
    </cfRule>
  </conditionalFormatting>
  <conditionalFormatting sqref="AG133:AH135">
    <cfRule type="cellIs" dxfId="652" priority="659" operator="equal">
      <formula>1</formula>
    </cfRule>
    <cfRule type="cellIs" dxfId="651" priority="660" operator="between">
      <formula>0.01</formula>
      <formula>0.99</formula>
    </cfRule>
  </conditionalFormatting>
  <conditionalFormatting sqref="AH144:AH148">
    <cfRule type="cellIs" dxfId="650" priority="657" operator="equal">
      <formula>1</formula>
    </cfRule>
    <cfRule type="cellIs" dxfId="649" priority="658" operator="between">
      <formula>0.01</formula>
      <formula>0.99</formula>
    </cfRule>
  </conditionalFormatting>
  <conditionalFormatting sqref="AG131">
    <cfRule type="cellIs" dxfId="648" priority="656" stopIfTrue="1" operator="equal">
      <formula>1</formula>
    </cfRule>
  </conditionalFormatting>
  <conditionalFormatting sqref="AG141:AH141">
    <cfRule type="cellIs" dxfId="647" priority="655" stopIfTrue="1" operator="equal">
      <formula>1</formula>
    </cfRule>
  </conditionalFormatting>
  <conditionalFormatting sqref="AG138">
    <cfRule type="cellIs" dxfId="646" priority="654" stopIfTrue="1" operator="equal">
      <formula>1</formula>
    </cfRule>
  </conditionalFormatting>
  <conditionalFormatting sqref="AG151">
    <cfRule type="cellIs" dxfId="645" priority="653" stopIfTrue="1" operator="equal">
      <formula>1</formula>
    </cfRule>
  </conditionalFormatting>
  <conditionalFormatting sqref="AG105">
    <cfRule type="cellIs" dxfId="644" priority="652" stopIfTrue="1" operator="equal">
      <formula>1</formula>
    </cfRule>
  </conditionalFormatting>
  <conditionalFormatting sqref="AG116">
    <cfRule type="cellIs" dxfId="643" priority="651" stopIfTrue="1" operator="equal">
      <formula>1</formula>
    </cfRule>
  </conditionalFormatting>
  <conditionalFormatting sqref="AG142">
    <cfRule type="cellIs" dxfId="642" priority="650" stopIfTrue="1" operator="equal">
      <formula>1</formula>
    </cfRule>
  </conditionalFormatting>
  <conditionalFormatting sqref="AG12:AH12">
    <cfRule type="cellIs" dxfId="641" priority="648" operator="equal">
      <formula>1</formula>
    </cfRule>
    <cfRule type="cellIs" dxfId="640" priority="649" operator="between">
      <formula>0.01</formula>
      <formula>0.99</formula>
    </cfRule>
  </conditionalFormatting>
  <conditionalFormatting sqref="AG13:AH13">
    <cfRule type="cellIs" dxfId="639" priority="646" operator="equal">
      <formula>1</formula>
    </cfRule>
    <cfRule type="cellIs" dxfId="638" priority="647" operator="between">
      <formula>0.01</formula>
      <formula>0.99</formula>
    </cfRule>
  </conditionalFormatting>
  <conditionalFormatting sqref="AF18:AF27">
    <cfRule type="cellIs" dxfId="637" priority="631" operator="equal">
      <formula>"Complete - underachieving"</formula>
    </cfRule>
    <cfRule type="containsText" dxfId="636" priority="632" operator="containsText" text="Complete - under-achieving">
      <formula>NOT(ISERROR(SEARCH("Complete - under-achieving",AF18)))</formula>
    </cfRule>
    <cfRule type="containsText" dxfId="635" priority="633" operator="containsText" text="Other">
      <formula>NOT(ISERROR(SEARCH("Other",AF18)))</formula>
    </cfRule>
    <cfRule type="containsText" dxfId="634" priority="634" operator="containsText" text="Complete">
      <formula>NOT(ISERROR(SEARCH("Complete",AF18)))</formula>
    </cfRule>
    <cfRule type="containsText" dxfId="633" priority="635" operator="containsText" text="Complete - under-achieving">
      <formula>NOT(ISERROR(SEARCH("Complete - under-achieving",AF18)))</formula>
    </cfRule>
    <cfRule type="containsText" dxfId="632" priority="636" operator="containsText" text="Slippage">
      <formula>NOT(ISERROR(SEARCH("Slippage",AF18)))</formula>
    </cfRule>
    <cfRule type="containsText" dxfId="631" priority="637" operator="containsText" text="On track">
      <formula>NOT(ISERROR(SEARCH("On track",AF18)))</formula>
    </cfRule>
    <cfRule type="containsText" dxfId="630" priority="638" operator="containsText" text="Complete">
      <formula>NOT(ISERROR(SEARCH("Complete",AF18)))</formula>
    </cfRule>
  </conditionalFormatting>
  <conditionalFormatting sqref="AF18:AF27">
    <cfRule type="cellIs" dxfId="629" priority="644" operator="equal">
      <formula>1</formula>
    </cfRule>
    <cfRule type="cellIs" dxfId="628" priority="645" operator="between">
      <formula>0.01</formula>
      <formula>0.99</formula>
    </cfRule>
  </conditionalFormatting>
  <conditionalFormatting sqref="AF18:AF27">
    <cfRule type="containsText" dxfId="627" priority="641" operator="containsText" text="Slower">
      <formula>NOT(ISERROR(SEARCH("Slower",AF18)))</formula>
    </cfRule>
    <cfRule type="containsText" dxfId="626" priority="642" operator="containsText" text="Same">
      <formula>NOT(ISERROR(SEARCH("Same",AF18)))</formula>
    </cfRule>
    <cfRule type="containsText" dxfId="625" priority="643" operator="containsText" text="Faster">
      <formula>NOT(ISERROR(SEARCH("Faster",AF18)))</formula>
    </cfRule>
  </conditionalFormatting>
  <conditionalFormatting sqref="AF18:AF27">
    <cfRule type="cellIs" dxfId="624" priority="639" operator="equal">
      <formula>1</formula>
    </cfRule>
    <cfRule type="cellIs" dxfId="623" priority="640" operator="between">
      <formula>0.01</formula>
      <formula>0.99</formula>
    </cfRule>
  </conditionalFormatting>
  <conditionalFormatting sqref="AF30">
    <cfRule type="cellIs" dxfId="622" priority="616" operator="equal">
      <formula>"Complete - underachieving"</formula>
    </cfRule>
    <cfRule type="containsText" dxfId="621" priority="617" operator="containsText" text="Complete - under-achieving">
      <formula>NOT(ISERROR(SEARCH("Complete - under-achieving",AF30)))</formula>
    </cfRule>
    <cfRule type="containsText" dxfId="620" priority="618" operator="containsText" text="Other">
      <formula>NOT(ISERROR(SEARCH("Other",AF30)))</formula>
    </cfRule>
    <cfRule type="containsText" dxfId="619" priority="619" operator="containsText" text="Complete">
      <formula>NOT(ISERROR(SEARCH("Complete",AF30)))</formula>
    </cfRule>
    <cfRule type="containsText" dxfId="618" priority="620" operator="containsText" text="Complete - under-achieving">
      <formula>NOT(ISERROR(SEARCH("Complete - under-achieving",AF30)))</formula>
    </cfRule>
    <cfRule type="containsText" dxfId="617" priority="621" operator="containsText" text="Slippage">
      <formula>NOT(ISERROR(SEARCH("Slippage",AF30)))</formula>
    </cfRule>
    <cfRule type="containsText" dxfId="616" priority="622" operator="containsText" text="On track">
      <formula>NOT(ISERROR(SEARCH("On track",AF30)))</formula>
    </cfRule>
    <cfRule type="containsText" dxfId="615" priority="623" operator="containsText" text="Complete">
      <formula>NOT(ISERROR(SEARCH("Complete",AF30)))</formula>
    </cfRule>
  </conditionalFormatting>
  <conditionalFormatting sqref="AF30">
    <cfRule type="cellIs" dxfId="614" priority="629" operator="equal">
      <formula>1</formula>
    </cfRule>
    <cfRule type="cellIs" dxfId="613" priority="630" operator="between">
      <formula>0.01</formula>
      <formula>0.99</formula>
    </cfRule>
  </conditionalFormatting>
  <conditionalFormatting sqref="AF30">
    <cfRule type="containsText" dxfId="612" priority="626" operator="containsText" text="Slower">
      <formula>NOT(ISERROR(SEARCH("Slower",AF30)))</formula>
    </cfRule>
    <cfRule type="containsText" dxfId="611" priority="627" operator="containsText" text="Same">
      <formula>NOT(ISERROR(SEARCH("Same",AF30)))</formula>
    </cfRule>
    <cfRule type="containsText" dxfId="610" priority="628" operator="containsText" text="Faster">
      <formula>NOT(ISERROR(SEARCH("Faster",AF30)))</formula>
    </cfRule>
  </conditionalFormatting>
  <conditionalFormatting sqref="AF30">
    <cfRule type="cellIs" dxfId="609" priority="624" operator="equal">
      <formula>1</formula>
    </cfRule>
    <cfRule type="cellIs" dxfId="608" priority="625" operator="between">
      <formula>0.01</formula>
      <formula>0.99</formula>
    </cfRule>
  </conditionalFormatting>
  <conditionalFormatting sqref="AF31:AF33">
    <cfRule type="cellIs" dxfId="607" priority="601" operator="equal">
      <formula>"Complete - underachieving"</formula>
    </cfRule>
    <cfRule type="containsText" dxfId="606" priority="602" operator="containsText" text="Complete - under-achieving">
      <formula>NOT(ISERROR(SEARCH("Complete - under-achieving",AF31)))</formula>
    </cfRule>
    <cfRule type="containsText" dxfId="605" priority="603" operator="containsText" text="Other">
      <formula>NOT(ISERROR(SEARCH("Other",AF31)))</formula>
    </cfRule>
    <cfRule type="containsText" dxfId="604" priority="604" operator="containsText" text="Complete">
      <formula>NOT(ISERROR(SEARCH("Complete",AF31)))</formula>
    </cfRule>
    <cfRule type="containsText" dxfId="603" priority="605" operator="containsText" text="Complete - under-achieving">
      <formula>NOT(ISERROR(SEARCH("Complete - under-achieving",AF31)))</formula>
    </cfRule>
    <cfRule type="containsText" dxfId="602" priority="606" operator="containsText" text="Slippage">
      <formula>NOT(ISERROR(SEARCH("Slippage",AF31)))</formula>
    </cfRule>
    <cfRule type="containsText" dxfId="601" priority="607" operator="containsText" text="On track">
      <formula>NOT(ISERROR(SEARCH("On track",AF31)))</formula>
    </cfRule>
    <cfRule type="containsText" dxfId="600" priority="608" operator="containsText" text="Complete">
      <formula>NOT(ISERROR(SEARCH("Complete",AF31)))</formula>
    </cfRule>
  </conditionalFormatting>
  <conditionalFormatting sqref="AF31:AF33">
    <cfRule type="cellIs" dxfId="599" priority="614" operator="equal">
      <formula>1</formula>
    </cfRule>
    <cfRule type="cellIs" dxfId="598" priority="615" operator="between">
      <formula>0.01</formula>
      <formula>0.99</formula>
    </cfRule>
  </conditionalFormatting>
  <conditionalFormatting sqref="AF31:AF33">
    <cfRule type="containsText" dxfId="597" priority="611" operator="containsText" text="Slower">
      <formula>NOT(ISERROR(SEARCH("Slower",AF31)))</formula>
    </cfRule>
    <cfRule type="containsText" dxfId="596" priority="612" operator="containsText" text="Same">
      <formula>NOT(ISERROR(SEARCH("Same",AF31)))</formula>
    </cfRule>
    <cfRule type="containsText" dxfId="595" priority="613" operator="containsText" text="Faster">
      <formula>NOT(ISERROR(SEARCH("Faster",AF31)))</formula>
    </cfRule>
  </conditionalFormatting>
  <conditionalFormatting sqref="AF31:AF33">
    <cfRule type="cellIs" dxfId="594" priority="609" operator="equal">
      <formula>1</formula>
    </cfRule>
    <cfRule type="cellIs" dxfId="593" priority="610" operator="between">
      <formula>0.01</formula>
      <formula>0.99</formula>
    </cfRule>
  </conditionalFormatting>
  <conditionalFormatting sqref="AF34">
    <cfRule type="cellIs" dxfId="592" priority="586" operator="equal">
      <formula>"Complete - underachieving"</formula>
    </cfRule>
    <cfRule type="containsText" dxfId="591" priority="587" operator="containsText" text="Complete - under-achieving">
      <formula>NOT(ISERROR(SEARCH("Complete - under-achieving",AF34)))</formula>
    </cfRule>
    <cfRule type="containsText" dxfId="590" priority="588" operator="containsText" text="Other">
      <formula>NOT(ISERROR(SEARCH("Other",AF34)))</formula>
    </cfRule>
    <cfRule type="containsText" dxfId="589" priority="589" operator="containsText" text="Complete">
      <formula>NOT(ISERROR(SEARCH("Complete",AF34)))</formula>
    </cfRule>
    <cfRule type="containsText" dxfId="588" priority="590" operator="containsText" text="Complete - under-achieving">
      <formula>NOT(ISERROR(SEARCH("Complete - under-achieving",AF34)))</formula>
    </cfRule>
    <cfRule type="containsText" dxfId="587" priority="591" operator="containsText" text="Slippage">
      <formula>NOT(ISERROR(SEARCH("Slippage",AF34)))</formula>
    </cfRule>
    <cfRule type="containsText" dxfId="586" priority="592" operator="containsText" text="On track">
      <formula>NOT(ISERROR(SEARCH("On track",AF34)))</formula>
    </cfRule>
    <cfRule type="containsText" dxfId="585" priority="593" operator="containsText" text="Complete">
      <formula>NOT(ISERROR(SEARCH("Complete",AF34)))</formula>
    </cfRule>
  </conditionalFormatting>
  <conditionalFormatting sqref="AF34">
    <cfRule type="cellIs" dxfId="584" priority="599" operator="equal">
      <formula>1</formula>
    </cfRule>
    <cfRule type="cellIs" dxfId="583" priority="600" operator="between">
      <formula>0.01</formula>
      <formula>0.99</formula>
    </cfRule>
  </conditionalFormatting>
  <conditionalFormatting sqref="AF34">
    <cfRule type="containsText" dxfId="582" priority="596" operator="containsText" text="Slower">
      <formula>NOT(ISERROR(SEARCH("Slower",AF34)))</formula>
    </cfRule>
    <cfRule type="containsText" dxfId="581" priority="597" operator="containsText" text="Same">
      <formula>NOT(ISERROR(SEARCH("Same",AF34)))</formula>
    </cfRule>
    <cfRule type="containsText" dxfId="580" priority="598" operator="containsText" text="Faster">
      <formula>NOT(ISERROR(SEARCH("Faster",AF34)))</formula>
    </cfRule>
  </conditionalFormatting>
  <conditionalFormatting sqref="AF34">
    <cfRule type="cellIs" dxfId="579" priority="594" operator="equal">
      <formula>1</formula>
    </cfRule>
    <cfRule type="cellIs" dxfId="578" priority="595" operator="between">
      <formula>0.01</formula>
      <formula>0.99</formula>
    </cfRule>
  </conditionalFormatting>
  <conditionalFormatting sqref="AF35:AF37">
    <cfRule type="cellIs" dxfId="577" priority="571" operator="equal">
      <formula>"Complete - underachieving"</formula>
    </cfRule>
    <cfRule type="containsText" dxfId="576" priority="572" operator="containsText" text="Complete - under-achieving">
      <formula>NOT(ISERROR(SEARCH("Complete - under-achieving",AF35)))</formula>
    </cfRule>
    <cfRule type="containsText" dxfId="575" priority="573" operator="containsText" text="Other">
      <formula>NOT(ISERROR(SEARCH("Other",AF35)))</formula>
    </cfRule>
    <cfRule type="containsText" dxfId="574" priority="574" operator="containsText" text="Complete">
      <formula>NOT(ISERROR(SEARCH("Complete",AF35)))</formula>
    </cfRule>
    <cfRule type="containsText" dxfId="573" priority="575" operator="containsText" text="Complete - under-achieving">
      <formula>NOT(ISERROR(SEARCH("Complete - under-achieving",AF35)))</formula>
    </cfRule>
    <cfRule type="containsText" dxfId="572" priority="576" operator="containsText" text="Slippage">
      <formula>NOT(ISERROR(SEARCH("Slippage",AF35)))</formula>
    </cfRule>
    <cfRule type="containsText" dxfId="571" priority="577" operator="containsText" text="On track">
      <formula>NOT(ISERROR(SEARCH("On track",AF35)))</formula>
    </cfRule>
    <cfRule type="containsText" dxfId="570" priority="578" operator="containsText" text="Complete">
      <formula>NOT(ISERROR(SEARCH("Complete",AF35)))</formula>
    </cfRule>
  </conditionalFormatting>
  <conditionalFormatting sqref="AF35:AF37">
    <cfRule type="cellIs" dxfId="569" priority="584" operator="equal">
      <formula>1</formula>
    </cfRule>
    <cfRule type="cellIs" dxfId="568" priority="585" operator="between">
      <formula>0.01</formula>
      <formula>0.99</formula>
    </cfRule>
  </conditionalFormatting>
  <conditionalFormatting sqref="AF35:AF37">
    <cfRule type="containsText" dxfId="567" priority="581" operator="containsText" text="Slower">
      <formula>NOT(ISERROR(SEARCH("Slower",AF35)))</formula>
    </cfRule>
    <cfRule type="containsText" dxfId="566" priority="582" operator="containsText" text="Same">
      <formula>NOT(ISERROR(SEARCH("Same",AF35)))</formula>
    </cfRule>
    <cfRule type="containsText" dxfId="565" priority="583" operator="containsText" text="Faster">
      <formula>NOT(ISERROR(SEARCH("Faster",AF35)))</formula>
    </cfRule>
  </conditionalFormatting>
  <conditionalFormatting sqref="AF35:AF37">
    <cfRule type="cellIs" dxfId="564" priority="579" operator="equal">
      <formula>1</formula>
    </cfRule>
    <cfRule type="cellIs" dxfId="563" priority="580" operator="between">
      <formula>0.01</formula>
      <formula>0.99</formula>
    </cfRule>
  </conditionalFormatting>
  <conditionalFormatting sqref="AG32">
    <cfRule type="cellIs" dxfId="562" priority="569" operator="equal">
      <formula>1</formula>
    </cfRule>
    <cfRule type="cellIs" dxfId="561" priority="570" operator="between">
      <formula>0.01</formula>
      <formula>0.99</formula>
    </cfRule>
  </conditionalFormatting>
  <conditionalFormatting sqref="AF40:AF51">
    <cfRule type="cellIs" dxfId="560" priority="554" operator="equal">
      <formula>"Complete - underachieving"</formula>
    </cfRule>
    <cfRule type="containsText" dxfId="559" priority="555" operator="containsText" text="Complete - under-achieving">
      <formula>NOT(ISERROR(SEARCH("Complete - under-achieving",AF40)))</formula>
    </cfRule>
    <cfRule type="containsText" dxfId="558" priority="556" operator="containsText" text="Other">
      <formula>NOT(ISERROR(SEARCH("Other",AF40)))</formula>
    </cfRule>
    <cfRule type="containsText" dxfId="557" priority="557" operator="containsText" text="Complete">
      <formula>NOT(ISERROR(SEARCH("Complete",AF40)))</formula>
    </cfRule>
    <cfRule type="containsText" dxfId="556" priority="558" operator="containsText" text="Complete - under-achieving">
      <formula>NOT(ISERROR(SEARCH("Complete - under-achieving",AF40)))</formula>
    </cfRule>
    <cfRule type="containsText" dxfId="555" priority="559" operator="containsText" text="Slippage">
      <formula>NOT(ISERROR(SEARCH("Slippage",AF40)))</formula>
    </cfRule>
    <cfRule type="containsText" dxfId="554" priority="560" operator="containsText" text="On track">
      <formula>NOT(ISERROR(SEARCH("On track",AF40)))</formula>
    </cfRule>
    <cfRule type="containsText" dxfId="553" priority="561" operator="containsText" text="Complete">
      <formula>NOT(ISERROR(SEARCH("Complete",AF40)))</formula>
    </cfRule>
  </conditionalFormatting>
  <conditionalFormatting sqref="AF40:AF51">
    <cfRule type="cellIs" dxfId="552" priority="567" operator="equal">
      <formula>1</formula>
    </cfRule>
    <cfRule type="cellIs" dxfId="551" priority="568" operator="between">
      <formula>0.01</formula>
      <formula>0.99</formula>
    </cfRule>
  </conditionalFormatting>
  <conditionalFormatting sqref="AF40:AF51">
    <cfRule type="containsText" dxfId="550" priority="564" operator="containsText" text="Slower">
      <formula>NOT(ISERROR(SEARCH("Slower",AF40)))</formula>
    </cfRule>
    <cfRule type="containsText" dxfId="549" priority="565" operator="containsText" text="Same">
      <formula>NOT(ISERROR(SEARCH("Same",AF40)))</formula>
    </cfRule>
    <cfRule type="containsText" dxfId="548" priority="566" operator="containsText" text="Faster">
      <formula>NOT(ISERROR(SEARCH("Faster",AF40)))</formula>
    </cfRule>
  </conditionalFormatting>
  <conditionalFormatting sqref="AF40:AF51">
    <cfRule type="cellIs" dxfId="547" priority="562" operator="equal">
      <formula>1</formula>
    </cfRule>
    <cfRule type="cellIs" dxfId="546" priority="563" operator="between">
      <formula>0.01</formula>
      <formula>0.99</formula>
    </cfRule>
  </conditionalFormatting>
  <conditionalFormatting sqref="AF53:AF57">
    <cfRule type="cellIs" dxfId="545" priority="539" operator="equal">
      <formula>"Complete - underachieving"</formula>
    </cfRule>
    <cfRule type="containsText" dxfId="544" priority="540" operator="containsText" text="Complete - under-achieving">
      <formula>NOT(ISERROR(SEARCH("Complete - under-achieving",AF53)))</formula>
    </cfRule>
    <cfRule type="containsText" dxfId="543" priority="541" operator="containsText" text="Other">
      <formula>NOT(ISERROR(SEARCH("Other",AF53)))</formula>
    </cfRule>
    <cfRule type="containsText" dxfId="542" priority="542" operator="containsText" text="Complete">
      <formula>NOT(ISERROR(SEARCH("Complete",AF53)))</formula>
    </cfRule>
    <cfRule type="containsText" dxfId="541" priority="543" operator="containsText" text="Complete - under-achieving">
      <formula>NOT(ISERROR(SEARCH("Complete - under-achieving",AF53)))</formula>
    </cfRule>
    <cfRule type="containsText" dxfId="540" priority="544" operator="containsText" text="Slippage">
      <formula>NOT(ISERROR(SEARCH("Slippage",AF53)))</formula>
    </cfRule>
    <cfRule type="containsText" dxfId="539" priority="545" operator="containsText" text="On track">
      <formula>NOT(ISERROR(SEARCH("On track",AF53)))</formula>
    </cfRule>
    <cfRule type="containsText" dxfId="538" priority="546" operator="containsText" text="Complete">
      <formula>NOT(ISERROR(SEARCH("Complete",AF53)))</formula>
    </cfRule>
  </conditionalFormatting>
  <conditionalFormatting sqref="AF53:AF57">
    <cfRule type="cellIs" dxfId="537" priority="552" operator="equal">
      <formula>1</formula>
    </cfRule>
    <cfRule type="cellIs" dxfId="536" priority="553" operator="between">
      <formula>0.01</formula>
      <formula>0.99</formula>
    </cfRule>
  </conditionalFormatting>
  <conditionalFormatting sqref="AF53:AF57">
    <cfRule type="containsText" dxfId="535" priority="549" operator="containsText" text="Slower">
      <formula>NOT(ISERROR(SEARCH("Slower",AF53)))</formula>
    </cfRule>
    <cfRule type="containsText" dxfId="534" priority="550" operator="containsText" text="Same">
      <formula>NOT(ISERROR(SEARCH("Same",AF53)))</formula>
    </cfRule>
    <cfRule type="containsText" dxfId="533" priority="551" operator="containsText" text="Faster">
      <formula>NOT(ISERROR(SEARCH("Faster",AF53)))</formula>
    </cfRule>
  </conditionalFormatting>
  <conditionalFormatting sqref="AF53:AF57">
    <cfRule type="cellIs" dxfId="532" priority="547" operator="equal">
      <formula>1</formula>
    </cfRule>
    <cfRule type="cellIs" dxfId="531" priority="548" operator="between">
      <formula>0.01</formula>
      <formula>0.99</formula>
    </cfRule>
  </conditionalFormatting>
  <conditionalFormatting sqref="AF59:AF62">
    <cfRule type="cellIs" dxfId="530" priority="524" operator="equal">
      <formula>"Complete - underachieving"</formula>
    </cfRule>
    <cfRule type="containsText" dxfId="529" priority="525" operator="containsText" text="Complete - under-achieving">
      <formula>NOT(ISERROR(SEARCH("Complete - under-achieving",AF59)))</formula>
    </cfRule>
    <cfRule type="containsText" dxfId="528" priority="526" operator="containsText" text="Other">
      <formula>NOT(ISERROR(SEARCH("Other",AF59)))</formula>
    </cfRule>
    <cfRule type="containsText" dxfId="527" priority="527" operator="containsText" text="Complete">
      <formula>NOT(ISERROR(SEARCH("Complete",AF59)))</formula>
    </cfRule>
    <cfRule type="containsText" dxfId="526" priority="528" operator="containsText" text="Complete - under-achieving">
      <formula>NOT(ISERROR(SEARCH("Complete - under-achieving",AF59)))</formula>
    </cfRule>
    <cfRule type="containsText" dxfId="525" priority="529" operator="containsText" text="Slippage">
      <formula>NOT(ISERROR(SEARCH("Slippage",AF59)))</formula>
    </cfRule>
    <cfRule type="containsText" dxfId="524" priority="530" operator="containsText" text="On track">
      <formula>NOT(ISERROR(SEARCH("On track",AF59)))</formula>
    </cfRule>
    <cfRule type="containsText" dxfId="523" priority="531" operator="containsText" text="Complete">
      <formula>NOT(ISERROR(SEARCH("Complete",AF59)))</formula>
    </cfRule>
  </conditionalFormatting>
  <conditionalFormatting sqref="AF59:AF62">
    <cfRule type="cellIs" dxfId="522" priority="537" operator="equal">
      <formula>1</formula>
    </cfRule>
    <cfRule type="cellIs" dxfId="521" priority="538" operator="between">
      <formula>0.01</formula>
      <formula>0.99</formula>
    </cfRule>
  </conditionalFormatting>
  <conditionalFormatting sqref="AF59:AF62">
    <cfRule type="containsText" dxfId="520" priority="534" operator="containsText" text="Slower">
      <formula>NOT(ISERROR(SEARCH("Slower",AF59)))</formula>
    </cfRule>
    <cfRule type="containsText" dxfId="519" priority="535" operator="containsText" text="Same">
      <formula>NOT(ISERROR(SEARCH("Same",AF59)))</formula>
    </cfRule>
    <cfRule type="containsText" dxfId="518" priority="536" operator="containsText" text="Faster">
      <formula>NOT(ISERROR(SEARCH("Faster",AF59)))</formula>
    </cfRule>
  </conditionalFormatting>
  <conditionalFormatting sqref="AF59:AF62">
    <cfRule type="cellIs" dxfId="517" priority="532" operator="equal">
      <formula>1</formula>
    </cfRule>
    <cfRule type="cellIs" dxfId="516" priority="533" operator="between">
      <formula>0.01</formula>
      <formula>0.99</formula>
    </cfRule>
  </conditionalFormatting>
  <conditionalFormatting sqref="AF39">
    <cfRule type="cellIs" dxfId="515" priority="509" operator="equal">
      <formula>"Complete - underachieving"</formula>
    </cfRule>
    <cfRule type="containsText" dxfId="514" priority="510" operator="containsText" text="Complete - under-achieving">
      <formula>NOT(ISERROR(SEARCH("Complete - under-achieving",AF39)))</formula>
    </cfRule>
    <cfRule type="containsText" dxfId="513" priority="511" operator="containsText" text="Other">
      <formula>NOT(ISERROR(SEARCH("Other",AF39)))</formula>
    </cfRule>
    <cfRule type="containsText" dxfId="512" priority="512" operator="containsText" text="Complete">
      <formula>NOT(ISERROR(SEARCH("Complete",AF39)))</formula>
    </cfRule>
    <cfRule type="containsText" dxfId="511" priority="513" operator="containsText" text="Complete - under-achieving">
      <formula>NOT(ISERROR(SEARCH("Complete - under-achieving",AF39)))</formula>
    </cfRule>
    <cfRule type="containsText" dxfId="510" priority="514" operator="containsText" text="Slippage">
      <formula>NOT(ISERROR(SEARCH("Slippage",AF39)))</formula>
    </cfRule>
    <cfRule type="containsText" dxfId="509" priority="515" operator="containsText" text="On track">
      <formula>NOT(ISERROR(SEARCH("On track",AF39)))</formula>
    </cfRule>
    <cfRule type="containsText" dxfId="508" priority="516" operator="containsText" text="Complete">
      <formula>NOT(ISERROR(SEARCH("Complete",AF39)))</formula>
    </cfRule>
  </conditionalFormatting>
  <conditionalFormatting sqref="AF39">
    <cfRule type="cellIs" dxfId="507" priority="522" operator="equal">
      <formula>1</formula>
    </cfRule>
    <cfRule type="cellIs" dxfId="506" priority="523" operator="between">
      <formula>0.01</formula>
      <formula>0.99</formula>
    </cfRule>
  </conditionalFormatting>
  <conditionalFormatting sqref="AF39">
    <cfRule type="containsText" dxfId="505" priority="519" operator="containsText" text="Slower">
      <formula>NOT(ISERROR(SEARCH("Slower",AF39)))</formula>
    </cfRule>
    <cfRule type="containsText" dxfId="504" priority="520" operator="containsText" text="Same">
      <formula>NOT(ISERROR(SEARCH("Same",AF39)))</formula>
    </cfRule>
    <cfRule type="containsText" dxfId="503" priority="521" operator="containsText" text="Faster">
      <formula>NOT(ISERROR(SEARCH("Faster",AF39)))</formula>
    </cfRule>
  </conditionalFormatting>
  <conditionalFormatting sqref="AF39">
    <cfRule type="cellIs" dxfId="502" priority="517" operator="equal">
      <formula>1</formula>
    </cfRule>
    <cfRule type="cellIs" dxfId="501" priority="518" operator="between">
      <formula>0.01</formula>
      <formula>0.99</formula>
    </cfRule>
  </conditionalFormatting>
  <conditionalFormatting sqref="AF64">
    <cfRule type="cellIs" dxfId="500" priority="494" operator="equal">
      <formula>"Complete - underachieving"</formula>
    </cfRule>
    <cfRule type="containsText" dxfId="499" priority="495" operator="containsText" text="Complete - under-achieving">
      <formula>NOT(ISERROR(SEARCH("Complete - under-achieving",AF64)))</formula>
    </cfRule>
    <cfRule type="containsText" dxfId="498" priority="496" operator="containsText" text="Other">
      <formula>NOT(ISERROR(SEARCH("Other",AF64)))</formula>
    </cfRule>
    <cfRule type="containsText" dxfId="497" priority="497" operator="containsText" text="Complete">
      <formula>NOT(ISERROR(SEARCH("Complete",AF64)))</formula>
    </cfRule>
    <cfRule type="containsText" dxfId="496" priority="498" operator="containsText" text="Complete - under-achieving">
      <formula>NOT(ISERROR(SEARCH("Complete - under-achieving",AF64)))</formula>
    </cfRule>
    <cfRule type="containsText" dxfId="495" priority="499" operator="containsText" text="Slippage">
      <formula>NOT(ISERROR(SEARCH("Slippage",AF64)))</formula>
    </cfRule>
    <cfRule type="containsText" dxfId="494" priority="500" operator="containsText" text="On track">
      <formula>NOT(ISERROR(SEARCH("On track",AF64)))</formula>
    </cfRule>
    <cfRule type="containsText" dxfId="493" priority="501" operator="containsText" text="Complete">
      <formula>NOT(ISERROR(SEARCH("Complete",AF64)))</formula>
    </cfRule>
  </conditionalFormatting>
  <conditionalFormatting sqref="AF64">
    <cfRule type="cellIs" dxfId="492" priority="507" operator="equal">
      <formula>1</formula>
    </cfRule>
    <cfRule type="cellIs" dxfId="491" priority="508" operator="between">
      <formula>0.01</formula>
      <formula>0.99</formula>
    </cfRule>
  </conditionalFormatting>
  <conditionalFormatting sqref="AF64">
    <cfRule type="containsText" dxfId="490" priority="504" operator="containsText" text="Slower">
      <formula>NOT(ISERROR(SEARCH("Slower",AF64)))</formula>
    </cfRule>
    <cfRule type="containsText" dxfId="489" priority="505" operator="containsText" text="Same">
      <formula>NOT(ISERROR(SEARCH("Same",AF64)))</formula>
    </cfRule>
    <cfRule type="containsText" dxfId="488" priority="506" operator="containsText" text="Faster">
      <formula>NOT(ISERROR(SEARCH("Faster",AF64)))</formula>
    </cfRule>
  </conditionalFormatting>
  <conditionalFormatting sqref="AF64">
    <cfRule type="cellIs" dxfId="487" priority="502" operator="equal">
      <formula>1</formula>
    </cfRule>
    <cfRule type="cellIs" dxfId="486" priority="503" operator="between">
      <formula>0.01</formula>
      <formula>0.99</formula>
    </cfRule>
  </conditionalFormatting>
  <conditionalFormatting sqref="AF66:AF70">
    <cfRule type="cellIs" dxfId="485" priority="479" operator="equal">
      <formula>"Complete - underachieving"</formula>
    </cfRule>
    <cfRule type="containsText" dxfId="484" priority="480" operator="containsText" text="Complete - under-achieving">
      <formula>NOT(ISERROR(SEARCH("Complete - under-achieving",AF66)))</formula>
    </cfRule>
    <cfRule type="containsText" dxfId="483" priority="481" operator="containsText" text="Other">
      <formula>NOT(ISERROR(SEARCH("Other",AF66)))</formula>
    </cfRule>
    <cfRule type="containsText" dxfId="482" priority="482" operator="containsText" text="Complete">
      <formula>NOT(ISERROR(SEARCH("Complete",AF66)))</formula>
    </cfRule>
    <cfRule type="containsText" dxfId="481" priority="483" operator="containsText" text="Complete - under-achieving">
      <formula>NOT(ISERROR(SEARCH("Complete - under-achieving",AF66)))</formula>
    </cfRule>
    <cfRule type="containsText" dxfId="480" priority="484" operator="containsText" text="Slippage">
      <formula>NOT(ISERROR(SEARCH("Slippage",AF66)))</formula>
    </cfRule>
    <cfRule type="containsText" dxfId="479" priority="485" operator="containsText" text="On track">
      <formula>NOT(ISERROR(SEARCH("On track",AF66)))</formula>
    </cfRule>
    <cfRule type="containsText" dxfId="478" priority="486" operator="containsText" text="Complete">
      <formula>NOT(ISERROR(SEARCH("Complete",AF66)))</formula>
    </cfRule>
  </conditionalFormatting>
  <conditionalFormatting sqref="AF66:AF70">
    <cfRule type="cellIs" dxfId="477" priority="492" operator="equal">
      <formula>1</formula>
    </cfRule>
    <cfRule type="cellIs" dxfId="476" priority="493" operator="between">
      <formula>0.01</formula>
      <formula>0.99</formula>
    </cfRule>
  </conditionalFormatting>
  <conditionalFormatting sqref="AF66:AF70">
    <cfRule type="containsText" dxfId="475" priority="489" operator="containsText" text="Slower">
      <formula>NOT(ISERROR(SEARCH("Slower",AF66)))</formula>
    </cfRule>
    <cfRule type="containsText" dxfId="474" priority="490" operator="containsText" text="Same">
      <formula>NOT(ISERROR(SEARCH("Same",AF66)))</formula>
    </cfRule>
    <cfRule type="containsText" dxfId="473" priority="491" operator="containsText" text="Faster">
      <formula>NOT(ISERROR(SEARCH("Faster",AF66)))</formula>
    </cfRule>
  </conditionalFormatting>
  <conditionalFormatting sqref="AF66:AF70">
    <cfRule type="cellIs" dxfId="472" priority="487" operator="equal">
      <formula>1</formula>
    </cfRule>
    <cfRule type="cellIs" dxfId="471" priority="488" operator="between">
      <formula>0.01</formula>
      <formula>0.99</formula>
    </cfRule>
  </conditionalFormatting>
  <conditionalFormatting sqref="AG68">
    <cfRule type="cellIs" dxfId="470" priority="477" operator="equal">
      <formula>1</formula>
    </cfRule>
    <cfRule type="cellIs" dxfId="469" priority="478" operator="between">
      <formula>0.01</formula>
      <formula>0.99</formula>
    </cfRule>
  </conditionalFormatting>
  <conditionalFormatting sqref="AF72">
    <cfRule type="cellIs" dxfId="468" priority="462" operator="equal">
      <formula>"Complete - underachieving"</formula>
    </cfRule>
    <cfRule type="containsText" dxfId="467" priority="463" operator="containsText" text="Complete - under-achieving">
      <formula>NOT(ISERROR(SEARCH("Complete - under-achieving",AF72)))</formula>
    </cfRule>
    <cfRule type="containsText" dxfId="466" priority="464" operator="containsText" text="Other">
      <formula>NOT(ISERROR(SEARCH("Other",AF72)))</formula>
    </cfRule>
    <cfRule type="containsText" dxfId="465" priority="465" operator="containsText" text="Complete">
      <formula>NOT(ISERROR(SEARCH("Complete",AF72)))</formula>
    </cfRule>
    <cfRule type="containsText" dxfId="464" priority="466" operator="containsText" text="Complete - under-achieving">
      <formula>NOT(ISERROR(SEARCH("Complete - under-achieving",AF72)))</formula>
    </cfRule>
    <cfRule type="containsText" dxfId="463" priority="467" operator="containsText" text="Slippage">
      <formula>NOT(ISERROR(SEARCH("Slippage",AF72)))</formula>
    </cfRule>
    <cfRule type="containsText" dxfId="462" priority="468" operator="containsText" text="On track">
      <formula>NOT(ISERROR(SEARCH("On track",AF72)))</formula>
    </cfRule>
    <cfRule type="containsText" dxfId="461" priority="469" operator="containsText" text="Complete">
      <formula>NOT(ISERROR(SEARCH("Complete",AF72)))</formula>
    </cfRule>
  </conditionalFormatting>
  <conditionalFormatting sqref="AF72">
    <cfRule type="cellIs" dxfId="460" priority="475" operator="equal">
      <formula>1</formula>
    </cfRule>
    <cfRule type="cellIs" dxfId="459" priority="476" operator="between">
      <formula>0.01</formula>
      <formula>0.99</formula>
    </cfRule>
  </conditionalFormatting>
  <conditionalFormatting sqref="AF72">
    <cfRule type="containsText" dxfId="458" priority="472" operator="containsText" text="Slower">
      <formula>NOT(ISERROR(SEARCH("Slower",AF72)))</formula>
    </cfRule>
    <cfRule type="containsText" dxfId="457" priority="473" operator="containsText" text="Same">
      <formula>NOT(ISERROR(SEARCH("Same",AF72)))</formula>
    </cfRule>
    <cfRule type="containsText" dxfId="456" priority="474" operator="containsText" text="Faster">
      <formula>NOT(ISERROR(SEARCH("Faster",AF72)))</formula>
    </cfRule>
  </conditionalFormatting>
  <conditionalFormatting sqref="AF72">
    <cfRule type="cellIs" dxfId="455" priority="470" operator="equal">
      <formula>1</formula>
    </cfRule>
    <cfRule type="cellIs" dxfId="454" priority="471" operator="between">
      <formula>0.01</formula>
      <formula>0.99</formula>
    </cfRule>
  </conditionalFormatting>
  <conditionalFormatting sqref="AF73:AF76">
    <cfRule type="cellIs" dxfId="453" priority="447" operator="equal">
      <formula>"Complete - underachieving"</formula>
    </cfRule>
    <cfRule type="containsText" dxfId="452" priority="448" operator="containsText" text="Complete - under-achieving">
      <formula>NOT(ISERROR(SEARCH("Complete - under-achieving",AF73)))</formula>
    </cfRule>
    <cfRule type="containsText" dxfId="451" priority="449" operator="containsText" text="Other">
      <formula>NOT(ISERROR(SEARCH("Other",AF73)))</formula>
    </cfRule>
    <cfRule type="containsText" dxfId="450" priority="450" operator="containsText" text="Complete">
      <formula>NOT(ISERROR(SEARCH("Complete",AF73)))</formula>
    </cfRule>
    <cfRule type="containsText" dxfId="449" priority="451" operator="containsText" text="Complete - under-achieving">
      <formula>NOT(ISERROR(SEARCH("Complete - under-achieving",AF73)))</formula>
    </cfRule>
    <cfRule type="containsText" dxfId="448" priority="452" operator="containsText" text="Slippage">
      <formula>NOT(ISERROR(SEARCH("Slippage",AF73)))</formula>
    </cfRule>
    <cfRule type="containsText" dxfId="447" priority="453" operator="containsText" text="On track">
      <formula>NOT(ISERROR(SEARCH("On track",AF73)))</formula>
    </cfRule>
    <cfRule type="containsText" dxfId="446" priority="454" operator="containsText" text="Complete">
      <formula>NOT(ISERROR(SEARCH("Complete",AF73)))</formula>
    </cfRule>
  </conditionalFormatting>
  <conditionalFormatting sqref="AF73:AF76">
    <cfRule type="cellIs" dxfId="445" priority="460" operator="equal">
      <formula>1</formula>
    </cfRule>
    <cfRule type="cellIs" dxfId="444" priority="461" operator="between">
      <formula>0.01</formula>
      <formula>0.99</formula>
    </cfRule>
  </conditionalFormatting>
  <conditionalFormatting sqref="AF73:AF76">
    <cfRule type="containsText" dxfId="443" priority="457" operator="containsText" text="Slower">
      <formula>NOT(ISERROR(SEARCH("Slower",AF73)))</formula>
    </cfRule>
    <cfRule type="containsText" dxfId="442" priority="458" operator="containsText" text="Same">
      <formula>NOT(ISERROR(SEARCH("Same",AF73)))</formula>
    </cfRule>
    <cfRule type="containsText" dxfId="441" priority="459" operator="containsText" text="Faster">
      <formula>NOT(ISERROR(SEARCH("Faster",AF73)))</formula>
    </cfRule>
  </conditionalFormatting>
  <conditionalFormatting sqref="AF73:AF76">
    <cfRule type="cellIs" dxfId="440" priority="455" operator="equal">
      <formula>1</formula>
    </cfRule>
    <cfRule type="cellIs" dxfId="439" priority="456" operator="between">
      <formula>0.01</formula>
      <formula>0.99</formula>
    </cfRule>
  </conditionalFormatting>
  <conditionalFormatting sqref="AF78:AF85">
    <cfRule type="cellIs" dxfId="438" priority="432" operator="equal">
      <formula>"Complete - underachieving"</formula>
    </cfRule>
    <cfRule type="containsText" dxfId="437" priority="433" operator="containsText" text="Complete - under-achieving">
      <formula>NOT(ISERROR(SEARCH("Complete - under-achieving",AF78)))</formula>
    </cfRule>
    <cfRule type="containsText" dxfId="436" priority="434" operator="containsText" text="Other">
      <formula>NOT(ISERROR(SEARCH("Other",AF78)))</formula>
    </cfRule>
    <cfRule type="containsText" dxfId="435" priority="435" operator="containsText" text="Complete">
      <formula>NOT(ISERROR(SEARCH("Complete",AF78)))</formula>
    </cfRule>
    <cfRule type="containsText" dxfId="434" priority="436" operator="containsText" text="Complete - under-achieving">
      <formula>NOT(ISERROR(SEARCH("Complete - under-achieving",AF78)))</formula>
    </cfRule>
    <cfRule type="containsText" dxfId="433" priority="437" operator="containsText" text="Slippage">
      <formula>NOT(ISERROR(SEARCH("Slippage",AF78)))</formula>
    </cfRule>
    <cfRule type="containsText" dxfId="432" priority="438" operator="containsText" text="On track">
      <formula>NOT(ISERROR(SEARCH("On track",AF78)))</formula>
    </cfRule>
    <cfRule type="containsText" dxfId="431" priority="439" operator="containsText" text="Complete">
      <formula>NOT(ISERROR(SEARCH("Complete",AF78)))</formula>
    </cfRule>
  </conditionalFormatting>
  <conditionalFormatting sqref="AF78:AF85">
    <cfRule type="cellIs" dxfId="430" priority="445" operator="equal">
      <formula>1</formula>
    </cfRule>
    <cfRule type="cellIs" dxfId="429" priority="446" operator="between">
      <formula>0.01</formula>
      <formula>0.99</formula>
    </cfRule>
  </conditionalFormatting>
  <conditionalFormatting sqref="AF78:AF85">
    <cfRule type="containsText" dxfId="428" priority="442" operator="containsText" text="Slower">
      <formula>NOT(ISERROR(SEARCH("Slower",AF78)))</formula>
    </cfRule>
    <cfRule type="containsText" dxfId="427" priority="443" operator="containsText" text="Same">
      <formula>NOT(ISERROR(SEARCH("Same",AF78)))</formula>
    </cfRule>
    <cfRule type="containsText" dxfId="426" priority="444" operator="containsText" text="Faster">
      <formula>NOT(ISERROR(SEARCH("Faster",AF78)))</formula>
    </cfRule>
  </conditionalFormatting>
  <conditionalFormatting sqref="AF78:AF85">
    <cfRule type="cellIs" dxfId="425" priority="440" operator="equal">
      <formula>1</formula>
    </cfRule>
    <cfRule type="cellIs" dxfId="424" priority="441" operator="between">
      <formula>0.01</formula>
      <formula>0.99</formula>
    </cfRule>
  </conditionalFormatting>
  <conditionalFormatting sqref="AF88:AF94">
    <cfRule type="cellIs" dxfId="423" priority="417" operator="equal">
      <formula>"Complete - underachieving"</formula>
    </cfRule>
    <cfRule type="containsText" dxfId="422" priority="418" operator="containsText" text="Complete - under-achieving">
      <formula>NOT(ISERROR(SEARCH("Complete - under-achieving",AF88)))</formula>
    </cfRule>
    <cfRule type="containsText" dxfId="421" priority="419" operator="containsText" text="Other">
      <formula>NOT(ISERROR(SEARCH("Other",AF88)))</formula>
    </cfRule>
    <cfRule type="containsText" dxfId="420" priority="420" operator="containsText" text="Complete">
      <formula>NOT(ISERROR(SEARCH("Complete",AF88)))</formula>
    </cfRule>
    <cfRule type="containsText" dxfId="419" priority="421" operator="containsText" text="Complete - under-achieving">
      <formula>NOT(ISERROR(SEARCH("Complete - under-achieving",AF88)))</formula>
    </cfRule>
    <cfRule type="containsText" dxfId="418" priority="422" operator="containsText" text="Slippage">
      <formula>NOT(ISERROR(SEARCH("Slippage",AF88)))</formula>
    </cfRule>
    <cfRule type="containsText" dxfId="417" priority="423" operator="containsText" text="On track">
      <formula>NOT(ISERROR(SEARCH("On track",AF88)))</formula>
    </cfRule>
    <cfRule type="containsText" dxfId="416" priority="424" operator="containsText" text="Complete">
      <formula>NOT(ISERROR(SEARCH("Complete",AF88)))</formula>
    </cfRule>
  </conditionalFormatting>
  <conditionalFormatting sqref="AF88:AF94">
    <cfRule type="cellIs" dxfId="415" priority="430" operator="equal">
      <formula>1</formula>
    </cfRule>
    <cfRule type="cellIs" dxfId="414" priority="431" operator="between">
      <formula>0.01</formula>
      <formula>0.99</formula>
    </cfRule>
  </conditionalFormatting>
  <conditionalFormatting sqref="AF88:AF94">
    <cfRule type="containsText" dxfId="413" priority="427" operator="containsText" text="Slower">
      <formula>NOT(ISERROR(SEARCH("Slower",AF88)))</formula>
    </cfRule>
    <cfRule type="containsText" dxfId="412" priority="428" operator="containsText" text="Same">
      <formula>NOT(ISERROR(SEARCH("Same",AF88)))</formula>
    </cfRule>
    <cfRule type="containsText" dxfId="411" priority="429" operator="containsText" text="Faster">
      <formula>NOT(ISERROR(SEARCH("Faster",AF88)))</formula>
    </cfRule>
  </conditionalFormatting>
  <conditionalFormatting sqref="AF88:AF94">
    <cfRule type="cellIs" dxfId="410" priority="425" operator="equal">
      <formula>1</formula>
    </cfRule>
    <cfRule type="cellIs" dxfId="409" priority="426" operator="between">
      <formula>0.01</formula>
      <formula>0.99</formula>
    </cfRule>
  </conditionalFormatting>
  <conditionalFormatting sqref="AG72">
    <cfRule type="cellIs" dxfId="408" priority="415" operator="equal">
      <formula>1</formula>
    </cfRule>
    <cfRule type="cellIs" dxfId="407" priority="416" operator="between">
      <formula>0.01</formula>
      <formula>0.99</formula>
    </cfRule>
  </conditionalFormatting>
  <conditionalFormatting sqref="AF96:AF104">
    <cfRule type="cellIs" dxfId="406" priority="400" operator="equal">
      <formula>"Complete - underachieving"</formula>
    </cfRule>
    <cfRule type="containsText" dxfId="405" priority="401" operator="containsText" text="Complete - under-achieving">
      <formula>NOT(ISERROR(SEARCH("Complete - under-achieving",AF96)))</formula>
    </cfRule>
    <cfRule type="containsText" dxfId="404" priority="402" operator="containsText" text="Other">
      <formula>NOT(ISERROR(SEARCH("Other",AF96)))</formula>
    </cfRule>
    <cfRule type="containsText" dxfId="403" priority="403" operator="containsText" text="Complete">
      <formula>NOT(ISERROR(SEARCH("Complete",AF96)))</formula>
    </cfRule>
    <cfRule type="containsText" dxfId="402" priority="404" operator="containsText" text="Complete - under-achieving">
      <formula>NOT(ISERROR(SEARCH("Complete - under-achieving",AF96)))</formula>
    </cfRule>
    <cfRule type="containsText" dxfId="401" priority="405" operator="containsText" text="Slippage">
      <formula>NOT(ISERROR(SEARCH("Slippage",AF96)))</formula>
    </cfRule>
    <cfRule type="containsText" dxfId="400" priority="406" operator="containsText" text="On track">
      <formula>NOT(ISERROR(SEARCH("On track",AF96)))</formula>
    </cfRule>
    <cfRule type="containsText" dxfId="399" priority="407" operator="containsText" text="Complete">
      <formula>NOT(ISERROR(SEARCH("Complete",AF96)))</formula>
    </cfRule>
  </conditionalFormatting>
  <conditionalFormatting sqref="AF96:AF104">
    <cfRule type="cellIs" dxfId="398" priority="413" operator="equal">
      <formula>1</formula>
    </cfRule>
    <cfRule type="cellIs" dxfId="397" priority="414" operator="between">
      <formula>0.01</formula>
      <formula>0.99</formula>
    </cfRule>
  </conditionalFormatting>
  <conditionalFormatting sqref="AF96:AF104">
    <cfRule type="containsText" dxfId="396" priority="410" operator="containsText" text="Slower">
      <formula>NOT(ISERROR(SEARCH("Slower",AF96)))</formula>
    </cfRule>
    <cfRule type="containsText" dxfId="395" priority="411" operator="containsText" text="Same">
      <formula>NOT(ISERROR(SEARCH("Same",AF96)))</formula>
    </cfRule>
    <cfRule type="containsText" dxfId="394" priority="412" operator="containsText" text="Faster">
      <formula>NOT(ISERROR(SEARCH("Faster",AF96)))</formula>
    </cfRule>
  </conditionalFormatting>
  <conditionalFormatting sqref="AF96:AF104">
    <cfRule type="cellIs" dxfId="393" priority="408" operator="equal">
      <formula>1</formula>
    </cfRule>
    <cfRule type="cellIs" dxfId="392" priority="409" operator="between">
      <formula>0.01</formula>
      <formula>0.99</formula>
    </cfRule>
  </conditionalFormatting>
  <conditionalFormatting sqref="AG100">
    <cfRule type="cellIs" dxfId="391" priority="398" operator="equal">
      <formula>1</formula>
    </cfRule>
    <cfRule type="cellIs" dxfId="390" priority="399" operator="between">
      <formula>0.01</formula>
      <formula>0.99</formula>
    </cfRule>
  </conditionalFormatting>
  <conditionalFormatting sqref="AG101">
    <cfRule type="cellIs" dxfId="389" priority="396" operator="equal">
      <formula>1</formula>
    </cfRule>
    <cfRule type="cellIs" dxfId="388" priority="397" operator="between">
      <formula>0.01</formula>
      <formula>0.99</formula>
    </cfRule>
  </conditionalFormatting>
  <conditionalFormatting sqref="AG102">
    <cfRule type="cellIs" dxfId="387" priority="394" operator="equal">
      <formula>1</formula>
    </cfRule>
    <cfRule type="cellIs" dxfId="386" priority="395" operator="between">
      <formula>0.01</formula>
      <formula>0.99</formula>
    </cfRule>
  </conditionalFormatting>
  <conditionalFormatting sqref="AG98">
    <cfRule type="cellIs" dxfId="385" priority="392" operator="equal">
      <formula>1</formula>
    </cfRule>
    <cfRule type="cellIs" dxfId="384" priority="393" operator="between">
      <formula>0.01</formula>
      <formula>0.99</formula>
    </cfRule>
  </conditionalFormatting>
  <conditionalFormatting sqref="AF106:AF109">
    <cfRule type="cellIs" dxfId="383" priority="377" operator="equal">
      <formula>"Complete - underachieving"</formula>
    </cfRule>
    <cfRule type="containsText" dxfId="382" priority="378" operator="containsText" text="Complete - under-achieving">
      <formula>NOT(ISERROR(SEARCH("Complete - under-achieving",AF106)))</formula>
    </cfRule>
    <cfRule type="containsText" dxfId="381" priority="379" operator="containsText" text="Other">
      <formula>NOT(ISERROR(SEARCH("Other",AF106)))</formula>
    </cfRule>
    <cfRule type="containsText" dxfId="380" priority="380" operator="containsText" text="Complete">
      <formula>NOT(ISERROR(SEARCH("Complete",AF106)))</formula>
    </cfRule>
    <cfRule type="containsText" dxfId="379" priority="381" operator="containsText" text="Complete - under-achieving">
      <formula>NOT(ISERROR(SEARCH("Complete - under-achieving",AF106)))</formula>
    </cfRule>
    <cfRule type="containsText" dxfId="378" priority="382" operator="containsText" text="Slippage">
      <formula>NOT(ISERROR(SEARCH("Slippage",AF106)))</formula>
    </cfRule>
    <cfRule type="containsText" dxfId="377" priority="383" operator="containsText" text="On track">
      <formula>NOT(ISERROR(SEARCH("On track",AF106)))</formula>
    </cfRule>
    <cfRule type="containsText" dxfId="376" priority="384" operator="containsText" text="Complete">
      <formula>NOT(ISERROR(SEARCH("Complete",AF106)))</formula>
    </cfRule>
  </conditionalFormatting>
  <conditionalFormatting sqref="AF106:AF109">
    <cfRule type="cellIs" dxfId="375" priority="390" operator="equal">
      <formula>1</formula>
    </cfRule>
    <cfRule type="cellIs" dxfId="374" priority="391" operator="between">
      <formula>0.01</formula>
      <formula>0.99</formula>
    </cfRule>
  </conditionalFormatting>
  <conditionalFormatting sqref="AF106:AF109">
    <cfRule type="containsText" dxfId="373" priority="387" operator="containsText" text="Slower">
      <formula>NOT(ISERROR(SEARCH("Slower",AF106)))</formula>
    </cfRule>
    <cfRule type="containsText" dxfId="372" priority="388" operator="containsText" text="Same">
      <formula>NOT(ISERROR(SEARCH("Same",AF106)))</formula>
    </cfRule>
    <cfRule type="containsText" dxfId="371" priority="389" operator="containsText" text="Faster">
      <formula>NOT(ISERROR(SEARCH("Faster",AF106)))</formula>
    </cfRule>
  </conditionalFormatting>
  <conditionalFormatting sqref="AF106:AF109">
    <cfRule type="cellIs" dxfId="370" priority="385" operator="equal">
      <formula>1</formula>
    </cfRule>
    <cfRule type="cellIs" dxfId="369" priority="386" operator="between">
      <formula>0.01</formula>
      <formula>0.99</formula>
    </cfRule>
  </conditionalFormatting>
  <conditionalFormatting sqref="AF111:AF115">
    <cfRule type="cellIs" dxfId="368" priority="362" operator="equal">
      <formula>"Complete - underachieving"</formula>
    </cfRule>
    <cfRule type="containsText" dxfId="367" priority="363" operator="containsText" text="Complete - under-achieving">
      <formula>NOT(ISERROR(SEARCH("Complete - under-achieving",AF111)))</formula>
    </cfRule>
    <cfRule type="containsText" dxfId="366" priority="364" operator="containsText" text="Other">
      <formula>NOT(ISERROR(SEARCH("Other",AF111)))</formula>
    </cfRule>
    <cfRule type="containsText" dxfId="365" priority="365" operator="containsText" text="Complete">
      <formula>NOT(ISERROR(SEARCH("Complete",AF111)))</formula>
    </cfRule>
    <cfRule type="containsText" dxfId="364" priority="366" operator="containsText" text="Complete - under-achieving">
      <formula>NOT(ISERROR(SEARCH("Complete - under-achieving",AF111)))</formula>
    </cfRule>
    <cfRule type="containsText" dxfId="363" priority="367" operator="containsText" text="Slippage">
      <formula>NOT(ISERROR(SEARCH("Slippage",AF111)))</formula>
    </cfRule>
    <cfRule type="containsText" dxfId="362" priority="368" operator="containsText" text="On track">
      <formula>NOT(ISERROR(SEARCH("On track",AF111)))</formula>
    </cfRule>
    <cfRule type="containsText" dxfId="361" priority="369" operator="containsText" text="Complete">
      <formula>NOT(ISERROR(SEARCH("Complete",AF111)))</formula>
    </cfRule>
  </conditionalFormatting>
  <conditionalFormatting sqref="AF111:AF115">
    <cfRule type="cellIs" dxfId="360" priority="375" operator="equal">
      <formula>1</formula>
    </cfRule>
    <cfRule type="cellIs" dxfId="359" priority="376" operator="between">
      <formula>0.01</formula>
      <formula>0.99</formula>
    </cfRule>
  </conditionalFormatting>
  <conditionalFormatting sqref="AF111:AF115">
    <cfRule type="containsText" dxfId="358" priority="372" operator="containsText" text="Slower">
      <formula>NOT(ISERROR(SEARCH("Slower",AF111)))</formula>
    </cfRule>
    <cfRule type="containsText" dxfId="357" priority="373" operator="containsText" text="Same">
      <formula>NOT(ISERROR(SEARCH("Same",AF111)))</formula>
    </cfRule>
    <cfRule type="containsText" dxfId="356" priority="374" operator="containsText" text="Faster">
      <formula>NOT(ISERROR(SEARCH("Faster",AF111)))</formula>
    </cfRule>
  </conditionalFormatting>
  <conditionalFormatting sqref="AF111:AF115">
    <cfRule type="cellIs" dxfId="355" priority="370" operator="equal">
      <formula>1</formula>
    </cfRule>
    <cfRule type="cellIs" dxfId="354" priority="371" operator="between">
      <formula>0.01</formula>
      <formula>0.99</formula>
    </cfRule>
  </conditionalFormatting>
  <conditionalFormatting sqref="AH9">
    <cfRule type="containsText" dxfId="353" priority="360" operator="containsText" text="No">
      <formula>NOT(ISERROR(SEARCH("No",AH9)))</formula>
    </cfRule>
    <cfRule type="containsText" dxfId="352" priority="361" operator="containsText" text="Yes">
      <formula>NOT(ISERROR(SEARCH("Yes",AH9)))</formula>
    </cfRule>
  </conditionalFormatting>
  <conditionalFormatting sqref="AH18">
    <cfRule type="containsText" dxfId="351" priority="358" operator="containsText" text="No">
      <formula>NOT(ISERROR(SEARCH("No",AH18)))</formula>
    </cfRule>
    <cfRule type="containsText" dxfId="350" priority="359" operator="containsText" text="Yes">
      <formula>NOT(ISERROR(SEARCH("Yes",AH18)))</formula>
    </cfRule>
  </conditionalFormatting>
  <conditionalFormatting sqref="AH122">
    <cfRule type="containsText" dxfId="349" priority="322" operator="containsText" text="No">
      <formula>NOT(ISERROR(SEARCH("No",AH122)))</formula>
    </cfRule>
    <cfRule type="containsText" dxfId="348" priority="323" operator="containsText" text="Yes">
      <formula>NOT(ISERROR(SEARCH("Yes",AH122)))</formula>
    </cfRule>
  </conditionalFormatting>
  <conditionalFormatting sqref="AH116">
    <cfRule type="containsText" dxfId="347" priority="324" operator="containsText" text="No">
      <formula>NOT(ISERROR(SEARCH("No",AH116)))</formula>
    </cfRule>
    <cfRule type="containsText" dxfId="346" priority="325" operator="containsText" text="Yes">
      <formula>NOT(ISERROR(SEARCH("Yes",AH116)))</formula>
    </cfRule>
  </conditionalFormatting>
  <conditionalFormatting sqref="AH29">
    <cfRule type="containsText" dxfId="345" priority="346" operator="containsText" text="No">
      <formula>NOT(ISERROR(SEARCH("No",AH29)))</formula>
    </cfRule>
    <cfRule type="containsText" dxfId="344" priority="347" operator="containsText" text="Yes">
      <formula>NOT(ISERROR(SEARCH("Yes",AH29)))</formula>
    </cfRule>
  </conditionalFormatting>
  <conditionalFormatting sqref="AH38">
    <cfRule type="containsText" dxfId="343" priority="344" operator="containsText" text="No">
      <formula>NOT(ISERROR(SEARCH("No",AH38)))</formula>
    </cfRule>
    <cfRule type="containsText" dxfId="342" priority="345" operator="containsText" text="Yes">
      <formula>NOT(ISERROR(SEARCH("Yes",AH38)))</formula>
    </cfRule>
  </conditionalFormatting>
  <conditionalFormatting sqref="AH52">
    <cfRule type="containsText" dxfId="341" priority="342" operator="containsText" text="No">
      <formula>NOT(ISERROR(SEARCH("No",AH52)))</formula>
    </cfRule>
    <cfRule type="containsText" dxfId="340" priority="343" operator="containsText" text="Yes">
      <formula>NOT(ISERROR(SEARCH("Yes",AH52)))</formula>
    </cfRule>
  </conditionalFormatting>
  <conditionalFormatting sqref="AH58">
    <cfRule type="containsText" dxfId="339" priority="340" operator="containsText" text="No">
      <formula>NOT(ISERROR(SEARCH("No",AH58)))</formula>
    </cfRule>
    <cfRule type="containsText" dxfId="338" priority="341" operator="containsText" text="Yes">
      <formula>NOT(ISERROR(SEARCH("Yes",AH58)))</formula>
    </cfRule>
  </conditionalFormatting>
  <conditionalFormatting sqref="AH63">
    <cfRule type="containsText" dxfId="337" priority="338" operator="containsText" text="No">
      <formula>NOT(ISERROR(SEARCH("No",AH63)))</formula>
    </cfRule>
    <cfRule type="containsText" dxfId="336" priority="339" operator="containsText" text="Yes">
      <formula>NOT(ISERROR(SEARCH("Yes",AH63)))</formula>
    </cfRule>
  </conditionalFormatting>
  <conditionalFormatting sqref="AH71">
    <cfRule type="containsText" dxfId="335" priority="336" operator="containsText" text="No">
      <formula>NOT(ISERROR(SEARCH("No",AH71)))</formula>
    </cfRule>
    <cfRule type="containsText" dxfId="334" priority="337" operator="containsText" text="Yes">
      <formula>NOT(ISERROR(SEARCH("Yes",AH71)))</formula>
    </cfRule>
  </conditionalFormatting>
  <conditionalFormatting sqref="AH77">
    <cfRule type="containsText" dxfId="333" priority="334" operator="containsText" text="No">
      <formula>NOT(ISERROR(SEARCH("No",AH77)))</formula>
    </cfRule>
    <cfRule type="containsText" dxfId="332" priority="335" operator="containsText" text="Yes">
      <formula>NOT(ISERROR(SEARCH("Yes",AH77)))</formula>
    </cfRule>
  </conditionalFormatting>
  <conditionalFormatting sqref="AH87">
    <cfRule type="containsText" dxfId="331" priority="332" operator="containsText" text="No">
      <formula>NOT(ISERROR(SEARCH("No",AH87)))</formula>
    </cfRule>
    <cfRule type="containsText" dxfId="330" priority="333" operator="containsText" text="Yes">
      <formula>NOT(ISERROR(SEARCH("Yes",AH87)))</formula>
    </cfRule>
  </conditionalFormatting>
  <conditionalFormatting sqref="AH95">
    <cfRule type="containsText" dxfId="329" priority="330" operator="containsText" text="No">
      <formula>NOT(ISERROR(SEARCH("No",AH95)))</formula>
    </cfRule>
    <cfRule type="containsText" dxfId="328" priority="331" operator="containsText" text="Yes">
      <formula>NOT(ISERROR(SEARCH("Yes",AH95)))</formula>
    </cfRule>
  </conditionalFormatting>
  <conditionalFormatting sqref="AH105">
    <cfRule type="containsText" dxfId="327" priority="328" operator="containsText" text="No">
      <formula>NOT(ISERROR(SEARCH("No",AH105)))</formula>
    </cfRule>
    <cfRule type="containsText" dxfId="326" priority="329" operator="containsText" text="Yes">
      <formula>NOT(ISERROR(SEARCH("Yes",AH105)))</formula>
    </cfRule>
  </conditionalFormatting>
  <conditionalFormatting sqref="AH110">
    <cfRule type="containsText" dxfId="325" priority="326" operator="containsText" text="No">
      <formula>NOT(ISERROR(SEARCH("No",AH110)))</formula>
    </cfRule>
    <cfRule type="containsText" dxfId="324" priority="327" operator="containsText" text="Yes">
      <formula>NOT(ISERROR(SEARCH("Yes",AH110)))</formula>
    </cfRule>
  </conditionalFormatting>
  <conditionalFormatting sqref="AH131">
    <cfRule type="containsText" dxfId="323" priority="320" operator="containsText" text="No">
      <formula>NOT(ISERROR(SEARCH("No",AH131)))</formula>
    </cfRule>
    <cfRule type="containsText" dxfId="322" priority="321" operator="containsText" text="Yes">
      <formula>NOT(ISERROR(SEARCH("Yes",AH131)))</formula>
    </cfRule>
  </conditionalFormatting>
  <conditionalFormatting sqref="AH138">
    <cfRule type="containsText" dxfId="321" priority="318" operator="containsText" text="No">
      <formula>NOT(ISERROR(SEARCH("No",AH138)))</formula>
    </cfRule>
    <cfRule type="containsText" dxfId="320" priority="319" operator="containsText" text="Yes">
      <formula>NOT(ISERROR(SEARCH("Yes",AH138)))</formula>
    </cfRule>
  </conditionalFormatting>
  <conditionalFormatting sqref="AH142">
    <cfRule type="containsText" dxfId="319" priority="316" operator="containsText" text="No">
      <formula>NOT(ISERROR(SEARCH("No",AH142)))</formula>
    </cfRule>
    <cfRule type="containsText" dxfId="318" priority="317" operator="containsText" text="Yes">
      <formula>NOT(ISERROR(SEARCH("Yes",AH142)))</formula>
    </cfRule>
  </conditionalFormatting>
  <conditionalFormatting sqref="AH151">
    <cfRule type="containsText" dxfId="317" priority="314" operator="containsText" text="No">
      <formula>NOT(ISERROR(SEARCH("No",AH151)))</formula>
    </cfRule>
    <cfRule type="containsText" dxfId="316" priority="315" operator="containsText" text="Yes">
      <formula>NOT(ISERROR(SEARCH("Yes",AH151)))</formula>
    </cfRule>
  </conditionalFormatting>
  <conditionalFormatting sqref="AF117:AF121">
    <cfRule type="cellIs" dxfId="315" priority="299" operator="equal">
      <formula>"Complete - underachieving"</formula>
    </cfRule>
    <cfRule type="containsText" dxfId="314" priority="300" operator="containsText" text="Complete - under-achieving">
      <formula>NOT(ISERROR(SEARCH("Complete - under-achieving",AF117)))</formula>
    </cfRule>
    <cfRule type="containsText" dxfId="313" priority="301" operator="containsText" text="Other">
      <formula>NOT(ISERROR(SEARCH("Other",AF117)))</formula>
    </cfRule>
    <cfRule type="containsText" dxfId="312" priority="302" operator="containsText" text="Complete">
      <formula>NOT(ISERROR(SEARCH("Complete",AF117)))</formula>
    </cfRule>
    <cfRule type="containsText" dxfId="311" priority="303" operator="containsText" text="Complete - under-achieving">
      <formula>NOT(ISERROR(SEARCH("Complete - under-achieving",AF117)))</formula>
    </cfRule>
    <cfRule type="containsText" dxfId="310" priority="304" operator="containsText" text="Slippage">
      <formula>NOT(ISERROR(SEARCH("Slippage",AF117)))</formula>
    </cfRule>
    <cfRule type="containsText" dxfId="309" priority="305" operator="containsText" text="On track">
      <formula>NOT(ISERROR(SEARCH("On track",AF117)))</formula>
    </cfRule>
    <cfRule type="containsText" dxfId="308" priority="306" operator="containsText" text="Complete">
      <formula>NOT(ISERROR(SEARCH("Complete",AF117)))</formula>
    </cfRule>
  </conditionalFormatting>
  <conditionalFormatting sqref="AF117:AF121">
    <cfRule type="cellIs" dxfId="307" priority="312" operator="equal">
      <formula>1</formula>
    </cfRule>
    <cfRule type="cellIs" dxfId="306" priority="313" operator="between">
      <formula>0.01</formula>
      <formula>0.99</formula>
    </cfRule>
  </conditionalFormatting>
  <conditionalFormatting sqref="AF117:AF121">
    <cfRule type="containsText" dxfId="305" priority="309" operator="containsText" text="Slower">
      <formula>NOT(ISERROR(SEARCH("Slower",AF117)))</formula>
    </cfRule>
    <cfRule type="containsText" dxfId="304" priority="310" operator="containsText" text="Same">
      <formula>NOT(ISERROR(SEARCH("Same",AF117)))</formula>
    </cfRule>
    <cfRule type="containsText" dxfId="303" priority="311" operator="containsText" text="Faster">
      <formula>NOT(ISERROR(SEARCH("Faster",AF117)))</formula>
    </cfRule>
  </conditionalFormatting>
  <conditionalFormatting sqref="AF117:AF121">
    <cfRule type="cellIs" dxfId="302" priority="307" operator="equal">
      <formula>1</formula>
    </cfRule>
    <cfRule type="cellIs" dxfId="301" priority="308" operator="between">
      <formula>0.01</formula>
      <formula>0.99</formula>
    </cfRule>
  </conditionalFormatting>
  <conditionalFormatting sqref="AF124:AF130">
    <cfRule type="cellIs" dxfId="300" priority="284" operator="equal">
      <formula>"Complete - underachieving"</formula>
    </cfRule>
    <cfRule type="containsText" dxfId="299" priority="285" operator="containsText" text="Complete - under-achieving">
      <formula>NOT(ISERROR(SEARCH("Complete - under-achieving",AF124)))</formula>
    </cfRule>
    <cfRule type="containsText" dxfId="298" priority="286" operator="containsText" text="Other">
      <formula>NOT(ISERROR(SEARCH("Other",AF124)))</formula>
    </cfRule>
    <cfRule type="containsText" dxfId="297" priority="287" operator="containsText" text="Complete">
      <formula>NOT(ISERROR(SEARCH("Complete",AF124)))</formula>
    </cfRule>
    <cfRule type="containsText" dxfId="296" priority="288" operator="containsText" text="Complete - under-achieving">
      <formula>NOT(ISERROR(SEARCH("Complete - under-achieving",AF124)))</formula>
    </cfRule>
    <cfRule type="containsText" dxfId="295" priority="289" operator="containsText" text="Slippage">
      <formula>NOT(ISERROR(SEARCH("Slippage",AF124)))</formula>
    </cfRule>
    <cfRule type="containsText" dxfId="294" priority="290" operator="containsText" text="On track">
      <formula>NOT(ISERROR(SEARCH("On track",AF124)))</formula>
    </cfRule>
    <cfRule type="containsText" dxfId="293" priority="291" operator="containsText" text="Complete">
      <formula>NOT(ISERROR(SEARCH("Complete",AF124)))</formula>
    </cfRule>
  </conditionalFormatting>
  <conditionalFormatting sqref="AF124:AF130">
    <cfRule type="cellIs" dxfId="292" priority="297" operator="equal">
      <formula>1</formula>
    </cfRule>
    <cfRule type="cellIs" dxfId="291" priority="298" operator="between">
      <formula>0.01</formula>
      <formula>0.99</formula>
    </cfRule>
  </conditionalFormatting>
  <conditionalFormatting sqref="AF124:AF130">
    <cfRule type="containsText" dxfId="290" priority="294" operator="containsText" text="Slower">
      <formula>NOT(ISERROR(SEARCH("Slower",AF124)))</formula>
    </cfRule>
    <cfRule type="containsText" dxfId="289" priority="295" operator="containsText" text="Same">
      <formula>NOT(ISERROR(SEARCH("Same",AF124)))</formula>
    </cfRule>
    <cfRule type="containsText" dxfId="288" priority="296" operator="containsText" text="Faster">
      <formula>NOT(ISERROR(SEARCH("Faster",AF124)))</formula>
    </cfRule>
  </conditionalFormatting>
  <conditionalFormatting sqref="AF124:AF130">
    <cfRule type="cellIs" dxfId="287" priority="292" operator="equal">
      <formula>1</formula>
    </cfRule>
    <cfRule type="cellIs" dxfId="286" priority="293" operator="between">
      <formula>0.01</formula>
      <formula>0.99</formula>
    </cfRule>
  </conditionalFormatting>
  <conditionalFormatting sqref="AF132:AF137">
    <cfRule type="cellIs" dxfId="285" priority="269" operator="equal">
      <formula>"Complete - underachieving"</formula>
    </cfRule>
    <cfRule type="containsText" dxfId="284" priority="270" operator="containsText" text="Complete - under-achieving">
      <formula>NOT(ISERROR(SEARCH("Complete - under-achieving",AF132)))</formula>
    </cfRule>
    <cfRule type="containsText" dxfId="283" priority="271" operator="containsText" text="Other">
      <formula>NOT(ISERROR(SEARCH("Other",AF132)))</formula>
    </cfRule>
    <cfRule type="containsText" dxfId="282" priority="272" operator="containsText" text="Complete">
      <formula>NOT(ISERROR(SEARCH("Complete",AF132)))</formula>
    </cfRule>
    <cfRule type="containsText" dxfId="281" priority="273" operator="containsText" text="Complete - under-achieving">
      <formula>NOT(ISERROR(SEARCH("Complete - under-achieving",AF132)))</formula>
    </cfRule>
    <cfRule type="containsText" dxfId="280" priority="274" operator="containsText" text="Slippage">
      <formula>NOT(ISERROR(SEARCH("Slippage",AF132)))</formula>
    </cfRule>
    <cfRule type="containsText" dxfId="279" priority="275" operator="containsText" text="On track">
      <formula>NOT(ISERROR(SEARCH("On track",AF132)))</formula>
    </cfRule>
    <cfRule type="containsText" dxfId="278" priority="276" operator="containsText" text="Complete">
      <formula>NOT(ISERROR(SEARCH("Complete",AF132)))</formula>
    </cfRule>
  </conditionalFormatting>
  <conditionalFormatting sqref="AF132:AF137">
    <cfRule type="cellIs" dxfId="277" priority="282" operator="equal">
      <formula>1</formula>
    </cfRule>
    <cfRule type="cellIs" dxfId="276" priority="283" operator="between">
      <formula>0.01</formula>
      <formula>0.99</formula>
    </cfRule>
  </conditionalFormatting>
  <conditionalFormatting sqref="AF132:AF137">
    <cfRule type="containsText" dxfId="275" priority="279" operator="containsText" text="Slower">
      <formula>NOT(ISERROR(SEARCH("Slower",AF132)))</formula>
    </cfRule>
    <cfRule type="containsText" dxfId="274" priority="280" operator="containsText" text="Same">
      <formula>NOT(ISERROR(SEARCH("Same",AF132)))</formula>
    </cfRule>
    <cfRule type="containsText" dxfId="273" priority="281" operator="containsText" text="Faster">
      <formula>NOT(ISERROR(SEARCH("Faster",AF132)))</formula>
    </cfRule>
  </conditionalFormatting>
  <conditionalFormatting sqref="AF132:AF137">
    <cfRule type="cellIs" dxfId="272" priority="277" operator="equal">
      <formula>1</formula>
    </cfRule>
    <cfRule type="cellIs" dxfId="271" priority="278" operator="between">
      <formula>0.01</formula>
      <formula>0.99</formula>
    </cfRule>
  </conditionalFormatting>
  <conditionalFormatting sqref="AF139:AF141">
    <cfRule type="cellIs" dxfId="270" priority="254" operator="equal">
      <formula>"Complete - underachieving"</formula>
    </cfRule>
    <cfRule type="containsText" dxfId="269" priority="255" operator="containsText" text="Complete - under-achieving">
      <formula>NOT(ISERROR(SEARCH("Complete - under-achieving",AF139)))</formula>
    </cfRule>
    <cfRule type="containsText" dxfId="268" priority="256" operator="containsText" text="Other">
      <formula>NOT(ISERROR(SEARCH("Other",AF139)))</formula>
    </cfRule>
    <cfRule type="containsText" dxfId="267" priority="257" operator="containsText" text="Complete">
      <formula>NOT(ISERROR(SEARCH("Complete",AF139)))</formula>
    </cfRule>
    <cfRule type="containsText" dxfId="266" priority="258" operator="containsText" text="Complete - under-achieving">
      <formula>NOT(ISERROR(SEARCH("Complete - under-achieving",AF139)))</formula>
    </cfRule>
    <cfRule type="containsText" dxfId="265" priority="259" operator="containsText" text="Slippage">
      <formula>NOT(ISERROR(SEARCH("Slippage",AF139)))</formula>
    </cfRule>
    <cfRule type="containsText" dxfId="264" priority="260" operator="containsText" text="On track">
      <formula>NOT(ISERROR(SEARCH("On track",AF139)))</formula>
    </cfRule>
    <cfRule type="containsText" dxfId="263" priority="261" operator="containsText" text="Complete">
      <formula>NOT(ISERROR(SEARCH("Complete",AF139)))</formula>
    </cfRule>
  </conditionalFormatting>
  <conditionalFormatting sqref="AF139:AF141">
    <cfRule type="cellIs" dxfId="262" priority="267" operator="equal">
      <formula>1</formula>
    </cfRule>
    <cfRule type="cellIs" dxfId="261" priority="268" operator="between">
      <formula>0.01</formula>
      <formula>0.99</formula>
    </cfRule>
  </conditionalFormatting>
  <conditionalFormatting sqref="AF139:AF141">
    <cfRule type="containsText" dxfId="260" priority="264" operator="containsText" text="Slower">
      <formula>NOT(ISERROR(SEARCH("Slower",AF139)))</formula>
    </cfRule>
    <cfRule type="containsText" dxfId="259" priority="265" operator="containsText" text="Same">
      <formula>NOT(ISERROR(SEARCH("Same",AF139)))</formula>
    </cfRule>
    <cfRule type="containsText" dxfId="258" priority="266" operator="containsText" text="Faster">
      <formula>NOT(ISERROR(SEARCH("Faster",AF139)))</formula>
    </cfRule>
  </conditionalFormatting>
  <conditionalFormatting sqref="AF139:AF141">
    <cfRule type="cellIs" dxfId="257" priority="262" operator="equal">
      <formula>1</formula>
    </cfRule>
    <cfRule type="cellIs" dxfId="256" priority="263" operator="between">
      <formula>0.01</formula>
      <formula>0.99</formula>
    </cfRule>
  </conditionalFormatting>
  <conditionalFormatting sqref="AF143:AF145">
    <cfRule type="cellIs" dxfId="255" priority="239" operator="equal">
      <formula>"Complete - underachieving"</formula>
    </cfRule>
    <cfRule type="containsText" dxfId="254" priority="240" operator="containsText" text="Complete - under-achieving">
      <formula>NOT(ISERROR(SEARCH("Complete - under-achieving",AF143)))</formula>
    </cfRule>
    <cfRule type="containsText" dxfId="253" priority="241" operator="containsText" text="Other">
      <formula>NOT(ISERROR(SEARCH("Other",AF143)))</formula>
    </cfRule>
    <cfRule type="containsText" dxfId="252" priority="242" operator="containsText" text="Complete">
      <formula>NOT(ISERROR(SEARCH("Complete",AF143)))</formula>
    </cfRule>
    <cfRule type="containsText" dxfId="251" priority="243" operator="containsText" text="Complete - under-achieving">
      <formula>NOT(ISERROR(SEARCH("Complete - under-achieving",AF143)))</formula>
    </cfRule>
    <cfRule type="containsText" dxfId="250" priority="244" operator="containsText" text="Slippage">
      <formula>NOT(ISERROR(SEARCH("Slippage",AF143)))</formula>
    </cfRule>
    <cfRule type="containsText" dxfId="249" priority="245" operator="containsText" text="On track">
      <formula>NOT(ISERROR(SEARCH("On track",AF143)))</formula>
    </cfRule>
    <cfRule type="containsText" dxfId="248" priority="246" operator="containsText" text="Complete">
      <formula>NOT(ISERROR(SEARCH("Complete",AF143)))</formula>
    </cfRule>
  </conditionalFormatting>
  <conditionalFormatting sqref="AF143:AF145">
    <cfRule type="cellIs" dxfId="247" priority="252" operator="equal">
      <formula>1</formula>
    </cfRule>
    <cfRule type="cellIs" dxfId="246" priority="253" operator="between">
      <formula>0.01</formula>
      <formula>0.99</formula>
    </cfRule>
  </conditionalFormatting>
  <conditionalFormatting sqref="AF143:AF145">
    <cfRule type="containsText" dxfId="245" priority="249" operator="containsText" text="Slower">
      <formula>NOT(ISERROR(SEARCH("Slower",AF143)))</formula>
    </cfRule>
    <cfRule type="containsText" dxfId="244" priority="250" operator="containsText" text="Same">
      <formula>NOT(ISERROR(SEARCH("Same",AF143)))</formula>
    </cfRule>
    <cfRule type="containsText" dxfId="243" priority="251" operator="containsText" text="Faster">
      <formula>NOT(ISERROR(SEARCH("Faster",AF143)))</formula>
    </cfRule>
  </conditionalFormatting>
  <conditionalFormatting sqref="AF143:AF145">
    <cfRule type="cellIs" dxfId="242" priority="247" operator="equal">
      <formula>1</formula>
    </cfRule>
    <cfRule type="cellIs" dxfId="241" priority="248" operator="between">
      <formula>0.01</formula>
      <formula>0.99</formula>
    </cfRule>
  </conditionalFormatting>
  <conditionalFormatting sqref="AF146:AF148">
    <cfRule type="cellIs" dxfId="240" priority="224" operator="equal">
      <formula>"Complete - underachieving"</formula>
    </cfRule>
    <cfRule type="containsText" dxfId="239" priority="225" operator="containsText" text="Complete - under-achieving">
      <formula>NOT(ISERROR(SEARCH("Complete - under-achieving",AF146)))</formula>
    </cfRule>
    <cfRule type="containsText" dxfId="238" priority="226" operator="containsText" text="Other">
      <formula>NOT(ISERROR(SEARCH("Other",AF146)))</formula>
    </cfRule>
    <cfRule type="containsText" dxfId="237" priority="227" operator="containsText" text="Complete">
      <formula>NOT(ISERROR(SEARCH("Complete",AF146)))</formula>
    </cfRule>
    <cfRule type="containsText" dxfId="236" priority="228" operator="containsText" text="Complete - under-achieving">
      <formula>NOT(ISERROR(SEARCH("Complete - under-achieving",AF146)))</formula>
    </cfRule>
    <cfRule type="containsText" dxfId="235" priority="229" operator="containsText" text="Slippage">
      <formula>NOT(ISERROR(SEARCH("Slippage",AF146)))</formula>
    </cfRule>
    <cfRule type="containsText" dxfId="234" priority="230" operator="containsText" text="On track">
      <formula>NOT(ISERROR(SEARCH("On track",AF146)))</formula>
    </cfRule>
    <cfRule type="containsText" dxfId="233" priority="231" operator="containsText" text="Complete">
      <formula>NOT(ISERROR(SEARCH("Complete",AF146)))</formula>
    </cfRule>
  </conditionalFormatting>
  <conditionalFormatting sqref="AF146:AF148">
    <cfRule type="cellIs" dxfId="232" priority="237" operator="equal">
      <formula>1</formula>
    </cfRule>
    <cfRule type="cellIs" dxfId="231" priority="238" operator="between">
      <formula>0.01</formula>
      <formula>0.99</formula>
    </cfRule>
  </conditionalFormatting>
  <conditionalFormatting sqref="AF146:AF148">
    <cfRule type="containsText" dxfId="230" priority="234" operator="containsText" text="Slower">
      <formula>NOT(ISERROR(SEARCH("Slower",AF146)))</formula>
    </cfRule>
    <cfRule type="containsText" dxfId="229" priority="235" operator="containsText" text="Same">
      <formula>NOT(ISERROR(SEARCH("Same",AF146)))</formula>
    </cfRule>
    <cfRule type="containsText" dxfId="228" priority="236" operator="containsText" text="Faster">
      <formula>NOT(ISERROR(SEARCH("Faster",AF146)))</formula>
    </cfRule>
  </conditionalFormatting>
  <conditionalFormatting sqref="AF146:AF148">
    <cfRule type="cellIs" dxfId="227" priority="232" operator="equal">
      <formula>1</formula>
    </cfRule>
    <cfRule type="cellIs" dxfId="226" priority="233" operator="between">
      <formula>0.01</formula>
      <formula>0.99</formula>
    </cfRule>
  </conditionalFormatting>
  <conditionalFormatting sqref="AF149:AF150">
    <cfRule type="cellIs" dxfId="225" priority="209" operator="equal">
      <formula>"Complete - underachieving"</formula>
    </cfRule>
    <cfRule type="containsText" dxfId="224" priority="210" operator="containsText" text="Complete - under-achieving">
      <formula>NOT(ISERROR(SEARCH("Complete - under-achieving",AF149)))</formula>
    </cfRule>
    <cfRule type="containsText" dxfId="223" priority="211" operator="containsText" text="Other">
      <formula>NOT(ISERROR(SEARCH("Other",AF149)))</formula>
    </cfRule>
    <cfRule type="containsText" dxfId="222" priority="212" operator="containsText" text="Complete">
      <formula>NOT(ISERROR(SEARCH("Complete",AF149)))</formula>
    </cfRule>
    <cfRule type="containsText" dxfId="221" priority="213" operator="containsText" text="Complete - under-achieving">
      <formula>NOT(ISERROR(SEARCH("Complete - under-achieving",AF149)))</formula>
    </cfRule>
    <cfRule type="containsText" dxfId="220" priority="214" operator="containsText" text="Slippage">
      <formula>NOT(ISERROR(SEARCH("Slippage",AF149)))</formula>
    </cfRule>
    <cfRule type="containsText" dxfId="219" priority="215" operator="containsText" text="On track">
      <formula>NOT(ISERROR(SEARCH("On track",AF149)))</formula>
    </cfRule>
    <cfRule type="containsText" dxfId="218" priority="216" operator="containsText" text="Complete">
      <formula>NOT(ISERROR(SEARCH("Complete",AF149)))</formula>
    </cfRule>
  </conditionalFormatting>
  <conditionalFormatting sqref="AF149:AF150">
    <cfRule type="cellIs" dxfId="217" priority="222" operator="equal">
      <formula>1</formula>
    </cfRule>
    <cfRule type="cellIs" dxfId="216" priority="223" operator="between">
      <formula>0.01</formula>
      <formula>0.99</formula>
    </cfRule>
  </conditionalFormatting>
  <conditionalFormatting sqref="AF149:AF150">
    <cfRule type="containsText" dxfId="215" priority="219" operator="containsText" text="Slower">
      <formula>NOT(ISERROR(SEARCH("Slower",AF149)))</formula>
    </cfRule>
    <cfRule type="containsText" dxfId="214" priority="220" operator="containsText" text="Same">
      <formula>NOT(ISERROR(SEARCH("Same",AF149)))</formula>
    </cfRule>
    <cfRule type="containsText" dxfId="213" priority="221" operator="containsText" text="Faster">
      <formula>NOT(ISERROR(SEARCH("Faster",AF149)))</formula>
    </cfRule>
  </conditionalFormatting>
  <conditionalFormatting sqref="AF149:AF150">
    <cfRule type="cellIs" dxfId="212" priority="217" operator="equal">
      <formula>1</formula>
    </cfRule>
    <cfRule type="cellIs" dxfId="211" priority="218" operator="between">
      <formula>0.01</formula>
      <formula>0.99</formula>
    </cfRule>
  </conditionalFormatting>
  <conditionalFormatting sqref="AG145">
    <cfRule type="cellIs" dxfId="210" priority="207" operator="equal">
      <formula>1</formula>
    </cfRule>
    <cfRule type="cellIs" dxfId="209" priority="208" operator="between">
      <formula>0.01</formula>
      <formula>0.99</formula>
    </cfRule>
  </conditionalFormatting>
  <conditionalFormatting sqref="AG147">
    <cfRule type="cellIs" dxfId="208" priority="205" operator="equal">
      <formula>1</formula>
    </cfRule>
    <cfRule type="cellIs" dxfId="207" priority="206" operator="between">
      <formula>0.01</formula>
      <formula>0.99</formula>
    </cfRule>
  </conditionalFormatting>
  <conditionalFormatting sqref="AG148">
    <cfRule type="cellIs" dxfId="206" priority="203" operator="equal">
      <formula>1</formula>
    </cfRule>
    <cfRule type="cellIs" dxfId="205" priority="204" operator="between">
      <formula>0.01</formula>
      <formula>0.99</formula>
    </cfRule>
  </conditionalFormatting>
  <conditionalFormatting sqref="AG144">
    <cfRule type="cellIs" dxfId="204" priority="201" operator="equal">
      <formula>1</formula>
    </cfRule>
    <cfRule type="cellIs" dxfId="203" priority="202" operator="between">
      <formula>0.01</formula>
      <formula>0.99</formula>
    </cfRule>
  </conditionalFormatting>
  <conditionalFormatting sqref="AG146">
    <cfRule type="cellIs" dxfId="202" priority="199" operator="equal">
      <formula>1</formula>
    </cfRule>
    <cfRule type="cellIs" dxfId="201" priority="200" operator="between">
      <formula>0.01</formula>
      <formula>0.99</formula>
    </cfRule>
  </conditionalFormatting>
  <conditionalFormatting sqref="AG149">
    <cfRule type="cellIs" dxfId="200" priority="197" operator="equal">
      <formula>1</formula>
    </cfRule>
    <cfRule type="cellIs" dxfId="199" priority="198" operator="between">
      <formula>0.01</formula>
      <formula>0.99</formula>
    </cfRule>
  </conditionalFormatting>
  <conditionalFormatting sqref="AG150">
    <cfRule type="cellIs" dxfId="198" priority="195" operator="equal">
      <formula>1</formula>
    </cfRule>
    <cfRule type="cellIs" dxfId="197" priority="196" operator="between">
      <formula>0.01</formula>
      <formula>0.99</formula>
    </cfRule>
  </conditionalFormatting>
  <conditionalFormatting sqref="AF152:AF153">
    <cfRule type="cellIs" dxfId="196" priority="180" operator="equal">
      <formula>"Complete - underachieving"</formula>
    </cfRule>
    <cfRule type="containsText" dxfId="195" priority="181" operator="containsText" text="Complete - under-achieving">
      <formula>NOT(ISERROR(SEARCH("Complete - under-achieving",AF152)))</formula>
    </cfRule>
    <cfRule type="containsText" dxfId="194" priority="182" operator="containsText" text="Other">
      <formula>NOT(ISERROR(SEARCH("Other",AF152)))</formula>
    </cfRule>
    <cfRule type="containsText" dxfId="193" priority="183" operator="containsText" text="Complete">
      <formula>NOT(ISERROR(SEARCH("Complete",AF152)))</formula>
    </cfRule>
    <cfRule type="containsText" dxfId="192" priority="184" operator="containsText" text="Complete - under-achieving">
      <formula>NOT(ISERROR(SEARCH("Complete - under-achieving",AF152)))</formula>
    </cfRule>
    <cfRule type="containsText" dxfId="191" priority="185" operator="containsText" text="Slippage">
      <formula>NOT(ISERROR(SEARCH("Slippage",AF152)))</formula>
    </cfRule>
    <cfRule type="containsText" dxfId="190" priority="186" operator="containsText" text="On track">
      <formula>NOT(ISERROR(SEARCH("On track",AF152)))</formula>
    </cfRule>
    <cfRule type="containsText" dxfId="189" priority="187" operator="containsText" text="Complete">
      <formula>NOT(ISERROR(SEARCH("Complete",AF152)))</formula>
    </cfRule>
  </conditionalFormatting>
  <conditionalFormatting sqref="AF152:AF153">
    <cfRule type="cellIs" dxfId="188" priority="193" operator="equal">
      <formula>1</formula>
    </cfRule>
    <cfRule type="cellIs" dxfId="187" priority="194" operator="between">
      <formula>0.01</formula>
      <formula>0.99</formula>
    </cfRule>
  </conditionalFormatting>
  <conditionalFormatting sqref="AF152:AF153">
    <cfRule type="containsText" dxfId="186" priority="190" operator="containsText" text="Slower">
      <formula>NOT(ISERROR(SEARCH("Slower",AF152)))</formula>
    </cfRule>
    <cfRule type="containsText" dxfId="185" priority="191" operator="containsText" text="Same">
      <formula>NOT(ISERROR(SEARCH("Same",AF152)))</formula>
    </cfRule>
    <cfRule type="containsText" dxfId="184" priority="192" operator="containsText" text="Faster">
      <formula>NOT(ISERROR(SEARCH("Faster",AF152)))</formula>
    </cfRule>
  </conditionalFormatting>
  <conditionalFormatting sqref="AF152:AF153">
    <cfRule type="cellIs" dxfId="183" priority="188" operator="equal">
      <formula>1</formula>
    </cfRule>
    <cfRule type="cellIs" dxfId="182" priority="189" operator="between">
      <formula>0.01</formula>
      <formula>0.99</formula>
    </cfRule>
  </conditionalFormatting>
  <conditionalFormatting sqref="AI31:AI33">
    <cfRule type="cellIs" dxfId="181" priority="178" operator="equal">
      <formula>1</formula>
    </cfRule>
    <cfRule type="cellIs" dxfId="180" priority="179" operator="between">
      <formula>0.01</formula>
      <formula>0.99</formula>
    </cfRule>
  </conditionalFormatting>
  <conditionalFormatting sqref="AI38">
    <cfRule type="cellIs" dxfId="179" priority="172" operator="equal">
      <formula>1</formula>
    </cfRule>
  </conditionalFormatting>
  <conditionalFormatting sqref="AI123">
    <cfRule type="cellIs" dxfId="178" priority="175" operator="equal">
      <formula>1</formula>
    </cfRule>
  </conditionalFormatting>
  <conditionalFormatting sqref="AI87">
    <cfRule type="cellIs" dxfId="177" priority="177" stopIfTrue="1" operator="equal">
      <formula>1</formula>
    </cfRule>
  </conditionalFormatting>
  <conditionalFormatting sqref="AI95">
    <cfRule type="cellIs" dxfId="176" priority="176" stopIfTrue="1" operator="equal">
      <formula>1</formula>
    </cfRule>
  </conditionalFormatting>
  <conditionalFormatting sqref="AI122">
    <cfRule type="cellIs" dxfId="175" priority="173" stopIfTrue="1" operator="equal">
      <formula>1</formula>
    </cfRule>
  </conditionalFormatting>
  <conditionalFormatting sqref="AI29">
    <cfRule type="cellIs" dxfId="174" priority="174" operator="equal">
      <formula>1</formula>
    </cfRule>
  </conditionalFormatting>
  <conditionalFormatting sqref="AI110">
    <cfRule type="cellIs" dxfId="173" priority="171" stopIfTrue="1" operator="equal">
      <formula>1</formula>
    </cfRule>
  </conditionalFormatting>
  <conditionalFormatting sqref="AI104">
    <cfRule type="cellIs" dxfId="172" priority="170" operator="equal">
      <formula>1</formula>
    </cfRule>
  </conditionalFormatting>
  <conditionalFormatting sqref="AI42 AI55 AI79 AI20:AI27 AI48:AI49 AI35:AI37 AI81:AI85">
    <cfRule type="cellIs" dxfId="171" priority="168" operator="equal">
      <formula>1</formula>
    </cfRule>
    <cfRule type="cellIs" dxfId="170" priority="169" operator="between">
      <formula>0.01</formula>
      <formula>0.99</formula>
    </cfRule>
  </conditionalFormatting>
  <conditionalFormatting sqref="AI10:AI13">
    <cfRule type="cellIs" dxfId="169" priority="166" operator="equal">
      <formula>1</formula>
    </cfRule>
    <cfRule type="cellIs" dxfId="168" priority="167" operator="between">
      <formula>0.01</formula>
      <formula>0.99</formula>
    </cfRule>
  </conditionalFormatting>
  <conditionalFormatting sqref="AI43:AI46">
    <cfRule type="cellIs" dxfId="167" priority="162" operator="equal">
      <formula>1</formula>
    </cfRule>
    <cfRule type="cellIs" dxfId="166" priority="163" operator="between">
      <formula>0.01</formula>
      <formula>0.99</formula>
    </cfRule>
  </conditionalFormatting>
  <conditionalFormatting sqref="AI41">
    <cfRule type="cellIs" dxfId="165" priority="164" operator="equal">
      <formula>1</formula>
    </cfRule>
    <cfRule type="cellIs" dxfId="164" priority="165" operator="between">
      <formula>0.01</formula>
      <formula>0.99</formula>
    </cfRule>
  </conditionalFormatting>
  <conditionalFormatting sqref="AI50">
    <cfRule type="cellIs" dxfId="163" priority="160" operator="equal">
      <formula>1</formula>
    </cfRule>
    <cfRule type="cellIs" dxfId="162" priority="161" operator="between">
      <formula>0.01</formula>
      <formula>0.99</formula>
    </cfRule>
  </conditionalFormatting>
  <conditionalFormatting sqref="AI51">
    <cfRule type="cellIs" dxfId="161" priority="158" operator="equal">
      <formula>1</formula>
    </cfRule>
    <cfRule type="cellIs" dxfId="160" priority="159" operator="between">
      <formula>0.01</formula>
      <formula>0.99</formula>
    </cfRule>
  </conditionalFormatting>
  <conditionalFormatting sqref="AI54">
    <cfRule type="cellIs" dxfId="159" priority="156" operator="equal">
      <formula>1</formula>
    </cfRule>
    <cfRule type="cellIs" dxfId="158" priority="157" operator="between">
      <formula>0.01</formula>
      <formula>0.99</formula>
    </cfRule>
  </conditionalFormatting>
  <conditionalFormatting sqref="AI57">
    <cfRule type="cellIs" dxfId="157" priority="154" operator="equal">
      <formula>1</formula>
    </cfRule>
    <cfRule type="cellIs" dxfId="156" priority="155" operator="between">
      <formula>0.01</formula>
      <formula>0.99</formula>
    </cfRule>
  </conditionalFormatting>
  <conditionalFormatting sqref="AI60:AI62">
    <cfRule type="cellIs" dxfId="155" priority="152" operator="equal">
      <formula>1</formula>
    </cfRule>
    <cfRule type="cellIs" dxfId="154" priority="153" operator="between">
      <formula>0.01</formula>
      <formula>0.99</formula>
    </cfRule>
  </conditionalFormatting>
  <conditionalFormatting sqref="AI66:AI67">
    <cfRule type="cellIs" dxfId="153" priority="150" operator="equal">
      <formula>1</formula>
    </cfRule>
    <cfRule type="cellIs" dxfId="152" priority="151" operator="between">
      <formula>0.01</formula>
      <formula>0.99</formula>
    </cfRule>
  </conditionalFormatting>
  <conditionalFormatting sqref="AI68">
    <cfRule type="cellIs" dxfId="151" priority="148" operator="equal">
      <formula>1</formula>
    </cfRule>
    <cfRule type="cellIs" dxfId="150" priority="149" operator="between">
      <formula>0.01</formula>
      <formula>0.99</formula>
    </cfRule>
  </conditionalFormatting>
  <conditionalFormatting sqref="AI70">
    <cfRule type="cellIs" dxfId="149" priority="146" operator="equal">
      <formula>1</formula>
    </cfRule>
    <cfRule type="cellIs" dxfId="148" priority="147" operator="between">
      <formula>0.01</formula>
      <formula>0.99</formula>
    </cfRule>
  </conditionalFormatting>
  <conditionalFormatting sqref="AI73:AI76">
    <cfRule type="cellIs" dxfId="147" priority="144" operator="equal">
      <formula>1</formula>
    </cfRule>
    <cfRule type="cellIs" dxfId="146" priority="145" operator="between">
      <formula>0.01</formula>
      <formula>0.99</formula>
    </cfRule>
  </conditionalFormatting>
  <conditionalFormatting sqref="AI89:AI90 AI94">
    <cfRule type="cellIs" dxfId="145" priority="142" operator="equal">
      <formula>1</formula>
    </cfRule>
    <cfRule type="cellIs" dxfId="144" priority="143" operator="between">
      <formula>0.01</formula>
      <formula>0.99</formula>
    </cfRule>
  </conditionalFormatting>
  <conditionalFormatting sqref="AI97 AI99:AI104">
    <cfRule type="cellIs" dxfId="143" priority="140" operator="equal">
      <formula>1</formula>
    </cfRule>
    <cfRule type="cellIs" dxfId="142" priority="141" operator="between">
      <formula>0.01</formula>
      <formula>0.99</formula>
    </cfRule>
  </conditionalFormatting>
  <conditionalFormatting sqref="AI19">
    <cfRule type="cellIs" dxfId="141" priority="138" operator="equal">
      <formula>1</formula>
    </cfRule>
    <cfRule type="cellIs" dxfId="140" priority="139" operator="between">
      <formula>0.01</formula>
      <formula>0.99</formula>
    </cfRule>
  </conditionalFormatting>
  <conditionalFormatting sqref="AI52">
    <cfRule type="cellIs" dxfId="139" priority="137" operator="equal">
      <formula>1</formula>
    </cfRule>
  </conditionalFormatting>
  <conditionalFormatting sqref="AI58">
    <cfRule type="cellIs" dxfId="138" priority="136" operator="equal">
      <formula>1</formula>
    </cfRule>
  </conditionalFormatting>
  <conditionalFormatting sqref="AI63">
    <cfRule type="cellIs" dxfId="137" priority="135" operator="equal">
      <formula>1</formula>
    </cfRule>
  </conditionalFormatting>
  <conditionalFormatting sqref="AI71">
    <cfRule type="cellIs" dxfId="136" priority="134" operator="equal">
      <formula>1</formula>
    </cfRule>
  </conditionalFormatting>
  <conditionalFormatting sqref="AI77">
    <cfRule type="cellIs" dxfId="135" priority="133" operator="equal">
      <formula>1</formula>
    </cfRule>
  </conditionalFormatting>
  <conditionalFormatting sqref="AI107">
    <cfRule type="cellIs" dxfId="134" priority="131" operator="equal">
      <formula>1</formula>
    </cfRule>
    <cfRule type="cellIs" dxfId="133" priority="132" operator="between">
      <formula>0.01</formula>
      <formula>0.99</formula>
    </cfRule>
  </conditionalFormatting>
  <conditionalFormatting sqref="AI114">
    <cfRule type="cellIs" dxfId="132" priority="129" operator="equal">
      <formula>1</formula>
    </cfRule>
    <cfRule type="cellIs" dxfId="131" priority="130" operator="between">
      <formula>0.01</formula>
      <formula>0.99</formula>
    </cfRule>
  </conditionalFormatting>
  <conditionalFormatting sqref="AI118:AI120">
    <cfRule type="cellIs" dxfId="130" priority="127" operator="equal">
      <formula>1</formula>
    </cfRule>
    <cfRule type="cellIs" dxfId="129" priority="128" operator="between">
      <formula>0.01</formula>
      <formula>0.99</formula>
    </cfRule>
  </conditionalFormatting>
  <conditionalFormatting sqref="AI125:AI128">
    <cfRule type="cellIs" dxfId="128" priority="125" operator="equal">
      <formula>1</formula>
    </cfRule>
    <cfRule type="cellIs" dxfId="127" priority="126" operator="between">
      <formula>0.01</formula>
      <formula>0.99</formula>
    </cfRule>
  </conditionalFormatting>
  <conditionalFormatting sqref="AI133 AI135">
    <cfRule type="cellIs" dxfId="126" priority="123" operator="equal">
      <formula>1</formula>
    </cfRule>
    <cfRule type="cellIs" dxfId="125" priority="124" operator="between">
      <formula>0.01</formula>
      <formula>0.99</formula>
    </cfRule>
  </conditionalFormatting>
  <conditionalFormatting sqref="AI145">
    <cfRule type="cellIs" dxfId="124" priority="121" operator="equal">
      <formula>1</formula>
    </cfRule>
    <cfRule type="cellIs" dxfId="123" priority="122" operator="between">
      <formula>0.01</formula>
      <formula>0.99</formula>
    </cfRule>
  </conditionalFormatting>
  <conditionalFormatting sqref="AI138">
    <cfRule type="cellIs" dxfId="122" priority="120" stopIfTrue="1" operator="equal">
      <formula>1</formula>
    </cfRule>
  </conditionalFormatting>
  <conditionalFormatting sqref="AI151">
    <cfRule type="cellIs" dxfId="121" priority="119" stopIfTrue="1" operator="equal">
      <formula>1</formula>
    </cfRule>
  </conditionalFormatting>
  <conditionalFormatting sqref="AI105">
    <cfRule type="cellIs" dxfId="120" priority="118" stopIfTrue="1" operator="equal">
      <formula>1</formula>
    </cfRule>
  </conditionalFormatting>
  <conditionalFormatting sqref="AI116">
    <cfRule type="cellIs" dxfId="119" priority="117" stopIfTrue="1" operator="equal">
      <formula>1</formula>
    </cfRule>
  </conditionalFormatting>
  <conditionalFormatting sqref="AI142">
    <cfRule type="cellIs" dxfId="118" priority="116" stopIfTrue="1" operator="equal">
      <formula>1</formula>
    </cfRule>
  </conditionalFormatting>
  <conditionalFormatting sqref="AI131">
    <cfRule type="cellIs" dxfId="117" priority="115" stopIfTrue="1" operator="equal">
      <formula>1</formula>
    </cfRule>
  </conditionalFormatting>
  <conditionalFormatting sqref="AI69">
    <cfRule type="cellIs" dxfId="116" priority="113" operator="equal">
      <formula>1</formula>
    </cfRule>
    <cfRule type="cellIs" dxfId="115" priority="114" operator="between">
      <formula>0.01</formula>
      <formula>0.99</formula>
    </cfRule>
  </conditionalFormatting>
  <conditionalFormatting sqref="AI80">
    <cfRule type="cellIs" dxfId="114" priority="111" operator="equal">
      <formula>1</formula>
    </cfRule>
    <cfRule type="cellIs" dxfId="113" priority="112" operator="between">
      <formula>0.01</formula>
      <formula>0.99</formula>
    </cfRule>
  </conditionalFormatting>
  <conditionalFormatting sqref="AI91">
    <cfRule type="cellIs" dxfId="112" priority="109" operator="equal">
      <formula>1</formula>
    </cfRule>
    <cfRule type="cellIs" dxfId="111" priority="110" operator="between">
      <formula>0.01</formula>
      <formula>0.99</formula>
    </cfRule>
  </conditionalFormatting>
  <conditionalFormatting sqref="AI92">
    <cfRule type="cellIs" dxfId="110" priority="107" operator="equal">
      <formula>1</formula>
    </cfRule>
    <cfRule type="cellIs" dxfId="109" priority="108" operator="between">
      <formula>0.01</formula>
      <formula>0.99</formula>
    </cfRule>
  </conditionalFormatting>
  <conditionalFormatting sqref="AI108">
    <cfRule type="cellIs" dxfId="108" priority="105" operator="equal">
      <formula>1</formula>
    </cfRule>
    <cfRule type="cellIs" dxfId="107" priority="106" operator="between">
      <formula>0.01</formula>
      <formula>0.99</formula>
    </cfRule>
  </conditionalFormatting>
  <conditionalFormatting sqref="AI34">
    <cfRule type="cellIs" dxfId="106" priority="103" operator="equal">
      <formula>1</formula>
    </cfRule>
    <cfRule type="cellIs" dxfId="105" priority="104" operator="between">
      <formula>0.01</formula>
      <formula>0.99</formula>
    </cfRule>
  </conditionalFormatting>
  <conditionalFormatting sqref="AI14">
    <cfRule type="cellIs" dxfId="104" priority="101" operator="equal">
      <formula>1</formula>
    </cfRule>
    <cfRule type="cellIs" dxfId="103" priority="102" operator="between">
      <formula>0.01</formula>
      <formula>0.99</formula>
    </cfRule>
  </conditionalFormatting>
  <conditionalFormatting sqref="AI15">
    <cfRule type="cellIs" dxfId="102" priority="99" operator="equal">
      <formula>1</formula>
    </cfRule>
    <cfRule type="cellIs" dxfId="101" priority="100" operator="between">
      <formula>0.01</formula>
      <formula>0.99</formula>
    </cfRule>
  </conditionalFormatting>
  <conditionalFormatting sqref="AI93">
    <cfRule type="cellIs" dxfId="100" priority="97" operator="equal">
      <formula>1</formula>
    </cfRule>
    <cfRule type="cellIs" dxfId="99" priority="98" operator="between">
      <formula>0.01</formula>
      <formula>0.99</formula>
    </cfRule>
  </conditionalFormatting>
  <conditionalFormatting sqref="AI109">
    <cfRule type="cellIs" dxfId="98" priority="95" operator="equal">
      <formula>1</formula>
    </cfRule>
    <cfRule type="cellIs" dxfId="97" priority="96" operator="between">
      <formula>0.01</formula>
      <formula>0.99</formula>
    </cfRule>
  </conditionalFormatting>
  <conditionalFormatting sqref="AI112">
    <cfRule type="cellIs" dxfId="96" priority="93" operator="equal">
      <formula>1</formula>
    </cfRule>
    <cfRule type="cellIs" dxfId="95" priority="94" operator="between">
      <formula>0.01</formula>
      <formula>0.99</formula>
    </cfRule>
  </conditionalFormatting>
  <conditionalFormatting sqref="AI115">
    <cfRule type="cellIs" dxfId="94" priority="91" operator="equal">
      <formula>1</formula>
    </cfRule>
    <cfRule type="cellIs" dxfId="93" priority="92" operator="between">
      <formula>0.01</formula>
      <formula>0.99</formula>
    </cfRule>
  </conditionalFormatting>
  <conditionalFormatting sqref="AI134">
    <cfRule type="cellIs" dxfId="92" priority="89" operator="equal">
      <formula>1</formula>
    </cfRule>
    <cfRule type="cellIs" dxfId="91" priority="90" operator="between">
      <formula>0.01</formula>
      <formula>0.99</formula>
    </cfRule>
  </conditionalFormatting>
  <conditionalFormatting sqref="AI137">
    <cfRule type="cellIs" dxfId="90" priority="87" operator="equal">
      <formula>1</formula>
    </cfRule>
    <cfRule type="cellIs" dxfId="89" priority="88" operator="between">
      <formula>0.01</formula>
      <formula>0.99</formula>
    </cfRule>
  </conditionalFormatting>
  <conditionalFormatting sqref="AI136">
    <cfRule type="cellIs" dxfId="88" priority="85" operator="equal">
      <formula>1</formula>
    </cfRule>
    <cfRule type="cellIs" dxfId="87" priority="86" operator="between">
      <formula>0.01</formula>
      <formula>0.99</formula>
    </cfRule>
  </conditionalFormatting>
  <conditionalFormatting sqref="AI147">
    <cfRule type="cellIs" dxfId="86" priority="83" operator="equal">
      <formula>1</formula>
    </cfRule>
    <cfRule type="cellIs" dxfId="85" priority="84" operator="between">
      <formula>0.01</formula>
      <formula>0.99</formula>
    </cfRule>
  </conditionalFormatting>
  <conditionalFormatting sqref="AI148">
    <cfRule type="cellIs" dxfId="84" priority="81" operator="equal">
      <formula>1</formula>
    </cfRule>
    <cfRule type="cellIs" dxfId="83" priority="82" operator="between">
      <formula>0.01</formula>
      <formula>0.99</formula>
    </cfRule>
  </conditionalFormatting>
  <conditionalFormatting sqref="AI140">
    <cfRule type="cellIs" dxfId="82" priority="79" operator="equal">
      <formula>1</formula>
    </cfRule>
    <cfRule type="cellIs" dxfId="81" priority="80" operator="between">
      <formula>0.01</formula>
      <formula>0.99</formula>
    </cfRule>
  </conditionalFormatting>
  <conditionalFormatting sqref="AI141">
    <cfRule type="cellIs" dxfId="80" priority="77" operator="equal">
      <formula>1</formula>
    </cfRule>
    <cfRule type="cellIs" dxfId="79" priority="78" operator="between">
      <formula>0.01</formula>
      <formula>0.99</formula>
    </cfRule>
  </conditionalFormatting>
  <conditionalFormatting sqref="AI98">
    <cfRule type="cellIs" dxfId="78" priority="75" operator="equal">
      <formula>1</formula>
    </cfRule>
    <cfRule type="cellIs" dxfId="77" priority="76" operator="between">
      <formula>0.01</formula>
      <formula>0.99</formula>
    </cfRule>
  </conditionalFormatting>
  <conditionalFormatting sqref="AI113">
    <cfRule type="cellIs" dxfId="76" priority="73" operator="equal">
      <formula>1</formula>
    </cfRule>
    <cfRule type="cellIs" dxfId="75" priority="74" operator="between">
      <formula>0.01</formula>
      <formula>0.99</formula>
    </cfRule>
  </conditionalFormatting>
  <conditionalFormatting sqref="AI144">
    <cfRule type="cellIs" dxfId="74" priority="71" operator="equal">
      <formula>1</formula>
    </cfRule>
    <cfRule type="cellIs" dxfId="73" priority="72" operator="between">
      <formula>0.01</formula>
      <formula>0.99</formula>
    </cfRule>
  </conditionalFormatting>
  <conditionalFormatting sqref="AI146">
    <cfRule type="cellIs" dxfId="72" priority="69" operator="equal">
      <formula>1</formula>
    </cfRule>
    <cfRule type="cellIs" dxfId="71" priority="70" operator="between">
      <formula>0.01</formula>
      <formula>0.99</formula>
    </cfRule>
  </conditionalFormatting>
  <conditionalFormatting sqref="AI121">
    <cfRule type="cellIs" dxfId="70" priority="67" operator="equal">
      <formula>1</formula>
    </cfRule>
    <cfRule type="cellIs" dxfId="69" priority="68" operator="between">
      <formula>0.01</formula>
      <formula>0.99</formula>
    </cfRule>
  </conditionalFormatting>
  <conditionalFormatting sqref="AI149">
    <cfRule type="cellIs" dxfId="68" priority="65" operator="equal">
      <formula>1</formula>
    </cfRule>
    <cfRule type="cellIs" dxfId="67" priority="66" operator="between">
      <formula>0.01</formula>
      <formula>0.99</formula>
    </cfRule>
  </conditionalFormatting>
  <conditionalFormatting sqref="AI150">
    <cfRule type="cellIs" dxfId="66" priority="63" operator="equal">
      <formula>1</formula>
    </cfRule>
    <cfRule type="cellIs" dxfId="65" priority="64" operator="between">
      <formula>0.01</formula>
      <formula>0.99</formula>
    </cfRule>
  </conditionalFormatting>
  <conditionalFormatting sqref="AK31:AK33">
    <cfRule type="cellIs" dxfId="64" priority="61" operator="equal">
      <formula>1</formula>
    </cfRule>
    <cfRule type="cellIs" dxfId="63" priority="62" operator="between">
      <formula>0.01</formula>
      <formula>0.99</formula>
    </cfRule>
  </conditionalFormatting>
  <conditionalFormatting sqref="AK38">
    <cfRule type="cellIs" dxfId="62" priority="55" operator="equal">
      <formula>1</formula>
    </cfRule>
  </conditionalFormatting>
  <conditionalFormatting sqref="AK123">
    <cfRule type="cellIs" dxfId="61" priority="58" operator="equal">
      <formula>1</formula>
    </cfRule>
  </conditionalFormatting>
  <conditionalFormatting sqref="AK87">
    <cfRule type="cellIs" dxfId="60" priority="60" stopIfTrue="1" operator="equal">
      <formula>1</formula>
    </cfRule>
  </conditionalFormatting>
  <conditionalFormatting sqref="AK95">
    <cfRule type="cellIs" dxfId="59" priority="59" stopIfTrue="1" operator="equal">
      <formula>1</formula>
    </cfRule>
  </conditionalFormatting>
  <conditionalFormatting sqref="AK122">
    <cfRule type="cellIs" dxfId="58" priority="57" stopIfTrue="1" operator="equal">
      <formula>1</formula>
    </cfRule>
  </conditionalFormatting>
  <conditionalFormatting sqref="AK29">
    <cfRule type="cellIs" dxfId="57" priority="56" operator="equal">
      <formula>1</formula>
    </cfRule>
  </conditionalFormatting>
  <conditionalFormatting sqref="AK136:AK137">
    <cfRule type="cellIs" dxfId="56" priority="54" operator="equal">
      <formula>1</formula>
    </cfRule>
  </conditionalFormatting>
  <conditionalFormatting sqref="AK110">
    <cfRule type="cellIs" dxfId="55" priority="53" stopIfTrue="1" operator="equal">
      <formula>1</formula>
    </cfRule>
  </conditionalFormatting>
  <conditionalFormatting sqref="AK140">
    <cfRule type="cellIs" dxfId="54" priority="52" operator="equal">
      <formula>1</formula>
    </cfRule>
  </conditionalFormatting>
  <conditionalFormatting sqref="AK115">
    <cfRule type="cellIs" dxfId="53" priority="51" operator="equal">
      <formula>1</formula>
    </cfRule>
  </conditionalFormatting>
  <conditionalFormatting sqref="AK109">
    <cfRule type="cellIs" dxfId="52" priority="50" operator="equal">
      <formula>1</formula>
    </cfRule>
  </conditionalFormatting>
  <conditionalFormatting sqref="AK104">
    <cfRule type="cellIs" dxfId="51" priority="49" operator="equal">
      <formula>1</formula>
    </cfRule>
  </conditionalFormatting>
  <conditionalFormatting sqref="AK82 AK34:AK37 AK60:AK62 AK54:AK57 AK48:AK51 AK44:AK46 AK20:AK27">
    <cfRule type="cellIs" dxfId="50" priority="47" operator="equal">
      <formula>1</formula>
    </cfRule>
    <cfRule type="cellIs" dxfId="49" priority="48" operator="between">
      <formula>0.01</formula>
      <formula>0.99</formula>
    </cfRule>
  </conditionalFormatting>
  <conditionalFormatting sqref="AK10:AK13">
    <cfRule type="cellIs" dxfId="48" priority="45" operator="equal">
      <formula>1</formula>
    </cfRule>
    <cfRule type="cellIs" dxfId="47" priority="46" operator="between">
      <formula>0.01</formula>
      <formula>0.99</formula>
    </cfRule>
  </conditionalFormatting>
  <conditionalFormatting sqref="AK14:AK16">
    <cfRule type="cellIs" dxfId="46" priority="43" operator="equal">
      <formula>1</formula>
    </cfRule>
    <cfRule type="cellIs" dxfId="45" priority="44" operator="between">
      <formula>0.01</formula>
      <formula>0.99</formula>
    </cfRule>
  </conditionalFormatting>
  <conditionalFormatting sqref="AK41:AK43">
    <cfRule type="cellIs" dxfId="44" priority="41" operator="equal">
      <formula>1</formula>
    </cfRule>
    <cfRule type="cellIs" dxfId="43" priority="42" operator="between">
      <formula>0.01</formula>
      <formula>0.99</formula>
    </cfRule>
  </conditionalFormatting>
  <conditionalFormatting sqref="AK66:AK70 AK73:AK75">
    <cfRule type="cellIs" dxfId="42" priority="39" operator="equal">
      <formula>1</formula>
    </cfRule>
    <cfRule type="cellIs" dxfId="41" priority="40" operator="between">
      <formula>0.01</formula>
      <formula>0.99</formula>
    </cfRule>
  </conditionalFormatting>
  <conditionalFormatting sqref="AK76">
    <cfRule type="cellIs" dxfId="40" priority="37" operator="equal">
      <formula>1</formula>
    </cfRule>
    <cfRule type="cellIs" dxfId="39" priority="38" operator="between">
      <formula>0.01</formula>
      <formula>0.99</formula>
    </cfRule>
  </conditionalFormatting>
  <conditionalFormatting sqref="AK79 AK83">
    <cfRule type="cellIs" dxfId="38" priority="35" operator="equal">
      <formula>1</formula>
    </cfRule>
    <cfRule type="cellIs" dxfId="37" priority="36" operator="between">
      <formula>0.01</formula>
      <formula>0.99</formula>
    </cfRule>
  </conditionalFormatting>
  <conditionalFormatting sqref="AK84:AK85 AK80:AK81">
    <cfRule type="cellIs" dxfId="36" priority="33" operator="equal">
      <formula>1</formula>
    </cfRule>
    <cfRule type="cellIs" dxfId="35" priority="34" operator="between">
      <formula>0.01</formula>
      <formula>0.99</formula>
    </cfRule>
  </conditionalFormatting>
  <conditionalFormatting sqref="AK89:AK94">
    <cfRule type="cellIs" dxfId="34" priority="31" operator="equal">
      <formula>1</formula>
    </cfRule>
    <cfRule type="cellIs" dxfId="33" priority="32" operator="between">
      <formula>0.01</formula>
      <formula>0.99</formula>
    </cfRule>
  </conditionalFormatting>
  <conditionalFormatting sqref="AK97:AK103">
    <cfRule type="cellIs" dxfId="32" priority="29" operator="equal">
      <formula>1</formula>
    </cfRule>
    <cfRule type="cellIs" dxfId="31" priority="30" operator="between">
      <formula>0.01</formula>
      <formula>0.99</formula>
    </cfRule>
  </conditionalFormatting>
  <conditionalFormatting sqref="AK19">
    <cfRule type="cellIs" dxfId="30" priority="27" operator="equal">
      <formula>1</formula>
    </cfRule>
    <cfRule type="cellIs" dxfId="29" priority="28" operator="between">
      <formula>0.01</formula>
      <formula>0.99</formula>
    </cfRule>
  </conditionalFormatting>
  <conditionalFormatting sqref="AK52">
    <cfRule type="cellIs" dxfId="28" priority="26" operator="equal">
      <formula>1</formula>
    </cfRule>
  </conditionalFormatting>
  <conditionalFormatting sqref="AK58">
    <cfRule type="cellIs" dxfId="27" priority="25" operator="equal">
      <formula>1</formula>
    </cfRule>
  </conditionalFormatting>
  <conditionalFormatting sqref="AK63">
    <cfRule type="cellIs" dxfId="26" priority="24" operator="equal">
      <formula>1</formula>
    </cfRule>
  </conditionalFormatting>
  <conditionalFormatting sqref="AK71">
    <cfRule type="cellIs" dxfId="25" priority="23" operator="equal">
      <formula>1</formula>
    </cfRule>
  </conditionalFormatting>
  <conditionalFormatting sqref="AK77">
    <cfRule type="cellIs" dxfId="24" priority="22" operator="equal">
      <formula>1</formula>
    </cfRule>
  </conditionalFormatting>
  <conditionalFormatting sqref="AK107:AK108">
    <cfRule type="cellIs" dxfId="23" priority="20" operator="equal">
      <formula>1</formula>
    </cfRule>
    <cfRule type="cellIs" dxfId="22" priority="21" operator="between">
      <formula>0.01</formula>
      <formula>0.99</formula>
    </cfRule>
  </conditionalFormatting>
  <conditionalFormatting sqref="AK112:AK114">
    <cfRule type="cellIs" dxfId="21" priority="18" operator="equal">
      <formula>1</formula>
    </cfRule>
    <cfRule type="cellIs" dxfId="20" priority="19" operator="between">
      <formula>0.01</formula>
      <formula>0.99</formula>
    </cfRule>
  </conditionalFormatting>
  <conditionalFormatting sqref="AK118:AK121">
    <cfRule type="cellIs" dxfId="19" priority="16" operator="equal">
      <formula>1</formula>
    </cfRule>
    <cfRule type="cellIs" dxfId="18" priority="17" operator="between">
      <formula>0.01</formula>
      <formula>0.99</formula>
    </cfRule>
  </conditionalFormatting>
  <conditionalFormatting sqref="AK125:AK128">
    <cfRule type="cellIs" dxfId="17" priority="14" operator="equal">
      <formula>1</formula>
    </cfRule>
    <cfRule type="cellIs" dxfId="16" priority="15" operator="between">
      <formula>0.01</formula>
      <formula>0.99</formula>
    </cfRule>
  </conditionalFormatting>
  <conditionalFormatting sqref="AK133:AK135">
    <cfRule type="cellIs" dxfId="15" priority="12" operator="equal">
      <formula>1</formula>
    </cfRule>
    <cfRule type="cellIs" dxfId="14" priority="13" operator="between">
      <formula>0.01</formula>
      <formula>0.99</formula>
    </cfRule>
  </conditionalFormatting>
  <conditionalFormatting sqref="AK144:AK148">
    <cfRule type="cellIs" dxfId="13" priority="10" operator="equal">
      <formula>1</formula>
    </cfRule>
    <cfRule type="cellIs" dxfId="12" priority="11" operator="between">
      <formula>0.01</formula>
      <formula>0.99</formula>
    </cfRule>
  </conditionalFormatting>
  <conditionalFormatting sqref="AK131">
    <cfRule type="cellIs" dxfId="11" priority="9" stopIfTrue="1" operator="equal">
      <formula>1</formula>
    </cfRule>
  </conditionalFormatting>
  <conditionalFormatting sqref="AK141">
    <cfRule type="cellIs" dxfId="10" priority="8" stopIfTrue="1" operator="equal">
      <formula>1</formula>
    </cfRule>
  </conditionalFormatting>
  <conditionalFormatting sqref="AK138">
    <cfRule type="cellIs" dxfId="9" priority="7" stopIfTrue="1" operator="equal">
      <formula>1</formula>
    </cfRule>
  </conditionalFormatting>
  <conditionalFormatting sqref="AK151">
    <cfRule type="cellIs" dxfId="8" priority="6" stopIfTrue="1" operator="equal">
      <formula>1</formula>
    </cfRule>
  </conditionalFormatting>
  <conditionalFormatting sqref="AK105">
    <cfRule type="cellIs" dxfId="7" priority="5" stopIfTrue="1" operator="equal">
      <formula>1</formula>
    </cfRule>
  </conditionalFormatting>
  <conditionalFormatting sqref="AK116">
    <cfRule type="cellIs" dxfId="6" priority="4" stopIfTrue="1" operator="equal">
      <formula>1</formula>
    </cfRule>
  </conditionalFormatting>
  <conditionalFormatting sqref="AK142">
    <cfRule type="cellIs" dxfId="5" priority="3" stopIfTrue="1" operator="equal">
      <formula>1</formula>
    </cfRule>
  </conditionalFormatting>
  <conditionalFormatting sqref="AG112">
    <cfRule type="cellIs" dxfId="4" priority="1" operator="equal">
      <formula>1</formula>
    </cfRule>
    <cfRule type="cellIs" dxfId="3" priority="2" operator="between">
      <formula>0.01</formula>
      <formula>0.99</formula>
    </cfRule>
  </conditionalFormatting>
  <dataValidations count="3">
    <dataValidation type="list" allowBlank="1" showInputMessage="1" showErrorMessage="1" sqref="AN12:AN14 AN73:AN76 AN23:AN27 AN19:AN20 AN41 AN43:AN44 AN54:AN57 AN60:AN62 AN66:AN70 AN133:AN135 AN79:AN85 AN144:AN148 AN89:AN94 AN97:AN103 AN31:AN37 AN107:AN108 AN118:AN121 AN125:AN128 AN112:AN114 AN7">
      <formula1>"Yes, No,Pending"</formula1>
    </dataValidation>
    <dataValidation type="list" allowBlank="1" showInputMessage="1" showErrorMessage="1" sqref="AF9:AF16 AF18:AF27 AF59:AF62 AF39:AF51 AF53:AF57 AF30:AF37 AF64 AF66:AF70 AF72:AF76 AF78:AF85 AF88:AF94 AF96:AF104 AF106:AF109 AF111:AF115 AF117:AF121 AF124:AF130 AF132:AF137 AF139:AF141 AF143:AF150 AF152:AF153">
      <formula1>"On track, Slippage, Complete, Complete - underachieving, Other"</formula1>
    </dataValidation>
    <dataValidation type="list" allowBlank="1" showInputMessage="1" showErrorMessage="1" sqref="AH18 AH58 AH29 AH38 AH52 AH63 AH71 AH77 AH87 AH95 AH105 AH110 AH116 AH122 AH131 AH138 AH142 AH151 AH9">
      <formula1>"Yes, No"</formula1>
    </dataValidation>
  </dataValidations>
  <pageMargins left="0.23622047244094491" right="0.23622047244094491" top="0.74803149606299213" bottom="0.74803149606299213" header="0.31496062992125984" footer="0.31496062992125984"/>
  <pageSetup paperSize="8" scale="63" fitToHeight="3" orientation="landscape" r:id="rId1"/>
  <headerFooter alignWithMargins="0"/>
  <rowBreaks count="2" manualBreakCount="2">
    <brk id="57" max="40" man="1"/>
    <brk id="109" max="40" man="1"/>
  </rowBreaks>
  <drawing r:id="rId2"/>
  <extLst>
    <ext xmlns:x14="http://schemas.microsoft.com/office/spreadsheetml/2009/9/main" uri="{78C0D931-6437-407d-A8EE-F0AAD7539E65}">
      <x14:conditionalFormattings>
        <x14:conditionalFormatting xmlns:xm="http://schemas.microsoft.com/office/excel/2006/main">
          <x14:cfRule type="expression" priority="2646" stopIfTrue="1" id="{D792FCB3-77D7-4434-A057-14637A48453B}">
            <xm:f>Greenwich!G35=1</xm:f>
            <x14:dxf>
              <font>
                <color theme="0"/>
              </font>
            </x14:dxf>
          </x14:cfRule>
          <xm:sqref>H33:O33</xm:sqref>
        </x14:conditionalFormatting>
        <x14:conditionalFormatting xmlns:xm="http://schemas.microsoft.com/office/excel/2006/main">
          <x14:cfRule type="expression" priority="2642" stopIfTrue="1" id="{4B7253C3-22BD-44E7-BE16-385072DBA841}">
            <xm:f>Bexley!G34=1</xm:f>
            <x14:dxf>
              <font>
                <color theme="0"/>
              </font>
            </x14:dxf>
          </x14:cfRule>
          <xm:sqref>H32:L32</xm:sqref>
        </x14:conditionalFormatting>
        <x14:conditionalFormatting xmlns:xm="http://schemas.microsoft.com/office/excel/2006/main">
          <x14:cfRule type="expression" priority="2103" stopIfTrue="1" id="{31992119-0832-498B-9F14-E98E6C36C0D4}">
            <xm:f>Bromley!H44=1</xm:f>
            <x14:dxf>
              <font>
                <color theme="0"/>
              </font>
            </x14:dxf>
          </x14:cfRule>
          <xm:sqref>I41:N41 P41:R41 T41:V41 X41:Z41 AB41:AD41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C8" sqref="C8:C16"/>
    </sheetView>
  </sheetViews>
  <sheetFormatPr defaultRowHeight="12.75" x14ac:dyDescent="0.2"/>
  <cols>
    <col min="1" max="1" width="12.28515625" style="30" bestFit="1" customWidth="1"/>
    <col min="2" max="2" width="20.140625" style="30" customWidth="1"/>
    <col min="3" max="3" width="59.42578125" style="33" customWidth="1"/>
    <col min="4" max="4" width="70.42578125" style="30" bestFit="1" customWidth="1"/>
    <col min="5" max="5" width="25.42578125" style="30" customWidth="1"/>
    <col min="6" max="6" width="39.140625" style="30" customWidth="1"/>
    <col min="7" max="16384" width="9.140625" style="30"/>
  </cols>
  <sheetData>
    <row r="1" spans="1:6" x14ac:dyDescent="0.2">
      <c r="A1" s="28" t="s">
        <v>70</v>
      </c>
      <c r="B1" s="28" t="s">
        <v>67</v>
      </c>
      <c r="C1" s="29" t="s">
        <v>68</v>
      </c>
      <c r="D1" s="28" t="s">
        <v>69</v>
      </c>
      <c r="E1" s="28"/>
      <c r="F1" s="28" t="s">
        <v>72</v>
      </c>
    </row>
    <row r="2" spans="1:6" ht="25.5" customHeight="1" x14ac:dyDescent="0.2">
      <c r="A2" s="933" t="s">
        <v>27</v>
      </c>
      <c r="B2" s="933" t="s">
        <v>29</v>
      </c>
      <c r="C2" s="932" t="s">
        <v>71</v>
      </c>
      <c r="D2" s="31" t="s">
        <v>73</v>
      </c>
      <c r="E2" s="31"/>
    </row>
    <row r="3" spans="1:6" x14ac:dyDescent="0.2">
      <c r="A3" s="933"/>
      <c r="B3" s="933"/>
      <c r="C3" s="932"/>
      <c r="D3" s="31" t="s">
        <v>74</v>
      </c>
      <c r="E3" s="31"/>
      <c r="F3" s="31" t="s">
        <v>116</v>
      </c>
    </row>
    <row r="4" spans="1:6" x14ac:dyDescent="0.2">
      <c r="A4" s="933"/>
      <c r="B4" s="933"/>
      <c r="C4" s="932"/>
      <c r="D4" s="31" t="s">
        <v>75</v>
      </c>
      <c r="E4" s="31"/>
      <c r="F4" s="31" t="s">
        <v>117</v>
      </c>
    </row>
    <row r="5" spans="1:6" x14ac:dyDescent="0.2">
      <c r="A5" s="933"/>
      <c r="B5" s="933"/>
      <c r="C5" s="932"/>
      <c r="D5" s="31" t="s">
        <v>76</v>
      </c>
      <c r="E5" s="31" t="s">
        <v>90</v>
      </c>
    </row>
    <row r="6" spans="1:6" x14ac:dyDescent="0.2">
      <c r="A6" s="933"/>
      <c r="B6" s="933"/>
      <c r="C6" s="932"/>
      <c r="D6" s="31" t="s">
        <v>77</v>
      </c>
      <c r="E6" s="31"/>
    </row>
    <row r="7" spans="1:6" x14ac:dyDescent="0.2">
      <c r="A7" s="933"/>
      <c r="B7" s="933"/>
      <c r="C7" s="932"/>
      <c r="D7" s="31" t="s">
        <v>78</v>
      </c>
      <c r="E7" s="31" t="s">
        <v>91</v>
      </c>
    </row>
    <row r="8" spans="1:6" ht="63.75" customHeight="1" x14ac:dyDescent="0.2">
      <c r="A8" s="933" t="s">
        <v>28</v>
      </c>
      <c r="B8" s="933" t="s">
        <v>30</v>
      </c>
      <c r="C8" s="932" t="s">
        <v>79</v>
      </c>
      <c r="D8" s="31" t="s">
        <v>80</v>
      </c>
      <c r="E8" s="31" t="s">
        <v>90</v>
      </c>
    </row>
    <row r="9" spans="1:6" x14ac:dyDescent="0.2">
      <c r="A9" s="934"/>
      <c r="B9" s="933"/>
      <c r="C9" s="932"/>
      <c r="D9" s="31" t="s">
        <v>81</v>
      </c>
      <c r="E9" s="31" t="s">
        <v>90</v>
      </c>
    </row>
    <row r="10" spans="1:6" x14ac:dyDescent="0.2">
      <c r="A10" s="934"/>
      <c r="B10" s="933"/>
      <c r="C10" s="932"/>
      <c r="D10" s="31" t="s">
        <v>82</v>
      </c>
      <c r="E10" s="31" t="s">
        <v>90</v>
      </c>
    </row>
    <row r="11" spans="1:6" x14ac:dyDescent="0.2">
      <c r="A11" s="934"/>
      <c r="B11" s="933"/>
      <c r="C11" s="932"/>
      <c r="D11" s="31" t="s">
        <v>83</v>
      </c>
      <c r="E11" s="31"/>
    </row>
    <row r="12" spans="1:6" x14ac:dyDescent="0.2">
      <c r="A12" s="934"/>
      <c r="B12" s="933"/>
      <c r="C12" s="932"/>
      <c r="D12" s="31" t="s">
        <v>84</v>
      </c>
      <c r="E12" s="31" t="s">
        <v>90</v>
      </c>
    </row>
    <row r="13" spans="1:6" x14ac:dyDescent="0.2">
      <c r="A13" s="934"/>
      <c r="B13" s="933"/>
      <c r="C13" s="932"/>
      <c r="D13" s="31" t="s">
        <v>85</v>
      </c>
      <c r="E13" s="31" t="s">
        <v>90</v>
      </c>
    </row>
    <row r="14" spans="1:6" x14ac:dyDescent="0.2">
      <c r="A14" s="934"/>
      <c r="B14" s="933"/>
      <c r="C14" s="932"/>
      <c r="D14" s="31" t="s">
        <v>86</v>
      </c>
      <c r="E14" s="31" t="s">
        <v>90</v>
      </c>
    </row>
    <row r="15" spans="1:6" x14ac:dyDescent="0.2">
      <c r="A15" s="934"/>
      <c r="B15" s="933"/>
      <c r="C15" s="932"/>
      <c r="D15" s="31" t="s">
        <v>87</v>
      </c>
      <c r="E15" s="31"/>
    </row>
    <row r="16" spans="1:6" x14ac:dyDescent="0.2">
      <c r="A16" s="934"/>
      <c r="B16" s="933"/>
      <c r="C16" s="932"/>
      <c r="D16" s="34" t="s">
        <v>88</v>
      </c>
      <c r="E16" s="34" t="s">
        <v>90</v>
      </c>
    </row>
    <row r="17" spans="1:6" ht="25.5" customHeight="1" x14ac:dyDescent="0.2">
      <c r="A17" s="933" t="s">
        <v>32</v>
      </c>
      <c r="B17" s="933" t="s">
        <v>34</v>
      </c>
      <c r="C17" s="932" t="s">
        <v>89</v>
      </c>
      <c r="D17" s="31" t="s">
        <v>92</v>
      </c>
      <c r="E17" s="31" t="s">
        <v>93</v>
      </c>
    </row>
    <row r="18" spans="1:6" x14ac:dyDescent="0.2">
      <c r="A18" s="933"/>
      <c r="B18" s="933"/>
      <c r="C18" s="932"/>
      <c r="D18" s="31" t="s">
        <v>95</v>
      </c>
      <c r="E18" s="31" t="s">
        <v>96</v>
      </c>
    </row>
    <row r="19" spans="1:6" x14ac:dyDescent="0.2">
      <c r="A19" s="933"/>
      <c r="B19" s="933"/>
      <c r="C19" s="932"/>
      <c r="D19" s="31" t="s">
        <v>94</v>
      </c>
      <c r="E19" s="31" t="s">
        <v>93</v>
      </c>
    </row>
    <row r="20" spans="1:6" ht="38.25" customHeight="1" x14ac:dyDescent="0.2">
      <c r="A20" s="933" t="s">
        <v>33</v>
      </c>
      <c r="B20" s="933" t="s">
        <v>39</v>
      </c>
      <c r="C20" s="932" t="s">
        <v>97</v>
      </c>
      <c r="D20" s="31" t="s">
        <v>98</v>
      </c>
      <c r="E20" s="31" t="s">
        <v>102</v>
      </c>
    </row>
    <row r="21" spans="1:6" x14ac:dyDescent="0.2">
      <c r="A21" s="934"/>
      <c r="B21" s="933"/>
      <c r="C21" s="932"/>
      <c r="D21" s="31" t="s">
        <v>99</v>
      </c>
      <c r="E21" s="31" t="s">
        <v>102</v>
      </c>
    </row>
    <row r="22" spans="1:6" x14ac:dyDescent="0.2">
      <c r="A22" s="934"/>
      <c r="B22" s="933"/>
      <c r="C22" s="932"/>
      <c r="D22" s="31" t="s">
        <v>101</v>
      </c>
      <c r="E22" s="31" t="s">
        <v>93</v>
      </c>
    </row>
    <row r="23" spans="1:6" x14ac:dyDescent="0.2">
      <c r="A23" s="934"/>
      <c r="B23" s="933"/>
      <c r="C23" s="932"/>
      <c r="D23" s="31" t="s">
        <v>100</v>
      </c>
      <c r="E23" s="31" t="s">
        <v>90</v>
      </c>
    </row>
    <row r="24" spans="1:6" ht="38.25" x14ac:dyDescent="0.2">
      <c r="A24" s="35" t="s">
        <v>35</v>
      </c>
      <c r="B24" s="31" t="s">
        <v>36</v>
      </c>
      <c r="C24" s="32" t="s">
        <v>103</v>
      </c>
      <c r="D24" s="31" t="s">
        <v>104</v>
      </c>
      <c r="E24" s="31" t="s">
        <v>105</v>
      </c>
    </row>
    <row r="25" spans="1:6" ht="51" customHeight="1" x14ac:dyDescent="0.2">
      <c r="A25" s="933" t="s">
        <v>38</v>
      </c>
      <c r="B25" s="932" t="s">
        <v>37</v>
      </c>
      <c r="C25" s="931" t="s">
        <v>106</v>
      </c>
      <c r="D25" s="31" t="s">
        <v>107</v>
      </c>
      <c r="E25" s="31" t="s">
        <v>109</v>
      </c>
    </row>
    <row r="26" spans="1:6" x14ac:dyDescent="0.2">
      <c r="A26" s="934"/>
      <c r="B26" s="932"/>
      <c r="C26" s="931"/>
      <c r="D26" s="31" t="s">
        <v>108</v>
      </c>
      <c r="E26" s="31" t="s">
        <v>109</v>
      </c>
    </row>
    <row r="27" spans="1:6" ht="38.25" customHeight="1" x14ac:dyDescent="0.2">
      <c r="A27" s="933" t="s">
        <v>40</v>
      </c>
      <c r="B27" s="933" t="s">
        <v>31</v>
      </c>
      <c r="C27" s="932" t="s">
        <v>110</v>
      </c>
      <c r="D27" s="31" t="s">
        <v>111</v>
      </c>
      <c r="E27" s="31" t="s">
        <v>109</v>
      </c>
    </row>
    <row r="28" spans="1:6" x14ac:dyDescent="0.2">
      <c r="A28" s="933"/>
      <c r="B28" s="933"/>
      <c r="C28" s="932"/>
      <c r="D28" s="31" t="s">
        <v>112</v>
      </c>
      <c r="E28" s="31" t="s">
        <v>96</v>
      </c>
    </row>
    <row r="29" spans="1:6" x14ac:dyDescent="0.2">
      <c r="A29" s="933"/>
      <c r="B29" s="933"/>
      <c r="C29" s="932"/>
      <c r="D29" s="31" t="s">
        <v>113</v>
      </c>
      <c r="F29" s="31" t="s">
        <v>114</v>
      </c>
    </row>
    <row r="30" spans="1:6" x14ac:dyDescent="0.2">
      <c r="A30" s="933"/>
      <c r="B30" s="933"/>
      <c r="C30" s="932"/>
      <c r="D30" s="31" t="s">
        <v>115</v>
      </c>
      <c r="E30" s="31" t="s">
        <v>96</v>
      </c>
    </row>
  </sheetData>
  <mergeCells count="18">
    <mergeCell ref="C2:C7"/>
    <mergeCell ref="B2:B7"/>
    <mergeCell ref="A2:A7"/>
    <mergeCell ref="B8:B16"/>
    <mergeCell ref="C8:C16"/>
    <mergeCell ref="A8:A16"/>
    <mergeCell ref="C17:C19"/>
    <mergeCell ref="B17:B19"/>
    <mergeCell ref="A17:A19"/>
    <mergeCell ref="B20:B23"/>
    <mergeCell ref="C20:C23"/>
    <mergeCell ref="A20:A23"/>
    <mergeCell ref="C25:C26"/>
    <mergeCell ref="B25:B26"/>
    <mergeCell ref="A25:A26"/>
    <mergeCell ref="C27:C30"/>
    <mergeCell ref="B27:B30"/>
    <mergeCell ref="A27:A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G15" sqref="G15"/>
    </sheetView>
  </sheetViews>
  <sheetFormatPr defaultRowHeight="12.75" x14ac:dyDescent="0.2"/>
  <cols>
    <col min="1" max="1" width="9.140625" style="279"/>
    <col min="2" max="2" width="73.5703125" style="279" customWidth="1"/>
    <col min="3" max="3" width="20" style="279" customWidth="1"/>
    <col min="4" max="6" width="9.140625" style="279"/>
    <col min="7" max="7" width="29" style="279" customWidth="1"/>
    <col min="8" max="16384" width="9.140625" style="279"/>
  </cols>
  <sheetData>
    <row r="1" spans="2:7" x14ac:dyDescent="0.2">
      <c r="C1" s="302" t="s">
        <v>180</v>
      </c>
    </row>
    <row r="2" spans="2:7" x14ac:dyDescent="0.2">
      <c r="B2" s="277" t="s">
        <v>131</v>
      </c>
      <c r="C2" s="278" t="s">
        <v>151</v>
      </c>
      <c r="F2" s="278" t="s">
        <v>152</v>
      </c>
      <c r="G2" s="278" t="s">
        <v>153</v>
      </c>
    </row>
    <row r="3" spans="2:7" ht="15" x14ac:dyDescent="0.25">
      <c r="B3" s="280" t="s">
        <v>138</v>
      </c>
      <c r="C3" s="281">
        <f>1/7</f>
        <v>0.14285714285714285</v>
      </c>
      <c r="F3" s="279" t="s">
        <v>123</v>
      </c>
      <c r="G3" s="282">
        <v>231274.42697828604</v>
      </c>
    </row>
    <row r="4" spans="2:7" ht="26.25" x14ac:dyDescent="0.25">
      <c r="B4" s="280" t="s">
        <v>135</v>
      </c>
      <c r="C4" s="281">
        <f t="shared" ref="C4:C9" si="0">1/7</f>
        <v>0.14285714285714285</v>
      </c>
      <c r="F4" s="279" t="s">
        <v>124</v>
      </c>
      <c r="G4" s="282">
        <v>339928.79021523852</v>
      </c>
    </row>
    <row r="5" spans="2:7" ht="26.25" x14ac:dyDescent="0.25">
      <c r="B5" s="280" t="s">
        <v>132</v>
      </c>
      <c r="C5" s="281">
        <f t="shared" si="0"/>
        <v>0.14285714285714285</v>
      </c>
      <c r="F5" s="279" t="s">
        <v>125</v>
      </c>
      <c r="G5" s="282">
        <v>276753.94007704442</v>
      </c>
    </row>
    <row r="6" spans="2:7" ht="15" x14ac:dyDescent="0.25">
      <c r="B6" s="280" t="s">
        <v>133</v>
      </c>
      <c r="C6" s="281">
        <f t="shared" si="0"/>
        <v>0.14285714285714285</v>
      </c>
      <c r="F6" s="279" t="s">
        <v>126</v>
      </c>
      <c r="G6" s="282">
        <v>371185.33405762486</v>
      </c>
    </row>
    <row r="7" spans="2:7" ht="15" x14ac:dyDescent="0.25">
      <c r="B7" s="280" t="s">
        <v>134</v>
      </c>
      <c r="C7" s="281">
        <f t="shared" si="0"/>
        <v>0.14285714285714285</v>
      </c>
      <c r="F7" s="279" t="s">
        <v>127</v>
      </c>
      <c r="G7" s="282">
        <v>305700.1541648439</v>
      </c>
    </row>
    <row r="8" spans="2:7" ht="26.25" x14ac:dyDescent="0.25">
      <c r="B8" s="280" t="s">
        <v>136</v>
      </c>
      <c r="C8" s="281">
        <f t="shared" si="0"/>
        <v>0.14285714285714285</v>
      </c>
      <c r="F8" s="279" t="s">
        <v>129</v>
      </c>
      <c r="G8" s="282">
        <v>308760.23990215961</v>
      </c>
    </row>
    <row r="9" spans="2:7" ht="26.25" x14ac:dyDescent="0.25">
      <c r="B9" s="280" t="s">
        <v>137</v>
      </c>
      <c r="C9" s="281">
        <f t="shared" si="0"/>
        <v>0.14285714285714285</v>
      </c>
      <c r="F9" s="278" t="s">
        <v>122</v>
      </c>
      <c r="G9" s="283">
        <f>SUM(G3:G8)</f>
        <v>1833602.8853951974</v>
      </c>
    </row>
    <row r="10" spans="2:7" x14ac:dyDescent="0.2">
      <c r="B10" s="280"/>
    </row>
    <row r="11" spans="2:7" x14ac:dyDescent="0.2">
      <c r="B11" s="280"/>
    </row>
    <row r="12" spans="2:7" x14ac:dyDescent="0.2">
      <c r="B12" s="280"/>
      <c r="C12" s="302" t="s">
        <v>180</v>
      </c>
    </row>
    <row r="13" spans="2:7" x14ac:dyDescent="0.2">
      <c r="B13" s="277" t="s">
        <v>128</v>
      </c>
      <c r="C13" s="278" t="s">
        <v>151</v>
      </c>
    </row>
    <row r="14" spans="2:7" ht="15" x14ac:dyDescent="0.25">
      <c r="B14" s="280" t="s">
        <v>156</v>
      </c>
      <c r="C14" s="281">
        <f>1/9</f>
        <v>0.1111111111111111</v>
      </c>
    </row>
    <row r="15" spans="2:7" ht="15" x14ac:dyDescent="0.25">
      <c r="B15" s="280" t="s">
        <v>157</v>
      </c>
      <c r="C15" s="281">
        <f t="shared" ref="C15:C22" si="1">1/9</f>
        <v>0.1111111111111111</v>
      </c>
    </row>
    <row r="16" spans="2:7" ht="15" x14ac:dyDescent="0.25">
      <c r="B16" s="280" t="s">
        <v>158</v>
      </c>
      <c r="C16" s="281">
        <f t="shared" si="1"/>
        <v>0.1111111111111111</v>
      </c>
    </row>
    <row r="17" spans="2:3" ht="15" x14ac:dyDescent="0.25">
      <c r="B17" s="280" t="s">
        <v>159</v>
      </c>
      <c r="C17" s="281">
        <f t="shared" si="1"/>
        <v>0.1111111111111111</v>
      </c>
    </row>
    <row r="18" spans="2:3" ht="15" x14ac:dyDescent="0.25">
      <c r="B18" s="280" t="s">
        <v>160</v>
      </c>
      <c r="C18" s="281">
        <f t="shared" si="1"/>
        <v>0.1111111111111111</v>
      </c>
    </row>
    <row r="19" spans="2:3" ht="15" x14ac:dyDescent="0.25">
      <c r="B19" s="280" t="s">
        <v>161</v>
      </c>
      <c r="C19" s="281">
        <f t="shared" si="1"/>
        <v>0.1111111111111111</v>
      </c>
    </row>
    <row r="20" spans="2:3" ht="15" x14ac:dyDescent="0.25">
      <c r="B20" s="280" t="s">
        <v>162</v>
      </c>
      <c r="C20" s="281">
        <f t="shared" si="1"/>
        <v>0.1111111111111111</v>
      </c>
    </row>
    <row r="21" spans="2:3" ht="15" x14ac:dyDescent="0.25">
      <c r="B21" s="280" t="s">
        <v>163</v>
      </c>
      <c r="C21" s="281">
        <f t="shared" si="1"/>
        <v>0.1111111111111111</v>
      </c>
    </row>
    <row r="22" spans="2:3" ht="15" x14ac:dyDescent="0.25">
      <c r="B22" s="279" t="s">
        <v>147</v>
      </c>
      <c r="C22" s="281">
        <f t="shared" si="1"/>
        <v>0.1111111111111111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election activeCell="C17" sqref="C17"/>
    </sheetView>
  </sheetViews>
  <sheetFormatPr defaultRowHeight="12.75" x14ac:dyDescent="0.2"/>
  <cols>
    <col min="2" max="2" width="18" style="279" customWidth="1"/>
    <col min="3" max="3" width="9.140625" style="279"/>
    <col min="5" max="5" width="53.140625" style="279" customWidth="1"/>
  </cols>
  <sheetData>
    <row r="2" spans="2:5" x14ac:dyDescent="0.2">
      <c r="B2" s="278" t="s">
        <v>154</v>
      </c>
      <c r="C2" s="350" t="s">
        <v>155</v>
      </c>
      <c r="E2" s="278" t="s">
        <v>201</v>
      </c>
    </row>
    <row r="3" spans="2:5" x14ac:dyDescent="0.2">
      <c r="B3" s="279" t="s">
        <v>130</v>
      </c>
      <c r="C3" s="349">
        <v>4</v>
      </c>
      <c r="E3" s="279" t="s">
        <v>29</v>
      </c>
    </row>
    <row r="4" spans="2:5" x14ac:dyDescent="0.2">
      <c r="B4" s="279" t="s">
        <v>2</v>
      </c>
      <c r="C4" s="349">
        <v>5</v>
      </c>
      <c r="E4" s="279" t="s">
        <v>30</v>
      </c>
    </row>
    <row r="5" spans="2:5" x14ac:dyDescent="0.2">
      <c r="B5" s="279" t="s">
        <v>3</v>
      </c>
      <c r="C5" s="349">
        <v>6</v>
      </c>
      <c r="E5" s="279" t="s">
        <v>34</v>
      </c>
    </row>
    <row r="6" spans="2:5" x14ac:dyDescent="0.2">
      <c r="B6" s="279" t="s">
        <v>4</v>
      </c>
      <c r="C6" s="349">
        <v>7</v>
      </c>
      <c r="E6" s="279" t="s">
        <v>39</v>
      </c>
    </row>
    <row r="7" spans="2:5" x14ac:dyDescent="0.2">
      <c r="B7" s="279" t="s">
        <v>5</v>
      </c>
      <c r="C7" s="349">
        <v>8</v>
      </c>
      <c r="E7" s="279" t="s">
        <v>36</v>
      </c>
    </row>
    <row r="8" spans="2:5" x14ac:dyDescent="0.2">
      <c r="B8" s="279" t="s">
        <v>6</v>
      </c>
      <c r="C8" s="349">
        <v>9</v>
      </c>
      <c r="E8" s="279" t="s">
        <v>37</v>
      </c>
    </row>
    <row r="9" spans="2:5" x14ac:dyDescent="0.2">
      <c r="B9" s="279" t="s">
        <v>7</v>
      </c>
      <c r="C9" s="349">
        <v>10</v>
      </c>
      <c r="E9" s="279" t="s">
        <v>31</v>
      </c>
    </row>
    <row r="10" spans="2:5" x14ac:dyDescent="0.2">
      <c r="B10" s="279" t="s">
        <v>8</v>
      </c>
      <c r="C10" s="349">
        <v>11</v>
      </c>
      <c r="E10" s="279" t="s">
        <v>43</v>
      </c>
    </row>
    <row r="11" spans="2:5" x14ac:dyDescent="0.2">
      <c r="B11" s="279" t="s">
        <v>9</v>
      </c>
      <c r="C11" s="349">
        <v>12</v>
      </c>
      <c r="E11" s="279" t="s">
        <v>60</v>
      </c>
    </row>
    <row r="12" spans="2:5" x14ac:dyDescent="0.2">
      <c r="B12" s="279" t="s">
        <v>10</v>
      </c>
      <c r="C12" s="349">
        <v>13</v>
      </c>
      <c r="E12" s="279" t="s">
        <v>47</v>
      </c>
    </row>
    <row r="13" spans="2:5" x14ac:dyDescent="0.2">
      <c r="B13" s="279" t="s">
        <v>11</v>
      </c>
      <c r="C13" s="349">
        <v>14</v>
      </c>
      <c r="E13" s="279" t="s">
        <v>120</v>
      </c>
    </row>
    <row r="14" spans="2:5" x14ac:dyDescent="0.2">
      <c r="B14" s="279" t="s">
        <v>12</v>
      </c>
      <c r="C14" s="349">
        <v>15</v>
      </c>
      <c r="E14" s="279" t="s">
        <v>49</v>
      </c>
    </row>
    <row r="15" spans="2:5" x14ac:dyDescent="0.2">
      <c r="B15" s="279" t="s">
        <v>13</v>
      </c>
      <c r="C15" s="349">
        <v>16</v>
      </c>
      <c r="E15" s="279" t="s">
        <v>50</v>
      </c>
    </row>
    <row r="16" spans="2:5" x14ac:dyDescent="0.2">
      <c r="B16" s="279" t="s">
        <v>14</v>
      </c>
      <c r="C16" s="349">
        <v>17</v>
      </c>
      <c r="E16" s="279" t="s">
        <v>52</v>
      </c>
    </row>
    <row r="17" spans="2:5" x14ac:dyDescent="0.2">
      <c r="B17" s="279" t="s">
        <v>15</v>
      </c>
      <c r="C17" s="349">
        <v>18</v>
      </c>
      <c r="E17" s="279" t="s">
        <v>54</v>
      </c>
    </row>
    <row r="18" spans="2:5" x14ac:dyDescent="0.2">
      <c r="B18" s="279" t="s">
        <v>16</v>
      </c>
      <c r="C18" s="349">
        <v>19</v>
      </c>
      <c r="E18" s="279" t="s">
        <v>56</v>
      </c>
    </row>
    <row r="19" spans="2:5" x14ac:dyDescent="0.2">
      <c r="B19" s="279" t="s">
        <v>17</v>
      </c>
      <c r="C19" s="349">
        <v>20</v>
      </c>
      <c r="E19" s="279" t="s">
        <v>58</v>
      </c>
    </row>
    <row r="20" spans="2:5" x14ac:dyDescent="0.2">
      <c r="B20" s="279" t="s">
        <v>18</v>
      </c>
      <c r="C20" s="349">
        <v>21</v>
      </c>
    </row>
    <row r="21" spans="2:5" x14ac:dyDescent="0.2">
      <c r="B21" s="279" t="s">
        <v>19</v>
      </c>
      <c r="C21" s="349">
        <v>22</v>
      </c>
    </row>
    <row r="22" spans="2:5" x14ac:dyDescent="0.2">
      <c r="B22" s="279" t="s">
        <v>20</v>
      </c>
      <c r="C22" s="349">
        <v>23</v>
      </c>
    </row>
    <row r="23" spans="2:5" x14ac:dyDescent="0.2">
      <c r="B23" s="279" t="s">
        <v>21</v>
      </c>
      <c r="C23" s="349">
        <v>24</v>
      </c>
    </row>
    <row r="24" spans="2:5" x14ac:dyDescent="0.2">
      <c r="B24" s="279" t="s">
        <v>22</v>
      </c>
      <c r="C24" s="349">
        <v>25</v>
      </c>
    </row>
    <row r="25" spans="2:5" x14ac:dyDescent="0.2">
      <c r="B25" s="279" t="s">
        <v>23</v>
      </c>
      <c r="C25" s="349">
        <v>26</v>
      </c>
    </row>
    <row r="26" spans="2:5" x14ac:dyDescent="0.2">
      <c r="B26" s="279" t="s">
        <v>24</v>
      </c>
      <c r="C26" s="349">
        <v>27</v>
      </c>
    </row>
    <row r="27" spans="2:5" x14ac:dyDescent="0.2">
      <c r="B27" s="279" t="s">
        <v>25</v>
      </c>
      <c r="C27" s="349">
        <v>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workbookViewId="0">
      <selection activeCell="C30" sqref="C30:H30"/>
    </sheetView>
  </sheetViews>
  <sheetFormatPr defaultRowHeight="12.75" x14ac:dyDescent="0.2"/>
  <cols>
    <col min="1" max="1" width="16.5703125" style="279" customWidth="1"/>
    <col min="2" max="2" width="26.42578125" style="279" customWidth="1"/>
    <col min="3" max="4" width="9.140625" style="279"/>
    <col min="5" max="5" width="13.42578125" style="279" customWidth="1"/>
    <col min="6" max="16384" width="9.140625" style="279"/>
  </cols>
  <sheetData>
    <row r="1" spans="1:23" x14ac:dyDescent="0.2">
      <c r="A1" s="279" t="s">
        <v>154</v>
      </c>
      <c r="B1" s="278" t="str">
        <f>Dashboard!F2</f>
        <v>Q1 April 2018</v>
      </c>
    </row>
    <row r="2" spans="1:23" x14ac:dyDescent="0.2">
      <c r="A2" s="279" t="s">
        <v>202</v>
      </c>
      <c r="B2" s="278" t="str">
        <f>Dashboard!$F$3</f>
        <v>Health and wellbeing liaison and information</v>
      </c>
    </row>
    <row r="4" spans="1:23" x14ac:dyDescent="0.2">
      <c r="C4" s="278" t="s">
        <v>131</v>
      </c>
      <c r="D4" s="278" t="s">
        <v>128</v>
      </c>
      <c r="E4" s="278" t="s">
        <v>29</v>
      </c>
      <c r="F4" s="278" t="s">
        <v>30</v>
      </c>
      <c r="G4" s="278" t="s">
        <v>34</v>
      </c>
      <c r="H4" s="278" t="s">
        <v>39</v>
      </c>
      <c r="I4" s="278" t="s">
        <v>36</v>
      </c>
      <c r="J4" s="278" t="s">
        <v>37</v>
      </c>
      <c r="K4" s="278" t="s">
        <v>31</v>
      </c>
      <c r="L4" s="278" t="s">
        <v>43</v>
      </c>
      <c r="M4" s="278" t="s">
        <v>60</v>
      </c>
      <c r="N4" s="278" t="s">
        <v>47</v>
      </c>
      <c r="O4" s="278" t="s">
        <v>120</v>
      </c>
      <c r="P4" s="278" t="s">
        <v>49</v>
      </c>
      <c r="Q4" s="278" t="s">
        <v>50</v>
      </c>
      <c r="R4" s="278" t="s">
        <v>52</v>
      </c>
      <c r="S4" s="278" t="s">
        <v>54</v>
      </c>
      <c r="T4" s="278" t="s">
        <v>56</v>
      </c>
      <c r="U4" s="278" t="s">
        <v>58</v>
      </c>
      <c r="W4" s="278" t="str">
        <f>$B$2</f>
        <v>Health and wellbeing liaison and information</v>
      </c>
    </row>
    <row r="5" spans="1:23" x14ac:dyDescent="0.2">
      <c r="A5" s="279">
        <v>1</v>
      </c>
      <c r="B5" s="279" t="s">
        <v>122</v>
      </c>
      <c r="C5" s="284">
        <f>VLOOKUP(B5,SEL!$D$9:$AE$15,VLOOKUP($B$1,'Look Ups'!$B$3:$C$27,2,FALSE),FALSE)</f>
        <v>0.99999999999999989</v>
      </c>
      <c r="D5" s="284">
        <f>VLOOKUP(B5,SEL!$D$18:$AE$24,VLOOKUP($B$1,'Look Ups'!$B$3:$C$27,2,FALSE),FALSE)</f>
        <v>1.0000000000000002</v>
      </c>
      <c r="E5" s="284">
        <f>INDEX(SEL!$D$27:$AE$602,MATCH('Graph build'!E$4,SEL!$D$27:$D$602,0)+'Graph build'!$A5,MATCH('Graph build'!$B$1,SEL!$G$6:$AE$6,0)+3)</f>
        <v>1</v>
      </c>
      <c r="F5" s="284">
        <f>INDEX(SEL!$D$27:$AE$602,MATCH('Graph build'!F$4,SEL!$D$27:$D$602,0)+'Graph build'!$A5,MATCH('Graph build'!$B$1,SEL!$G$6:$AE$6,0)+3)</f>
        <v>1</v>
      </c>
      <c r="G5" s="284">
        <f>INDEX(SEL!$D$27:$AE$602,MATCH('Graph build'!G$4,SEL!$D$27:$D$602,0)+'Graph build'!$A5,MATCH('Graph build'!$B$1,SEL!$G$6:$AE$6,0)+3)</f>
        <v>1</v>
      </c>
      <c r="H5" s="284">
        <f>INDEX(SEL!$D$27:$AE$602,MATCH('Graph build'!H$4,SEL!$D$27:$D$602,0)+'Graph build'!$A5,MATCH('Graph build'!$B$1,SEL!$G$6:$AE$6,0)+3)</f>
        <v>1</v>
      </c>
      <c r="I5" s="284">
        <f>INDEX(SEL!$D$27:$AE$602,MATCH('Graph build'!I$4,SEL!$D$27:$D$602,0)+'Graph build'!$A5,MATCH('Graph build'!$B$1,SEL!$G$6:$AE$6,0)+3)</f>
        <v>1</v>
      </c>
      <c r="J5" s="284">
        <f>INDEX(SEL!$D$27:$AE$602,MATCH('Graph build'!J$4,SEL!$D$27:$D$602,0)+'Graph build'!$A5,MATCH('Graph build'!$B$1,SEL!$G$6:$AE$6,0)+3)</f>
        <v>1</v>
      </c>
      <c r="K5" s="284">
        <f>INDEX(SEL!$D$27:$AE$602,MATCH('Graph build'!K$4,SEL!$D$27:$D$602,0)+'Graph build'!$A5,MATCH('Graph build'!$B$1,SEL!$G$6:$AE$6,0)+3)</f>
        <v>1</v>
      </c>
      <c r="L5" s="284">
        <f>INDEX(SEL!$D$27:$AE$602,MATCH('Graph build'!L$4,SEL!$D$27:$D$602,0)+'Graph build'!$A5,MATCH('Graph build'!$B$1,SEL!$G$6:$AE$6,0)+3)</f>
        <v>1</v>
      </c>
      <c r="M5" s="284">
        <f>INDEX(SEL!$D$27:$AE$602,MATCH('Graph build'!M$4,SEL!$D$27:$D$602,0)+'Graph build'!$A5,MATCH('Graph build'!$B$1,SEL!$G$6:$AE$6,0)+3)</f>
        <v>1</v>
      </c>
      <c r="N5" s="284">
        <f>INDEX(SEL!$D$27:$AE$602,MATCH('Graph build'!N$4,SEL!$D$27:$D$602,0)+'Graph build'!$A5,MATCH('Graph build'!$B$1,SEL!$G$6:$AE$6,0)+3)</f>
        <v>1</v>
      </c>
      <c r="O5" s="284">
        <f>INDEX(SEL!$D$27:$AE$602,MATCH('Graph build'!O$4,SEL!$D$27:$D$602,0)+'Graph build'!$A5,MATCH('Graph build'!$B$1,SEL!$G$6:$AE$6,0)+3)</f>
        <v>1</v>
      </c>
      <c r="P5" s="284">
        <f>INDEX(SEL!$D$27:$AE$602,MATCH('Graph build'!P$4,SEL!$D$27:$D$602,0)+'Graph build'!$A5,MATCH('Graph build'!$B$1,SEL!$G$6:$AE$6,0)+3)</f>
        <v>0.94888633708938219</v>
      </c>
      <c r="Q5" s="284">
        <f>INDEX(SEL!$D$27:$AE$602,MATCH('Graph build'!Q$4,SEL!$D$27:$D$602,0)+'Graph build'!$A5,MATCH('Graph build'!$B$1,SEL!$G$6:$AE$6,0)+3)</f>
        <v>1</v>
      </c>
      <c r="R5" s="284">
        <f>INDEX(SEL!$D$27:$AE$602,MATCH('Graph build'!R$4,SEL!$D$27:$D$602,0)+'Graph build'!$A5,MATCH('Graph build'!$B$1,SEL!$G$6:$AE$6,0)+3)</f>
        <v>1</v>
      </c>
      <c r="S5" s="284">
        <f>INDEX(SEL!$D$27:$AE$602,MATCH('Graph build'!S$4,SEL!$D$27:$D$602,0)+'Graph build'!$A5,MATCH('Graph build'!$B$1,SEL!$G$6:$AE$6,0)+3)</f>
        <v>1</v>
      </c>
      <c r="T5" s="284">
        <f>INDEX(SEL!$D$27:$AE$602,MATCH('Graph build'!T$4,SEL!$D$27:$D$602,0)+'Graph build'!$A5,MATCH('Graph build'!$B$1,SEL!$G$6:$AE$6,0)+3)</f>
        <v>0.99549531633632327</v>
      </c>
      <c r="U5" s="284">
        <f>INDEX(SEL!$D$27:$AE$602,MATCH('Graph build'!U$4,SEL!$D$27:$D$602,0)+'Graph build'!$A5,MATCH('Graph build'!$B$1,SEL!$G$6:$AE$6,0)+3)</f>
        <v>1</v>
      </c>
      <c r="W5" s="284">
        <f>INDEX(SEL!$D$27:$AE$602,MATCH('Graph build'!W$4,SEL!$D$27:$D$602,0)+'Graph build'!$A5,MATCH('Graph build'!$B$1,SEL!$G$6:$AE$6,0)+3)</f>
        <v>1</v>
      </c>
    </row>
    <row r="6" spans="1:23" x14ac:dyDescent="0.2">
      <c r="A6" s="279">
        <v>2</v>
      </c>
      <c r="B6" s="279" t="s">
        <v>123</v>
      </c>
      <c r="C6" s="284">
        <f>VLOOKUP(B6,SEL!$D$9:$AE$15,VLOOKUP($B$1,'Look Ups'!$B$3:$C$27,2,FALSE),FALSE)</f>
        <v>0.99999999999999978</v>
      </c>
      <c r="D6" s="284">
        <f>VLOOKUP(B6,SEL!$D$18:$AE$24,VLOOKUP($B$1,'Look Ups'!$B$3:$C$27,2,FALSE),FALSE)</f>
        <v>1.0000000000000002</v>
      </c>
      <c r="E6" s="284">
        <f>INDEX(SEL!$D$27:$AE$602,MATCH('Graph build'!E$4,SEL!$D$27:$D$602,0)+'Graph build'!$A6,MATCH('Graph build'!$B$1,SEL!$G$6:$AE$6,0)+3)</f>
        <v>1</v>
      </c>
      <c r="F6" s="284">
        <f>INDEX(SEL!$D$27:$AE$602,MATCH('Graph build'!F$4,SEL!$D$27:$D$602,0)+'Graph build'!$A6,MATCH('Graph build'!$B$1,SEL!$G$6:$AE$6,0)+3)</f>
        <v>1</v>
      </c>
      <c r="G6" s="284">
        <f>INDEX(SEL!$D$27:$AE$602,MATCH('Graph build'!G$4,SEL!$D$27:$D$602,0)+'Graph build'!$A6,MATCH('Graph build'!$B$1,SEL!$G$6:$AE$6,0)+3)</f>
        <v>1</v>
      </c>
      <c r="H6" s="284">
        <f>INDEX(SEL!$D$27:$AE$602,MATCH('Graph build'!H$4,SEL!$D$27:$D$602,0)+'Graph build'!$A6,MATCH('Graph build'!$B$1,SEL!$G$6:$AE$6,0)+3)</f>
        <v>1</v>
      </c>
      <c r="I6" s="284">
        <f>INDEX(SEL!$D$27:$AE$602,MATCH('Graph build'!I$4,SEL!$D$27:$D$602,0)+'Graph build'!$A6,MATCH('Graph build'!$B$1,SEL!$G$6:$AE$6,0)+3)</f>
        <v>1</v>
      </c>
      <c r="J6" s="284">
        <f>INDEX(SEL!$D$27:$AE$602,MATCH('Graph build'!J$4,SEL!$D$27:$D$602,0)+'Graph build'!$A6,MATCH('Graph build'!$B$1,SEL!$G$6:$AE$6,0)+3)</f>
        <v>1</v>
      </c>
      <c r="K6" s="284">
        <f>INDEX(SEL!$D$27:$AE$602,MATCH('Graph build'!K$4,SEL!$D$27:$D$602,0)+'Graph build'!$A6,MATCH('Graph build'!$B$1,SEL!$G$6:$AE$6,0)+3)</f>
        <v>1</v>
      </c>
      <c r="L6" s="284">
        <f>INDEX(SEL!$D$27:$AE$602,MATCH('Graph build'!L$4,SEL!$D$27:$D$602,0)+'Graph build'!$A6,MATCH('Graph build'!$B$1,SEL!$G$6:$AE$6,0)+3)</f>
        <v>1</v>
      </c>
      <c r="M6" s="284">
        <f>INDEX(SEL!$D$27:$AE$602,MATCH('Graph build'!M$4,SEL!$D$27:$D$602,0)+'Graph build'!$A6,MATCH('Graph build'!$B$1,SEL!$G$6:$AE$6,0)+3)</f>
        <v>1</v>
      </c>
      <c r="N6" s="284">
        <f>INDEX(SEL!$D$27:$AE$602,MATCH('Graph build'!N$4,SEL!$D$27:$D$602,0)+'Graph build'!$A6,MATCH('Graph build'!$B$1,SEL!$G$6:$AE$6,0)+3)</f>
        <v>1</v>
      </c>
      <c r="O6" s="284">
        <f>INDEX(SEL!$D$27:$AE$602,MATCH('Graph build'!O$4,SEL!$D$27:$D$602,0)+'Graph build'!$A6,MATCH('Graph build'!$B$1,SEL!$G$6:$AE$6,0)+3)</f>
        <v>1</v>
      </c>
      <c r="P6" s="284">
        <f>INDEX(SEL!$D$27:$AE$602,MATCH('Graph build'!P$4,SEL!$D$27:$D$602,0)+'Graph build'!$A6,MATCH('Graph build'!$B$1,SEL!$G$6:$AE$6,0)+3)</f>
        <v>1</v>
      </c>
      <c r="Q6" s="284">
        <f>INDEX(SEL!$D$27:$AE$602,MATCH('Graph build'!Q$4,SEL!$D$27:$D$602,0)+'Graph build'!$A6,MATCH('Graph build'!$B$1,SEL!$G$6:$AE$6,0)+3)</f>
        <v>1</v>
      </c>
      <c r="R6" s="284">
        <f>INDEX(SEL!$D$27:$AE$602,MATCH('Graph build'!R$4,SEL!$D$27:$D$602,0)+'Graph build'!$A6,MATCH('Graph build'!$B$1,SEL!$G$6:$AE$6,0)+3)</f>
        <v>1</v>
      </c>
      <c r="S6" s="284">
        <f>INDEX(SEL!$D$27:$AE$602,MATCH('Graph build'!S$4,SEL!$D$27:$D$602,0)+'Graph build'!$A6,MATCH('Graph build'!$B$1,SEL!$G$6:$AE$6,0)+3)</f>
        <v>1</v>
      </c>
      <c r="T6" s="284">
        <f>INDEX(SEL!$D$27:$AE$602,MATCH('Graph build'!T$4,SEL!$D$27:$D$602,0)+'Graph build'!$A6,MATCH('Graph build'!$B$1,SEL!$G$6:$AE$6,0)+3)</f>
        <v>0.9642857142857143</v>
      </c>
      <c r="U6" s="284">
        <f>INDEX(SEL!$D$27:$AE$602,MATCH('Graph build'!U$4,SEL!$D$27:$D$602,0)+'Graph build'!$A6,MATCH('Graph build'!$B$1,SEL!$G$6:$AE$6,0)+3)</f>
        <v>1</v>
      </c>
      <c r="W6" s="284">
        <f>INDEX(SEL!$D$27:$AE$602,MATCH('Graph build'!W$4,SEL!$D$27:$D$602,0)+'Graph build'!$A6,MATCH('Graph build'!$B$1,SEL!$G$6:$AE$6,0)+3)</f>
        <v>1</v>
      </c>
    </row>
    <row r="7" spans="1:23" x14ac:dyDescent="0.2">
      <c r="A7" s="279">
        <v>3</v>
      </c>
      <c r="B7" s="279" t="s">
        <v>124</v>
      </c>
      <c r="C7" s="284">
        <f>VLOOKUP(B7,SEL!$D$9:$AE$15,VLOOKUP($B$1,'Look Ups'!$B$3:$C$27,2,FALSE),FALSE)</f>
        <v>0.99999999999999978</v>
      </c>
      <c r="D7" s="284">
        <f>VLOOKUP(B7,SEL!$D$18:$AE$24,VLOOKUP($B$1,'Look Ups'!$B$3:$C$27,2,FALSE),FALSE)</f>
        <v>1.0000000000000002</v>
      </c>
      <c r="E7" s="284">
        <f>INDEX(SEL!$D$27:$AE$602,MATCH('Graph build'!E$4,SEL!$D$27:$D$602,0)+'Graph build'!$A7,MATCH('Graph build'!$B$1,SEL!$G$6:$AE$6,0)+3)</f>
        <v>1</v>
      </c>
      <c r="F7" s="284">
        <f>INDEX(SEL!$D$27:$AE$602,MATCH('Graph build'!F$4,SEL!$D$27:$D$602,0)+'Graph build'!$A7,MATCH('Graph build'!$B$1,SEL!$G$6:$AE$6,0)+3)</f>
        <v>1</v>
      </c>
      <c r="G7" s="284">
        <f>INDEX(SEL!$D$27:$AE$602,MATCH('Graph build'!G$4,SEL!$D$27:$D$602,0)+'Graph build'!$A7,MATCH('Graph build'!$B$1,SEL!$G$6:$AE$6,0)+3)</f>
        <v>1</v>
      </c>
      <c r="H7" s="284">
        <f>INDEX(SEL!$D$27:$AE$602,MATCH('Graph build'!H$4,SEL!$D$27:$D$602,0)+'Graph build'!$A7,MATCH('Graph build'!$B$1,SEL!$G$6:$AE$6,0)+3)</f>
        <v>1</v>
      </c>
      <c r="I7" s="284">
        <f>INDEX(SEL!$D$27:$AE$602,MATCH('Graph build'!I$4,SEL!$D$27:$D$602,0)+'Graph build'!$A7,MATCH('Graph build'!$B$1,SEL!$G$6:$AE$6,0)+3)</f>
        <v>1</v>
      </c>
      <c r="J7" s="284">
        <f>INDEX(SEL!$D$27:$AE$602,MATCH('Graph build'!J$4,SEL!$D$27:$D$602,0)+'Graph build'!$A7,MATCH('Graph build'!$B$1,SEL!$G$6:$AE$6,0)+3)</f>
        <v>1</v>
      </c>
      <c r="K7" s="284">
        <f>INDEX(SEL!$D$27:$AE$602,MATCH('Graph build'!K$4,SEL!$D$27:$D$602,0)+'Graph build'!$A7,MATCH('Graph build'!$B$1,SEL!$G$6:$AE$6,0)+3)</f>
        <v>1</v>
      </c>
      <c r="L7" s="284">
        <f>INDEX(SEL!$D$27:$AE$602,MATCH('Graph build'!L$4,SEL!$D$27:$D$602,0)+'Graph build'!$A7,MATCH('Graph build'!$B$1,SEL!$G$6:$AE$6,0)+3)</f>
        <v>1</v>
      </c>
      <c r="M7" s="284">
        <f>INDEX(SEL!$D$27:$AE$602,MATCH('Graph build'!M$4,SEL!$D$27:$D$602,0)+'Graph build'!$A7,MATCH('Graph build'!$B$1,SEL!$G$6:$AE$6,0)+3)</f>
        <v>1</v>
      </c>
      <c r="N7" s="284">
        <f>INDEX(SEL!$D$27:$AE$602,MATCH('Graph build'!N$4,SEL!$D$27:$D$602,0)+'Graph build'!$A7,MATCH('Graph build'!$B$1,SEL!$G$6:$AE$6,0)+3)</f>
        <v>1</v>
      </c>
      <c r="O7" s="284">
        <f>INDEX(SEL!$D$27:$AE$602,MATCH('Graph build'!O$4,SEL!$D$27:$D$602,0)+'Graph build'!$A7,MATCH('Graph build'!$B$1,SEL!$G$6:$AE$6,0)+3)</f>
        <v>1</v>
      </c>
      <c r="P7" s="284">
        <f>INDEX(SEL!$D$27:$AE$602,MATCH('Graph build'!P$4,SEL!$D$27:$D$602,0)+'Graph build'!$A7,MATCH('Graph build'!$B$1,SEL!$G$6:$AE$6,0)+3)</f>
        <v>1</v>
      </c>
      <c r="Q7" s="284">
        <f>INDEX(SEL!$D$27:$AE$602,MATCH('Graph build'!Q$4,SEL!$D$27:$D$602,0)+'Graph build'!$A7,MATCH('Graph build'!$B$1,SEL!$G$6:$AE$6,0)+3)</f>
        <v>1</v>
      </c>
      <c r="R7" s="284">
        <f>INDEX(SEL!$D$27:$AE$602,MATCH('Graph build'!R$4,SEL!$D$27:$D$602,0)+'Graph build'!$A7,MATCH('Graph build'!$B$1,SEL!$G$6:$AE$6,0)+3)</f>
        <v>1</v>
      </c>
      <c r="S7" s="284">
        <f>INDEX(SEL!$D$27:$AE$602,MATCH('Graph build'!S$4,SEL!$D$27:$D$602,0)+'Graph build'!$A7,MATCH('Graph build'!$B$1,SEL!$G$6:$AE$6,0)+3)</f>
        <v>1</v>
      </c>
      <c r="T7" s="284">
        <f>INDEX(SEL!$D$27:$AE$602,MATCH('Graph build'!T$4,SEL!$D$27:$D$602,0)+'Graph build'!$A7,MATCH('Graph build'!$B$1,SEL!$G$6:$AE$6,0)+3)</f>
        <v>1</v>
      </c>
      <c r="U7" s="284">
        <f>INDEX(SEL!$D$27:$AE$602,MATCH('Graph build'!U$4,SEL!$D$27:$D$602,0)+'Graph build'!$A7,MATCH('Graph build'!$B$1,SEL!$G$6:$AE$6,0)+3)</f>
        <v>1</v>
      </c>
      <c r="W7" s="284">
        <f>INDEX(SEL!$D$27:$AE$602,MATCH('Graph build'!W$4,SEL!$D$27:$D$602,0)+'Graph build'!$A7,MATCH('Graph build'!$B$1,SEL!$G$6:$AE$6,0)+3)</f>
        <v>1</v>
      </c>
    </row>
    <row r="8" spans="1:23" x14ac:dyDescent="0.2">
      <c r="A8" s="279">
        <v>4</v>
      </c>
      <c r="B8" s="279" t="s">
        <v>125</v>
      </c>
      <c r="C8" s="284">
        <f>VLOOKUP(B8,SEL!$D$9:$AE$15,VLOOKUP($B$1,'Look Ups'!$B$3:$C$27,2,FALSE),FALSE)</f>
        <v>0.99999999999999978</v>
      </c>
      <c r="D8" s="284">
        <f>VLOOKUP(B8,SEL!$D$18:$AE$24,VLOOKUP($B$1,'Look Ups'!$B$3:$C$27,2,FALSE),FALSE)</f>
        <v>1.0000000000000002</v>
      </c>
      <c r="E8" s="284">
        <f>INDEX(SEL!$D$27:$AE$602,MATCH('Graph build'!E$4,SEL!$D$27:$D$602,0)+'Graph build'!$A8,MATCH('Graph build'!$B$1,SEL!$G$6:$AE$6,0)+3)</f>
        <v>1</v>
      </c>
      <c r="F8" s="284">
        <f>INDEX(SEL!$D$27:$AE$602,MATCH('Graph build'!F$4,SEL!$D$27:$D$602,0)+'Graph build'!$A8,MATCH('Graph build'!$B$1,SEL!$G$6:$AE$6,0)+3)</f>
        <v>1</v>
      </c>
      <c r="G8" s="284">
        <f>INDEX(SEL!$D$27:$AE$602,MATCH('Graph build'!G$4,SEL!$D$27:$D$602,0)+'Graph build'!$A8,MATCH('Graph build'!$B$1,SEL!$G$6:$AE$6,0)+3)</f>
        <v>1</v>
      </c>
      <c r="H8" s="284">
        <f>INDEX(SEL!$D$27:$AE$602,MATCH('Graph build'!H$4,SEL!$D$27:$D$602,0)+'Graph build'!$A8,MATCH('Graph build'!$B$1,SEL!$G$6:$AE$6,0)+3)</f>
        <v>1</v>
      </c>
      <c r="I8" s="284">
        <f>INDEX(SEL!$D$27:$AE$602,MATCH('Graph build'!I$4,SEL!$D$27:$D$602,0)+'Graph build'!$A8,MATCH('Graph build'!$B$1,SEL!$G$6:$AE$6,0)+3)</f>
        <v>1</v>
      </c>
      <c r="J8" s="284">
        <f>INDEX(SEL!$D$27:$AE$602,MATCH('Graph build'!J$4,SEL!$D$27:$D$602,0)+'Graph build'!$A8,MATCH('Graph build'!$B$1,SEL!$G$6:$AE$6,0)+3)</f>
        <v>1</v>
      </c>
      <c r="K8" s="284">
        <f>INDEX(SEL!$D$27:$AE$602,MATCH('Graph build'!K$4,SEL!$D$27:$D$602,0)+'Graph build'!$A8,MATCH('Graph build'!$B$1,SEL!$G$6:$AE$6,0)+3)</f>
        <v>1</v>
      </c>
      <c r="L8" s="284">
        <f>INDEX(SEL!$D$27:$AE$602,MATCH('Graph build'!L$4,SEL!$D$27:$D$602,0)+'Graph build'!$A8,MATCH('Graph build'!$B$1,SEL!$G$6:$AE$6,0)+3)</f>
        <v>1</v>
      </c>
      <c r="M8" s="284">
        <f>INDEX(SEL!$D$27:$AE$602,MATCH('Graph build'!M$4,SEL!$D$27:$D$602,0)+'Graph build'!$A8,MATCH('Graph build'!$B$1,SEL!$G$6:$AE$6,0)+3)</f>
        <v>1</v>
      </c>
      <c r="N8" s="284">
        <f>INDEX(SEL!$D$27:$AE$602,MATCH('Graph build'!N$4,SEL!$D$27:$D$602,0)+'Graph build'!$A8,MATCH('Graph build'!$B$1,SEL!$G$6:$AE$6,0)+3)</f>
        <v>1</v>
      </c>
      <c r="O8" s="284">
        <f>INDEX(SEL!$D$27:$AE$602,MATCH('Graph build'!O$4,SEL!$D$27:$D$602,0)+'Graph build'!$A8,MATCH('Graph build'!$B$1,SEL!$G$6:$AE$6,0)+3)</f>
        <v>1</v>
      </c>
      <c r="P8" s="284">
        <f>INDEX(SEL!$D$27:$AE$602,MATCH('Graph build'!P$4,SEL!$D$27:$D$602,0)+'Graph build'!$A8,MATCH('Graph build'!$B$1,SEL!$G$6:$AE$6,0)+3)</f>
        <v>0.9375</v>
      </c>
      <c r="Q8" s="284">
        <f>INDEX(SEL!$D$27:$AE$602,MATCH('Graph build'!Q$4,SEL!$D$27:$D$602,0)+'Graph build'!$A8,MATCH('Graph build'!$B$1,SEL!$G$6:$AE$6,0)+3)</f>
        <v>1</v>
      </c>
      <c r="R8" s="284">
        <f>INDEX(SEL!$D$27:$AE$602,MATCH('Graph build'!R$4,SEL!$D$27:$D$602,0)+'Graph build'!$A8,MATCH('Graph build'!$B$1,SEL!$G$6:$AE$6,0)+3)</f>
        <v>1</v>
      </c>
      <c r="S8" s="284">
        <f>INDEX(SEL!$D$27:$AE$602,MATCH('Graph build'!S$4,SEL!$D$27:$D$602,0)+'Graph build'!$A8,MATCH('Graph build'!$B$1,SEL!$G$6:$AE$6,0)+3)</f>
        <v>1</v>
      </c>
      <c r="T8" s="284">
        <f>INDEX(SEL!$D$27:$AE$602,MATCH('Graph build'!T$4,SEL!$D$27:$D$602,0)+'Graph build'!$A8,MATCH('Graph build'!$B$1,SEL!$G$6:$AE$6,0)+3)</f>
        <v>1</v>
      </c>
      <c r="U8" s="284">
        <f>INDEX(SEL!$D$27:$AE$602,MATCH('Graph build'!U$4,SEL!$D$27:$D$602,0)+'Graph build'!$A8,MATCH('Graph build'!$B$1,SEL!$G$6:$AE$6,0)+3)</f>
        <v>1</v>
      </c>
      <c r="W8" s="284">
        <f>INDEX(SEL!$D$27:$AE$602,MATCH('Graph build'!W$4,SEL!$D$27:$D$602,0)+'Graph build'!$A8,MATCH('Graph build'!$B$1,SEL!$G$6:$AE$6,0)+3)</f>
        <v>1</v>
      </c>
    </row>
    <row r="9" spans="1:23" x14ac:dyDescent="0.2">
      <c r="A9" s="279">
        <v>5</v>
      </c>
      <c r="B9" s="279" t="s">
        <v>126</v>
      </c>
      <c r="C9" s="284">
        <f>VLOOKUP(B9,SEL!$D$9:$AE$15,VLOOKUP($B$1,'Look Ups'!$B$3:$C$27,2,FALSE),FALSE)</f>
        <v>0.99999999999999978</v>
      </c>
      <c r="D9" s="284">
        <f>VLOOKUP(B9,SEL!$D$18:$AE$24,VLOOKUP($B$1,'Look Ups'!$B$3:$C$27,2,FALSE),FALSE)</f>
        <v>1.0000000000000002</v>
      </c>
      <c r="E9" s="284">
        <f>INDEX(SEL!$D$27:$AE$602,MATCH('Graph build'!E$4,SEL!$D$27:$D$602,0)+'Graph build'!$A9,MATCH('Graph build'!$B$1,SEL!$G$6:$AE$6,0)+3)</f>
        <v>1</v>
      </c>
      <c r="F9" s="284">
        <f>INDEX(SEL!$D$27:$AE$602,MATCH('Graph build'!F$4,SEL!$D$27:$D$602,0)+'Graph build'!$A9,MATCH('Graph build'!$B$1,SEL!$G$6:$AE$6,0)+3)</f>
        <v>1</v>
      </c>
      <c r="G9" s="284">
        <f>INDEX(SEL!$D$27:$AE$602,MATCH('Graph build'!G$4,SEL!$D$27:$D$602,0)+'Graph build'!$A9,MATCH('Graph build'!$B$1,SEL!$G$6:$AE$6,0)+3)</f>
        <v>1</v>
      </c>
      <c r="H9" s="284">
        <f>INDEX(SEL!$D$27:$AE$602,MATCH('Graph build'!H$4,SEL!$D$27:$D$602,0)+'Graph build'!$A9,MATCH('Graph build'!$B$1,SEL!$G$6:$AE$6,0)+3)</f>
        <v>1</v>
      </c>
      <c r="I9" s="284">
        <f>INDEX(SEL!$D$27:$AE$602,MATCH('Graph build'!I$4,SEL!$D$27:$D$602,0)+'Graph build'!$A9,MATCH('Graph build'!$B$1,SEL!$G$6:$AE$6,0)+3)</f>
        <v>1</v>
      </c>
      <c r="J9" s="284">
        <f>INDEX(SEL!$D$27:$AE$602,MATCH('Graph build'!J$4,SEL!$D$27:$D$602,0)+'Graph build'!$A9,MATCH('Graph build'!$B$1,SEL!$G$6:$AE$6,0)+3)</f>
        <v>1</v>
      </c>
      <c r="K9" s="284">
        <f>INDEX(SEL!$D$27:$AE$602,MATCH('Graph build'!K$4,SEL!$D$27:$D$602,0)+'Graph build'!$A9,MATCH('Graph build'!$B$1,SEL!$G$6:$AE$6,0)+3)</f>
        <v>1</v>
      </c>
      <c r="L9" s="284">
        <f>INDEX(SEL!$D$27:$AE$602,MATCH('Graph build'!L$4,SEL!$D$27:$D$602,0)+'Graph build'!$A9,MATCH('Graph build'!$B$1,SEL!$G$6:$AE$6,0)+3)</f>
        <v>1</v>
      </c>
      <c r="M9" s="284">
        <f>INDEX(SEL!$D$27:$AE$602,MATCH('Graph build'!M$4,SEL!$D$27:$D$602,0)+'Graph build'!$A9,MATCH('Graph build'!$B$1,SEL!$G$6:$AE$6,0)+3)</f>
        <v>1</v>
      </c>
      <c r="N9" s="284">
        <f>INDEX(SEL!$D$27:$AE$602,MATCH('Graph build'!N$4,SEL!$D$27:$D$602,0)+'Graph build'!$A9,MATCH('Graph build'!$B$1,SEL!$G$6:$AE$6,0)+3)</f>
        <v>1</v>
      </c>
      <c r="O9" s="284">
        <f>INDEX(SEL!$D$27:$AE$602,MATCH('Graph build'!O$4,SEL!$D$27:$D$602,0)+'Graph build'!$A9,MATCH('Graph build'!$B$1,SEL!$G$6:$AE$6,0)+3)</f>
        <v>1</v>
      </c>
      <c r="P9" s="284">
        <f>INDEX(SEL!$D$27:$AE$602,MATCH('Graph build'!P$4,SEL!$D$27:$D$602,0)+'Graph build'!$A9,MATCH('Graph build'!$B$1,SEL!$G$6:$AE$6,0)+3)</f>
        <v>1</v>
      </c>
      <c r="Q9" s="284">
        <f>INDEX(SEL!$D$27:$AE$602,MATCH('Graph build'!Q$4,SEL!$D$27:$D$602,0)+'Graph build'!$A9,MATCH('Graph build'!$B$1,SEL!$G$6:$AE$6,0)+3)</f>
        <v>1</v>
      </c>
      <c r="R9" s="284">
        <f>INDEX(SEL!$D$27:$AE$602,MATCH('Graph build'!R$4,SEL!$D$27:$D$602,0)+'Graph build'!$A9,MATCH('Graph build'!$B$1,SEL!$G$6:$AE$6,0)+3)</f>
        <v>1</v>
      </c>
      <c r="S9" s="284">
        <f>INDEX(SEL!$D$27:$AE$602,MATCH('Graph build'!S$4,SEL!$D$27:$D$602,0)+'Graph build'!$A9,MATCH('Graph build'!$B$1,SEL!$G$6:$AE$6,0)+3)</f>
        <v>1</v>
      </c>
      <c r="T9" s="284">
        <f>INDEX(SEL!$D$27:$AE$602,MATCH('Graph build'!T$4,SEL!$D$27:$D$602,0)+'Graph build'!$A9,MATCH('Graph build'!$B$1,SEL!$G$6:$AE$6,0)+3)</f>
        <v>1</v>
      </c>
      <c r="U9" s="284">
        <f>INDEX(SEL!$D$27:$AE$602,MATCH('Graph build'!U$4,SEL!$D$27:$D$602,0)+'Graph build'!$A9,MATCH('Graph build'!$B$1,SEL!$G$6:$AE$6,0)+3)</f>
        <v>1</v>
      </c>
      <c r="W9" s="284">
        <f>INDEX(SEL!$D$27:$AE$602,MATCH('Graph build'!W$4,SEL!$D$27:$D$602,0)+'Graph build'!$A9,MATCH('Graph build'!$B$1,SEL!$G$6:$AE$6,0)+3)</f>
        <v>1</v>
      </c>
    </row>
    <row r="10" spans="1:23" x14ac:dyDescent="0.2">
      <c r="A10" s="279">
        <v>6</v>
      </c>
      <c r="B10" s="279" t="s">
        <v>127</v>
      </c>
      <c r="C10" s="284">
        <f>VLOOKUP(B10,SEL!$D$9:$AE$15,VLOOKUP($B$1,'Look Ups'!$B$3:$C$27,2,FALSE),FALSE)</f>
        <v>0.99999999999999978</v>
      </c>
      <c r="D10" s="284">
        <f>VLOOKUP(B10,SEL!$D$18:$AE$24,VLOOKUP($B$1,'Look Ups'!$B$3:$C$27,2,FALSE),FALSE)</f>
        <v>1.0000000000000002</v>
      </c>
      <c r="E10" s="284">
        <f>INDEX(SEL!$D$27:$AE$602,MATCH('Graph build'!E$4,SEL!$D$27:$D$602,0)+'Graph build'!$A10,MATCH('Graph build'!$B$1,SEL!$G$6:$AE$6,0)+3)</f>
        <v>1</v>
      </c>
      <c r="F10" s="284">
        <f>INDEX(SEL!$D$27:$AE$602,MATCH('Graph build'!F$4,SEL!$D$27:$D$602,0)+'Graph build'!$A10,MATCH('Graph build'!$B$1,SEL!$G$6:$AE$6,0)+3)</f>
        <v>1</v>
      </c>
      <c r="G10" s="284">
        <f>INDEX(SEL!$D$27:$AE$602,MATCH('Graph build'!G$4,SEL!$D$27:$D$602,0)+'Graph build'!$A10,MATCH('Graph build'!$B$1,SEL!$G$6:$AE$6,0)+3)</f>
        <v>1</v>
      </c>
      <c r="H10" s="284">
        <f>INDEX(SEL!$D$27:$AE$602,MATCH('Graph build'!H$4,SEL!$D$27:$D$602,0)+'Graph build'!$A10,MATCH('Graph build'!$B$1,SEL!$G$6:$AE$6,0)+3)</f>
        <v>1</v>
      </c>
      <c r="I10" s="284">
        <f>INDEX(SEL!$D$27:$AE$602,MATCH('Graph build'!I$4,SEL!$D$27:$D$602,0)+'Graph build'!$A10,MATCH('Graph build'!$B$1,SEL!$G$6:$AE$6,0)+3)</f>
        <v>1</v>
      </c>
      <c r="J10" s="284">
        <f>INDEX(SEL!$D$27:$AE$602,MATCH('Graph build'!J$4,SEL!$D$27:$D$602,0)+'Graph build'!$A10,MATCH('Graph build'!$B$1,SEL!$G$6:$AE$6,0)+3)</f>
        <v>1</v>
      </c>
      <c r="K10" s="284">
        <f>INDEX(SEL!$D$27:$AE$602,MATCH('Graph build'!K$4,SEL!$D$27:$D$602,0)+'Graph build'!$A10,MATCH('Graph build'!$B$1,SEL!$G$6:$AE$6,0)+3)</f>
        <v>1</v>
      </c>
      <c r="L10" s="284">
        <f>INDEX(SEL!$D$27:$AE$602,MATCH('Graph build'!L$4,SEL!$D$27:$D$602,0)+'Graph build'!$A10,MATCH('Graph build'!$B$1,SEL!$G$6:$AE$6,0)+3)</f>
        <v>1</v>
      </c>
      <c r="M10" s="284">
        <f>INDEX(SEL!$D$27:$AE$602,MATCH('Graph build'!M$4,SEL!$D$27:$D$602,0)+'Graph build'!$A10,MATCH('Graph build'!$B$1,SEL!$G$6:$AE$6,0)+3)</f>
        <v>1</v>
      </c>
      <c r="N10" s="284">
        <f>INDEX(SEL!$D$27:$AE$602,MATCH('Graph build'!N$4,SEL!$D$27:$D$602,0)+'Graph build'!$A10,MATCH('Graph build'!$B$1,SEL!$G$6:$AE$6,0)+3)</f>
        <v>1</v>
      </c>
      <c r="O10" s="284">
        <f>INDEX(SEL!$D$27:$AE$602,MATCH('Graph build'!O$4,SEL!$D$27:$D$602,0)+'Graph build'!$A10,MATCH('Graph build'!$B$1,SEL!$G$6:$AE$6,0)+3)</f>
        <v>1</v>
      </c>
      <c r="P10" s="284">
        <f>INDEX(SEL!$D$27:$AE$602,MATCH('Graph build'!P$4,SEL!$D$27:$D$602,0)+'Graph build'!$A10,MATCH('Graph build'!$B$1,SEL!$G$6:$AE$6,0)+3)</f>
        <v>0.75</v>
      </c>
      <c r="Q10" s="284">
        <f>INDEX(SEL!$D$27:$AE$602,MATCH('Graph build'!Q$4,SEL!$D$27:$D$602,0)+'Graph build'!$A10,MATCH('Graph build'!$B$1,SEL!$G$6:$AE$6,0)+3)</f>
        <v>1</v>
      </c>
      <c r="R10" s="284">
        <f>INDEX(SEL!$D$27:$AE$602,MATCH('Graph build'!R$4,SEL!$D$27:$D$602,0)+'Graph build'!$A10,MATCH('Graph build'!$B$1,SEL!$G$6:$AE$6,0)+3)</f>
        <v>1</v>
      </c>
      <c r="S10" s="284">
        <f>INDEX(SEL!$D$27:$AE$602,MATCH('Graph build'!S$4,SEL!$D$27:$D$602,0)+'Graph build'!$A10,MATCH('Graph build'!$B$1,SEL!$G$6:$AE$6,0)+3)</f>
        <v>1</v>
      </c>
      <c r="T10" s="284">
        <f>INDEX(SEL!$D$27:$AE$602,MATCH('Graph build'!T$4,SEL!$D$27:$D$602,0)+'Graph build'!$A10,MATCH('Graph build'!$B$1,SEL!$G$6:$AE$6,0)+3)</f>
        <v>1</v>
      </c>
      <c r="U10" s="284">
        <f>INDEX(SEL!$D$27:$AE$602,MATCH('Graph build'!U$4,SEL!$D$27:$D$602,0)+'Graph build'!$A10,MATCH('Graph build'!$B$1,SEL!$G$6:$AE$6,0)+3)</f>
        <v>1</v>
      </c>
      <c r="W10" s="284">
        <f>INDEX(SEL!$D$27:$AE$602,MATCH('Graph build'!W$4,SEL!$D$27:$D$602,0)+'Graph build'!$A10,MATCH('Graph build'!$B$1,SEL!$G$6:$AE$6,0)+3)</f>
        <v>1</v>
      </c>
    </row>
    <row r="11" spans="1:23" x14ac:dyDescent="0.2">
      <c r="A11" s="279">
        <v>7</v>
      </c>
      <c r="B11" s="279" t="s">
        <v>129</v>
      </c>
      <c r="C11" s="284">
        <f>VLOOKUP(B11,SEL!$D$9:$AE$15,VLOOKUP($B$1,'Look Ups'!$B$3:$C$27,2,FALSE),FALSE)</f>
        <v>0.99999999999999978</v>
      </c>
      <c r="D11" s="284">
        <f>VLOOKUP(B11,SEL!$D$18:$AE$24,VLOOKUP($B$1,'Look Ups'!$B$3:$C$27,2,FALSE),FALSE)</f>
        <v>1.0000000000000002</v>
      </c>
      <c r="E11" s="284">
        <f>INDEX(SEL!$D$27:$AE$602,MATCH('Graph build'!E$4,SEL!$D$27:$D$602,0)+'Graph build'!$A11,MATCH('Graph build'!$B$1,SEL!$G$6:$AE$6,0)+3)</f>
        <v>1</v>
      </c>
      <c r="F11" s="284">
        <f>INDEX(SEL!$D$27:$AE$602,MATCH('Graph build'!F$4,SEL!$D$27:$D$602,0)+'Graph build'!$A11,MATCH('Graph build'!$B$1,SEL!$G$6:$AE$6,0)+3)</f>
        <v>1</v>
      </c>
      <c r="G11" s="284">
        <f>INDEX(SEL!$D$27:$AE$602,MATCH('Graph build'!G$4,SEL!$D$27:$D$602,0)+'Graph build'!$A11,MATCH('Graph build'!$B$1,SEL!$G$6:$AE$6,0)+3)</f>
        <v>1</v>
      </c>
      <c r="H11" s="284">
        <f>INDEX(SEL!$D$27:$AE$602,MATCH('Graph build'!H$4,SEL!$D$27:$D$602,0)+'Graph build'!$A11,MATCH('Graph build'!$B$1,SEL!$G$6:$AE$6,0)+3)</f>
        <v>1</v>
      </c>
      <c r="I11" s="284">
        <f>INDEX(SEL!$D$27:$AE$602,MATCH('Graph build'!I$4,SEL!$D$27:$D$602,0)+'Graph build'!$A11,MATCH('Graph build'!$B$1,SEL!$G$6:$AE$6,0)+3)</f>
        <v>1</v>
      </c>
      <c r="J11" s="284">
        <f>INDEX(SEL!$D$27:$AE$602,MATCH('Graph build'!J$4,SEL!$D$27:$D$602,0)+'Graph build'!$A11,MATCH('Graph build'!$B$1,SEL!$G$6:$AE$6,0)+3)</f>
        <v>1</v>
      </c>
      <c r="K11" s="284">
        <f>INDEX(SEL!$D$27:$AE$602,MATCH('Graph build'!K$4,SEL!$D$27:$D$602,0)+'Graph build'!$A11,MATCH('Graph build'!$B$1,SEL!$G$6:$AE$6,0)+3)</f>
        <v>1</v>
      </c>
      <c r="L11" s="284">
        <f>INDEX(SEL!$D$27:$AE$602,MATCH('Graph build'!L$4,SEL!$D$27:$D$602,0)+'Graph build'!$A11,MATCH('Graph build'!$B$1,SEL!$G$6:$AE$6,0)+3)</f>
        <v>1</v>
      </c>
      <c r="M11" s="284">
        <f>INDEX(SEL!$D$27:$AE$602,MATCH('Graph build'!M$4,SEL!$D$27:$D$602,0)+'Graph build'!$A11,MATCH('Graph build'!$B$1,SEL!$G$6:$AE$6,0)+3)</f>
        <v>1</v>
      </c>
      <c r="N11" s="284">
        <f>INDEX(SEL!$D$27:$AE$602,MATCH('Graph build'!N$4,SEL!$D$27:$D$602,0)+'Graph build'!$A11,MATCH('Graph build'!$B$1,SEL!$G$6:$AE$6,0)+3)</f>
        <v>1</v>
      </c>
      <c r="O11" s="284">
        <f>INDEX(SEL!$D$27:$AE$602,MATCH('Graph build'!O$4,SEL!$D$27:$D$602,0)+'Graph build'!$A11,MATCH('Graph build'!$B$1,SEL!$G$6:$AE$6,0)+3)</f>
        <v>1</v>
      </c>
      <c r="P11" s="284">
        <f>INDEX(SEL!$D$27:$AE$602,MATCH('Graph build'!P$4,SEL!$D$27:$D$602,0)+'Graph build'!$A11,MATCH('Graph build'!$B$1,SEL!$G$6:$AE$6,0)+3)</f>
        <v>1</v>
      </c>
      <c r="Q11" s="284">
        <f>INDEX(SEL!$D$27:$AE$602,MATCH('Graph build'!Q$4,SEL!$D$27:$D$602,0)+'Graph build'!$A11,MATCH('Graph build'!$B$1,SEL!$G$6:$AE$6,0)+3)</f>
        <v>1</v>
      </c>
      <c r="R11" s="284">
        <f>INDEX(SEL!$D$27:$AE$602,MATCH('Graph build'!R$4,SEL!$D$27:$D$602,0)+'Graph build'!$A11,MATCH('Graph build'!$B$1,SEL!$G$6:$AE$6,0)+3)</f>
        <v>1</v>
      </c>
      <c r="S11" s="284">
        <f>INDEX(SEL!$D$27:$AE$602,MATCH('Graph build'!S$4,SEL!$D$27:$D$602,0)+'Graph build'!$A11,MATCH('Graph build'!$B$1,SEL!$G$6:$AE$6,0)+3)</f>
        <v>1</v>
      </c>
      <c r="T11" s="284">
        <f>INDEX(SEL!$D$27:$AE$602,MATCH('Graph build'!T$4,SEL!$D$27:$D$602,0)+'Graph build'!$A11,MATCH('Graph build'!$B$1,SEL!$G$6:$AE$6,0)+3)</f>
        <v>1</v>
      </c>
      <c r="U11" s="284">
        <f>INDEX(SEL!$D$27:$AE$602,MATCH('Graph build'!U$4,SEL!$D$27:$D$602,0)+'Graph build'!$A11,MATCH('Graph build'!$B$1,SEL!$G$6:$AE$6,0)+3)</f>
        <v>1</v>
      </c>
      <c r="W11" s="284">
        <f>INDEX(SEL!$D$27:$AE$602,MATCH('Graph build'!W$4,SEL!$D$27:$D$602,0)+'Graph build'!$A11,MATCH('Graph build'!$B$1,SEL!$G$6:$AE$6,0)+3)</f>
        <v>1</v>
      </c>
    </row>
    <row r="15" spans="1:23" x14ac:dyDescent="0.2">
      <c r="C15" s="278" t="s">
        <v>123</v>
      </c>
      <c r="D15" s="278" t="s">
        <v>124</v>
      </c>
      <c r="E15" s="278" t="s">
        <v>125</v>
      </c>
      <c r="F15" s="278" t="s">
        <v>126</v>
      </c>
      <c r="G15" s="278" t="s">
        <v>127</v>
      </c>
      <c r="H15" s="278" t="s">
        <v>129</v>
      </c>
      <c r="I15" s="278" t="s">
        <v>122</v>
      </c>
    </row>
    <row r="16" spans="1:23" x14ac:dyDescent="0.2">
      <c r="B16" s="279" t="s">
        <v>138</v>
      </c>
      <c r="C16" s="284">
        <f>VLOOKUP($B16,Bexley!$D$9:$AM$16,VLOOKUP(Dashboard!$F$2,'Look Ups'!$B$3:$C$27,2,FALSE),FALSE)</f>
        <v>1</v>
      </c>
      <c r="D16" s="284">
        <f>VLOOKUP($B16,Bromley!$D$9:$AL$16,VLOOKUP(Dashboard!$F$2,'Look Ups'!$B$3:$C$27,2,FALSE),FALSE)</f>
        <v>1</v>
      </c>
      <c r="E16" s="284">
        <f>VLOOKUP($B16,Greenwich!$D$9:$AL$16,VLOOKUP(Dashboard!$F$2,'Look Ups'!$B$3:$C$27,2,FALSE),FALSE)</f>
        <v>1</v>
      </c>
      <c r="F16" s="284">
        <f>VLOOKUP($B16,Lambeth!$D$9:$AL$16,VLOOKUP(Dashboard!$F$2,'Look Ups'!$B$3:$C$27,2,FALSE),FALSE)</f>
        <v>1</v>
      </c>
      <c r="G16" s="284">
        <f>VLOOKUP($B16,Lewisham!$D$9:$AL$16,VLOOKUP(Dashboard!$F$2,'Look Ups'!$B$3:$C$27,2,FALSE),FALSE)</f>
        <v>1</v>
      </c>
      <c r="H16" s="284">
        <f>VLOOKUP($B16,Southwark!$D$9:$AO$16,VLOOKUP(Dashboard!$F$2,'Look Ups'!$B$3:$C$27,2,FALSE),FALSE)</f>
        <v>1</v>
      </c>
      <c r="I16" s="436">
        <f t="array" ref="I16">SUMPRODUCT(C16:H16,TRANSPOSE(Inputs!$G$3:$G$8))/Inputs!$G$9</f>
        <v>1</v>
      </c>
    </row>
    <row r="17" spans="2:9" x14ac:dyDescent="0.2">
      <c r="B17" s="279" t="s">
        <v>135</v>
      </c>
      <c r="C17" s="284">
        <f>VLOOKUP($B17,Bexley!$D$9:$AM$16,VLOOKUP(Dashboard!$F$2,'Look Ups'!$B$3:$C$27,2,FALSE),FALSE)</f>
        <v>1</v>
      </c>
      <c r="D17" s="284">
        <f>VLOOKUP($B17,Bromley!$D$9:$AL$16,VLOOKUP(Dashboard!$F$2,'Look Ups'!$B$3:$C$27,2,FALSE),FALSE)</f>
        <v>1</v>
      </c>
      <c r="E17" s="284">
        <f>VLOOKUP($B17,Greenwich!$D$9:$AL$16,VLOOKUP(Dashboard!$F$2,'Look Ups'!$B$3:$C$27,2,FALSE),FALSE)</f>
        <v>1</v>
      </c>
      <c r="F17" s="284">
        <f>VLOOKUP($B17,Lambeth!$D$9:$AL$16,VLOOKUP(Dashboard!$F$2,'Look Ups'!$B$3:$C$27,2,FALSE),FALSE)</f>
        <v>1</v>
      </c>
      <c r="G17" s="284">
        <f>VLOOKUP($B17,Lewisham!$D$9:$AL$16,VLOOKUP(Dashboard!$F$2,'Look Ups'!$B$3:$C$27,2,FALSE),FALSE)</f>
        <v>1</v>
      </c>
      <c r="H17" s="284">
        <f>VLOOKUP($B17,Southwark!$D$9:$AO$16,VLOOKUP(Dashboard!$F$2,'Look Ups'!$B$3:$C$27,2,FALSE),FALSE)</f>
        <v>1</v>
      </c>
      <c r="I17" s="284">
        <f t="array" ref="I17">SUMPRODUCT(C17:H17,TRANSPOSE(Inputs!$G$3:$G$8))/Inputs!$G$9</f>
        <v>1</v>
      </c>
    </row>
    <row r="18" spans="2:9" x14ac:dyDescent="0.2">
      <c r="B18" s="279" t="s">
        <v>132</v>
      </c>
      <c r="C18" s="284">
        <f>VLOOKUP($B18,Bexley!$D$9:$AM$16,VLOOKUP(Dashboard!$F$2,'Look Ups'!$B$3:$C$27,2,FALSE),FALSE)</f>
        <v>1</v>
      </c>
      <c r="D18" s="284">
        <f>VLOOKUP($B18,Bromley!$D$9:$AL$16,VLOOKUP(Dashboard!$F$2,'Look Ups'!$B$3:$C$27,2,FALSE),FALSE)</f>
        <v>1</v>
      </c>
      <c r="E18" s="284">
        <f>VLOOKUP($B18,Greenwich!$D$9:$AL$16,VLOOKUP(Dashboard!$F$2,'Look Ups'!$B$3:$C$27,2,FALSE),FALSE)</f>
        <v>1</v>
      </c>
      <c r="F18" s="284">
        <f>VLOOKUP($B18,Lambeth!$D$9:$AL$16,VLOOKUP(Dashboard!$F$2,'Look Ups'!$B$3:$C$27,2,FALSE),FALSE)</f>
        <v>1</v>
      </c>
      <c r="G18" s="284">
        <f>VLOOKUP($B18,Lewisham!$D$9:$AL$16,VLOOKUP(Dashboard!$F$2,'Look Ups'!$B$3:$C$27,2,FALSE),FALSE)</f>
        <v>1</v>
      </c>
      <c r="H18" s="284">
        <f>VLOOKUP($B18,Southwark!$D$9:$AO$16,VLOOKUP(Dashboard!$F$2,'Look Ups'!$B$3:$C$27,2,FALSE),FALSE)</f>
        <v>1</v>
      </c>
      <c r="I18" s="284">
        <f t="array" ref="I18">SUMPRODUCT(C18:H18,TRANSPOSE(Inputs!$G$3:$G$8))/Inputs!$G$9</f>
        <v>1</v>
      </c>
    </row>
    <row r="19" spans="2:9" x14ac:dyDescent="0.2">
      <c r="B19" s="279" t="s">
        <v>133</v>
      </c>
      <c r="C19" s="284">
        <f>VLOOKUP($B19,Bexley!$D$9:$AM$16,VLOOKUP(Dashboard!$F$2,'Look Ups'!$B$3:$C$27,2,FALSE),FALSE)</f>
        <v>1</v>
      </c>
      <c r="D19" s="284">
        <f>VLOOKUP($B19,Bromley!$D$9:$AL$16,VLOOKUP(Dashboard!$F$2,'Look Ups'!$B$3:$C$27,2,FALSE),FALSE)</f>
        <v>1</v>
      </c>
      <c r="E19" s="284">
        <f>VLOOKUP($B19,Greenwich!$D$9:$AL$16,VLOOKUP(Dashboard!$F$2,'Look Ups'!$B$3:$C$27,2,FALSE),FALSE)</f>
        <v>1</v>
      </c>
      <c r="F19" s="284">
        <f>VLOOKUP($B19,Lambeth!$D$9:$AL$16,VLOOKUP(Dashboard!$F$2,'Look Ups'!$B$3:$C$27,2,FALSE),FALSE)</f>
        <v>1</v>
      </c>
      <c r="G19" s="284">
        <f>VLOOKUP($B19,Lewisham!$D$9:$AL$16,VLOOKUP(Dashboard!$F$2,'Look Ups'!$B$3:$C$27,2,FALSE),FALSE)</f>
        <v>1</v>
      </c>
      <c r="H19" s="284">
        <f>VLOOKUP($B19,Southwark!$D$9:$AO$16,VLOOKUP(Dashboard!$F$2,'Look Ups'!$B$3:$C$27,2,FALSE),FALSE)</f>
        <v>1</v>
      </c>
      <c r="I19" s="284">
        <f t="array" ref="I19">SUMPRODUCT(C19:H19,TRANSPOSE(Inputs!$G$3:$G$8))/Inputs!$G$9</f>
        <v>1</v>
      </c>
    </row>
    <row r="20" spans="2:9" x14ac:dyDescent="0.2">
      <c r="B20" s="279" t="s">
        <v>134</v>
      </c>
      <c r="C20" s="284">
        <f>VLOOKUP($B20,Bexley!$D$9:$AM$16,VLOOKUP(Dashboard!$F$2,'Look Ups'!$B$3:$C$27,2,FALSE),FALSE)</f>
        <v>1</v>
      </c>
      <c r="D20" s="284">
        <f>VLOOKUP($B20,Bromley!$D$9:$AL$16,VLOOKUP(Dashboard!$F$2,'Look Ups'!$B$3:$C$27,2,FALSE),FALSE)</f>
        <v>1</v>
      </c>
      <c r="E20" s="284">
        <f>VLOOKUP($B20,Greenwich!$D$9:$AL$16,VLOOKUP(Dashboard!$F$2,'Look Ups'!$B$3:$C$27,2,FALSE),FALSE)</f>
        <v>1</v>
      </c>
      <c r="F20" s="284">
        <f>VLOOKUP($B20,Lambeth!$D$9:$AL$16,VLOOKUP(Dashboard!$F$2,'Look Ups'!$B$3:$C$27,2,FALSE),FALSE)</f>
        <v>1</v>
      </c>
      <c r="G20" s="284">
        <f>VLOOKUP($B20,Lewisham!$D$9:$AL$16,VLOOKUP(Dashboard!$F$2,'Look Ups'!$B$3:$C$27,2,FALSE),FALSE)</f>
        <v>1</v>
      </c>
      <c r="H20" s="284">
        <f>VLOOKUP($B20,Southwark!$D$9:$AO$16,VLOOKUP(Dashboard!$F$2,'Look Ups'!$B$3:$C$27,2,FALSE),FALSE)</f>
        <v>1</v>
      </c>
      <c r="I20" s="284">
        <f t="array" ref="I20">SUMPRODUCT(C20:H20,TRANSPOSE(Inputs!$G$3:$G$8))/Inputs!$G$9</f>
        <v>1</v>
      </c>
    </row>
    <row r="21" spans="2:9" x14ac:dyDescent="0.2">
      <c r="B21" s="279" t="s">
        <v>136</v>
      </c>
      <c r="C21" s="284">
        <f>VLOOKUP($B21,Bexley!$D$9:$AM$16,VLOOKUP(Dashboard!$F$2,'Look Ups'!$B$3:$C$27,2,FALSE),FALSE)</f>
        <v>1</v>
      </c>
      <c r="D21" s="284">
        <f>VLOOKUP($B21,Bromley!$D$9:$AL$16,VLOOKUP(Dashboard!$F$2,'Look Ups'!$B$3:$C$27,2,FALSE),FALSE)</f>
        <v>1</v>
      </c>
      <c r="E21" s="284">
        <f>VLOOKUP($B21,Greenwich!$D$9:$AL$16,VLOOKUP(Dashboard!$F$2,'Look Ups'!$B$3:$C$27,2,FALSE),FALSE)</f>
        <v>1</v>
      </c>
      <c r="F21" s="284">
        <f>VLOOKUP($B21,Lambeth!$D$9:$AL$16,VLOOKUP(Dashboard!$F$2,'Look Ups'!$B$3:$C$27,2,FALSE),FALSE)</f>
        <v>1</v>
      </c>
      <c r="G21" s="284">
        <f>VLOOKUP($B21,Lewisham!$D$9:$AL$16,VLOOKUP(Dashboard!$F$2,'Look Ups'!$B$3:$C$27,2,FALSE),FALSE)</f>
        <v>1</v>
      </c>
      <c r="H21" s="284">
        <f>VLOOKUP($B21,Southwark!$D$9:$AO$16,VLOOKUP(Dashboard!$F$2,'Look Ups'!$B$3:$C$27,2,FALSE),FALSE)</f>
        <v>1</v>
      </c>
      <c r="I21" s="284">
        <f t="array" ref="I21">SUMPRODUCT(C21:H21,TRANSPOSE(Inputs!$G$3:$G$8))/Inputs!$G$9</f>
        <v>1</v>
      </c>
    </row>
    <row r="22" spans="2:9" x14ac:dyDescent="0.2">
      <c r="B22" s="279" t="s">
        <v>137</v>
      </c>
      <c r="C22" s="284">
        <f>VLOOKUP($B22,Bexley!$D$9:$AM$16,VLOOKUP(Dashboard!$F$2,'Look Ups'!$B$3:$C$27,2,FALSE),FALSE)</f>
        <v>1</v>
      </c>
      <c r="D22" s="284">
        <f>VLOOKUP($B22,Bromley!$D$9:$AL$16,VLOOKUP(Dashboard!$F$2,'Look Ups'!$B$3:$C$27,2,FALSE),FALSE)</f>
        <v>1</v>
      </c>
      <c r="E22" s="284">
        <f>VLOOKUP($B22,Greenwich!$D$9:$AL$16,VLOOKUP(Dashboard!$F$2,'Look Ups'!$B$3:$C$27,2,FALSE),FALSE)</f>
        <v>1</v>
      </c>
      <c r="F22" s="284">
        <f>VLOOKUP($B22,Lambeth!$D$9:$AL$16,VLOOKUP(Dashboard!$F$2,'Look Ups'!$B$3:$C$27,2,FALSE),FALSE)</f>
        <v>1</v>
      </c>
      <c r="G22" s="284">
        <f>VLOOKUP($B22,Lewisham!$D$9:$AL$16,VLOOKUP(Dashboard!$F$2,'Look Ups'!$B$3:$C$27,2,FALSE),FALSE)</f>
        <v>1</v>
      </c>
      <c r="H22" s="284">
        <f>VLOOKUP($B22,Southwark!$D$9:$AO$16,VLOOKUP(Dashboard!$F$2,'Look Ups'!$B$3:$C$27,2,FALSE),FALSE)</f>
        <v>1</v>
      </c>
      <c r="I22" s="284">
        <f t="array" ref="I22">SUMPRODUCT(C22:H22,TRANSPOSE(Inputs!$G$3:$G$8))/Inputs!$G$9</f>
        <v>1</v>
      </c>
    </row>
    <row r="24" spans="2:9" x14ac:dyDescent="0.2">
      <c r="C24" s="278" t="s">
        <v>123</v>
      </c>
      <c r="D24" s="278" t="s">
        <v>124</v>
      </c>
      <c r="E24" s="278" t="s">
        <v>125</v>
      </c>
      <c r="F24" s="278" t="s">
        <v>126</v>
      </c>
      <c r="G24" s="278" t="s">
        <v>127</v>
      </c>
      <c r="H24" s="278" t="s">
        <v>129</v>
      </c>
      <c r="I24" s="278" t="s">
        <v>122</v>
      </c>
    </row>
    <row r="25" spans="2:9" x14ac:dyDescent="0.2">
      <c r="B25" s="279" t="s">
        <v>156</v>
      </c>
      <c r="C25" s="284">
        <f>VLOOKUP($B25,Bexley!$D$20:$AM$29,VLOOKUP(Dashboard!$F$2,'Look Ups'!$B$3:$C$27,2,FALSE),FALSE)</f>
        <v>1</v>
      </c>
      <c r="D25" s="284">
        <f>VLOOKUP($B25,Bromley!$D$20:$AL$29,VLOOKUP(Dashboard!$F$2,'Look Ups'!$B$3:$C$27,2,FALSE),FALSE)</f>
        <v>1</v>
      </c>
      <c r="E25" s="284">
        <f>VLOOKUP($B25,Greenwich!$D$20:$AL$29,VLOOKUP(Dashboard!$F$2,'Look Ups'!$B$3:$C$27,2,FALSE),FALSE)</f>
        <v>1</v>
      </c>
      <c r="F25" s="284">
        <f>VLOOKUP($B25,Lambeth!$D$20:$AL$30,VLOOKUP(Dashboard!$F$2,'Look Ups'!$B$3:$C$27,2,FALSE),FALSE)</f>
        <v>1</v>
      </c>
      <c r="G25" s="284">
        <f>VLOOKUP($B25,Lewisham!$D$20:$AL$29,VLOOKUP(Dashboard!$F$2,'Look Ups'!$B$3:$C$27,2,FALSE),FALSE)</f>
        <v>1</v>
      </c>
      <c r="H25" s="284">
        <f>VLOOKUP($B25,Southwark!$D$19:$AO$27,VLOOKUP(Dashboard!$F$2,'Look Ups'!$B$3:$C$27,2,FALSE),FALSE)</f>
        <v>1</v>
      </c>
      <c r="I25" s="284">
        <f t="array" ref="I25">SUMPRODUCT(C25:H25,TRANSPOSE(Inputs!$G$3:$G$8))/Inputs!$G$9</f>
        <v>1</v>
      </c>
    </row>
    <row r="26" spans="2:9" x14ac:dyDescent="0.2">
      <c r="B26" s="279" t="s">
        <v>157</v>
      </c>
      <c r="C26" s="284">
        <f>VLOOKUP($B26,Bexley!$D$20:$AM$29,VLOOKUP(Dashboard!$F$2,'Look Ups'!$B$3:$C$27,2,FALSE),FALSE)</f>
        <v>1</v>
      </c>
      <c r="D26" s="284">
        <f>VLOOKUP($B26,Bromley!$D$20:$AL$29,VLOOKUP(Dashboard!$F$2,'Look Ups'!$B$3:$C$27,2,FALSE),FALSE)</f>
        <v>1</v>
      </c>
      <c r="E26" s="284">
        <f>VLOOKUP($B26,Greenwich!$D$20:$AL$29,VLOOKUP(Dashboard!$F$2,'Look Ups'!$B$3:$C$27,2,FALSE),FALSE)</f>
        <v>1</v>
      </c>
      <c r="F26" s="284">
        <f>VLOOKUP($B26,Lambeth!$D$20:$AL$30,VLOOKUP(Dashboard!$F$2,'Look Ups'!$B$3:$C$27,2,FALSE),FALSE)</f>
        <v>1</v>
      </c>
      <c r="G26" s="284">
        <f>VLOOKUP($B26,Lewisham!$D$20:$AL$29,VLOOKUP(Dashboard!$F$2,'Look Ups'!$B$3:$C$27,2,FALSE),FALSE)</f>
        <v>1</v>
      </c>
      <c r="H26" s="284">
        <f>VLOOKUP($B26,Southwark!$D$19:$AO$27,VLOOKUP(Dashboard!$F$2,'Look Ups'!$B$3:$C$27,2,FALSE),FALSE)</f>
        <v>1</v>
      </c>
      <c r="I26" s="284">
        <f t="array" ref="I26">SUMPRODUCT(C26:H26,TRANSPOSE(Inputs!$G$3:$G$8))/Inputs!$G$9</f>
        <v>1</v>
      </c>
    </row>
    <row r="27" spans="2:9" x14ac:dyDescent="0.2">
      <c r="B27" s="279" t="s">
        <v>158</v>
      </c>
      <c r="C27" s="284">
        <f>VLOOKUP($B27,Bexley!$D$20:$AM$29,VLOOKUP(Dashboard!$F$2,'Look Ups'!$B$3:$C$27,2,FALSE),FALSE)</f>
        <v>1</v>
      </c>
      <c r="D27" s="284">
        <f>VLOOKUP($B27,Bromley!$D$20:$AL$29,VLOOKUP(Dashboard!$F$2,'Look Ups'!$B$3:$C$27,2,FALSE),FALSE)</f>
        <v>1</v>
      </c>
      <c r="E27" s="284">
        <f>VLOOKUP($B27,Greenwich!$D$20:$AL$29,VLOOKUP(Dashboard!$F$2,'Look Ups'!$B$3:$C$27,2,FALSE),FALSE)</f>
        <v>1</v>
      </c>
      <c r="F27" s="284">
        <f>VLOOKUP($B27,Lambeth!$D$20:$AL$30,VLOOKUP(Dashboard!$F$2,'Look Ups'!$B$3:$C$27,2,FALSE),FALSE)</f>
        <v>1</v>
      </c>
      <c r="G27" s="284">
        <f>VLOOKUP($B27,Lewisham!$D$20:$AL$29,VLOOKUP(Dashboard!$F$2,'Look Ups'!$B$3:$C$27,2,FALSE),FALSE)</f>
        <v>1</v>
      </c>
      <c r="H27" s="284">
        <f>VLOOKUP($B27,Southwark!$D$19:$AO$27,VLOOKUP(Dashboard!$F$2,'Look Ups'!$B$3:$C$27,2,FALSE),FALSE)</f>
        <v>1</v>
      </c>
      <c r="I27" s="284">
        <f t="array" ref="I27">SUMPRODUCT(C27:H27,TRANSPOSE(Inputs!$G$3:$G$8))/Inputs!$G$9</f>
        <v>1</v>
      </c>
    </row>
    <row r="28" spans="2:9" x14ac:dyDescent="0.2">
      <c r="B28" s="279" t="s">
        <v>159</v>
      </c>
      <c r="C28" s="284">
        <f>VLOOKUP($B28,Bexley!$D$20:$AM$29,VLOOKUP(Dashboard!$F$2,'Look Ups'!$B$3:$C$27,2,FALSE),FALSE)</f>
        <v>1</v>
      </c>
      <c r="D28" s="284">
        <f>VLOOKUP($B28,Bromley!$D$20:$AL$29,VLOOKUP(Dashboard!$F$2,'Look Ups'!$B$3:$C$27,2,FALSE),FALSE)</f>
        <v>1</v>
      </c>
      <c r="E28" s="284">
        <f>VLOOKUP($B28,Greenwich!$D$20:$AL$29,VLOOKUP(Dashboard!$F$2,'Look Ups'!$B$3:$C$27,2,FALSE),FALSE)</f>
        <v>1</v>
      </c>
      <c r="F28" s="284">
        <f>VLOOKUP($B28,Lambeth!$D$20:$AL$30,VLOOKUP(Dashboard!$F$2,'Look Ups'!$B$3:$C$27,2,FALSE),FALSE)</f>
        <v>1</v>
      </c>
      <c r="G28" s="284">
        <f>VLOOKUP($B28,Lewisham!$D$20:$AL$29,VLOOKUP(Dashboard!$F$2,'Look Ups'!$B$3:$C$27,2,FALSE),FALSE)</f>
        <v>1</v>
      </c>
      <c r="H28" s="284">
        <f>VLOOKUP($B28,Southwark!$D$19:$AO$27,VLOOKUP(Dashboard!$F$2,'Look Ups'!$B$3:$C$27,2,FALSE),FALSE)</f>
        <v>1</v>
      </c>
      <c r="I28" s="284">
        <f t="array" ref="I28">SUMPRODUCT(C28:H28,TRANSPOSE(Inputs!$G$3:$G$8))/Inputs!$G$9</f>
        <v>1</v>
      </c>
    </row>
    <row r="29" spans="2:9" x14ac:dyDescent="0.2">
      <c r="B29" s="279" t="s">
        <v>160</v>
      </c>
      <c r="C29" s="284">
        <f>VLOOKUP($B29,Bexley!$D$20:$AM$29,VLOOKUP(Dashboard!$F$2,'Look Ups'!$B$3:$C$27,2,FALSE),FALSE)</f>
        <v>1</v>
      </c>
      <c r="D29" s="284">
        <f>VLOOKUP($B29,Bromley!$D$20:$AL$29,VLOOKUP(Dashboard!$F$2,'Look Ups'!$B$3:$C$27,2,FALSE),FALSE)</f>
        <v>1</v>
      </c>
      <c r="E29" s="284">
        <f>VLOOKUP($B29,Greenwich!$D$20:$AL$29,VLOOKUP(Dashboard!$F$2,'Look Ups'!$B$3:$C$27,2,FALSE),FALSE)</f>
        <v>1</v>
      </c>
      <c r="F29" s="284">
        <f>VLOOKUP($B29,Lambeth!$D$20:$AL$30,VLOOKUP(Dashboard!$F$2,'Look Ups'!$B$3:$C$27,2,FALSE),FALSE)</f>
        <v>1</v>
      </c>
      <c r="G29" s="284">
        <f>VLOOKUP($B29,Lewisham!$D$20:$AL$29,VLOOKUP(Dashboard!$F$2,'Look Ups'!$B$3:$C$27,2,FALSE),FALSE)</f>
        <v>1</v>
      </c>
      <c r="H29" s="284">
        <f>VLOOKUP($B29,Southwark!$D$19:$AO$27,VLOOKUP(Dashboard!$F$2,'Look Ups'!$B$3:$C$27,2,FALSE),FALSE)</f>
        <v>1</v>
      </c>
      <c r="I29" s="284">
        <f t="array" ref="I29">SUMPRODUCT(C29:H29,TRANSPOSE(Inputs!$G$3:$G$8))/Inputs!$G$9</f>
        <v>1</v>
      </c>
    </row>
    <row r="30" spans="2:9" x14ac:dyDescent="0.2">
      <c r="B30" s="279" t="s">
        <v>161</v>
      </c>
      <c r="C30" s="284">
        <f>VLOOKUP($B30,Bexley!$D$20:$AM$29,VLOOKUP(Dashboard!$F$2,'Look Ups'!$B$3:$C$27,2,FALSE),FALSE)</f>
        <v>1</v>
      </c>
      <c r="D30" s="284">
        <f>VLOOKUP($B30,Bromley!$D$20:$AL$29,VLOOKUP(Dashboard!$F$2,'Look Ups'!$B$3:$C$27,2,FALSE),FALSE)</f>
        <v>1</v>
      </c>
      <c r="E30" s="284">
        <f>VLOOKUP($B30,Greenwich!$D$20:$AL$29,VLOOKUP(Dashboard!$F$2,'Look Ups'!$B$3:$C$27,2,FALSE),FALSE)</f>
        <v>1</v>
      </c>
      <c r="F30" s="284">
        <f>VLOOKUP($B30,Lambeth!$D$20:$AL$30,VLOOKUP(Dashboard!$F$2,'Look Ups'!$B$3:$C$27,2,FALSE),FALSE)</f>
        <v>1</v>
      </c>
      <c r="G30" s="284">
        <f>VLOOKUP($B30,Lewisham!$D$20:$AL$29,VLOOKUP(Dashboard!$F$2,'Look Ups'!$B$3:$C$27,2,FALSE),FALSE)</f>
        <v>1</v>
      </c>
      <c r="H30" s="284">
        <f>VLOOKUP($B30,Southwark!$D$19:$AO$27,VLOOKUP(Dashboard!$F$2,'Look Ups'!$B$3:$C$27,2,FALSE),FALSE)</f>
        <v>1</v>
      </c>
      <c r="I30" s="284">
        <f t="array" ref="I30">SUMPRODUCT(C30:H30,TRANSPOSE(Inputs!$G$3:$G$8))/Inputs!$G$9</f>
        <v>1</v>
      </c>
    </row>
    <row r="31" spans="2:9" x14ac:dyDescent="0.2">
      <c r="B31" s="279" t="s">
        <v>162</v>
      </c>
      <c r="C31" s="284">
        <f>VLOOKUP($B31,Bexley!$D$20:$AM$29,VLOOKUP(Dashboard!$F$2,'Look Ups'!$B$3:$C$27,2,FALSE),FALSE)</f>
        <v>1</v>
      </c>
      <c r="D31" s="284">
        <f>VLOOKUP($B31,Bromley!$D$20:$AL$29,VLOOKUP(Dashboard!$F$2,'Look Ups'!$B$3:$C$27,2,FALSE),FALSE)</f>
        <v>1</v>
      </c>
      <c r="E31" s="284">
        <f>VLOOKUP($B31,Greenwich!$D$20:$AL$29,VLOOKUP(Dashboard!$F$2,'Look Ups'!$B$3:$C$27,2,FALSE),FALSE)</f>
        <v>1</v>
      </c>
      <c r="F31" s="284">
        <f>VLOOKUP($B31,Lambeth!$D$20:$AL$30,VLOOKUP(Dashboard!$F$2,'Look Ups'!$B$3:$C$27,2,FALSE),FALSE)</f>
        <v>1</v>
      </c>
      <c r="G31" s="284">
        <f>VLOOKUP($B31,Lewisham!$D$20:$AL$29,VLOOKUP(Dashboard!$F$2,'Look Ups'!$B$3:$C$27,2,FALSE),FALSE)</f>
        <v>1</v>
      </c>
      <c r="H31" s="284">
        <f>VLOOKUP($B31,Southwark!$D$19:$AO$27,VLOOKUP(Dashboard!$F$2,'Look Ups'!$B$3:$C$27,2,FALSE),FALSE)</f>
        <v>1</v>
      </c>
      <c r="I31" s="284">
        <f t="array" ref="I31">SUMPRODUCT(C31:H31,TRANSPOSE(Inputs!$G$3:$G$8))/Inputs!$G$9</f>
        <v>1</v>
      </c>
    </row>
    <row r="32" spans="2:9" x14ac:dyDescent="0.2">
      <c r="B32" s="279" t="s">
        <v>163</v>
      </c>
      <c r="C32" s="284">
        <f>VLOOKUP($B32,Bexley!$D$20:$AM$29,VLOOKUP(Dashboard!$F$2,'Look Ups'!$B$3:$C$27,2,FALSE),FALSE)</f>
        <v>1</v>
      </c>
      <c r="D32" s="284">
        <f>VLOOKUP($B32,Bromley!$D$20:$AL$29,VLOOKUP(Dashboard!$F$2,'Look Ups'!$B$3:$C$27,2,FALSE),FALSE)</f>
        <v>1</v>
      </c>
      <c r="E32" s="284">
        <f>VLOOKUP($B32,Greenwich!$D$20:$AL$29,VLOOKUP(Dashboard!$F$2,'Look Ups'!$B$3:$C$27,2,FALSE),FALSE)</f>
        <v>1</v>
      </c>
      <c r="F32" s="284">
        <f>VLOOKUP($B32,Lambeth!$D$20:$AL$30,VLOOKUP(Dashboard!$F$2,'Look Ups'!$B$3:$C$27,2,FALSE),FALSE)</f>
        <v>1</v>
      </c>
      <c r="G32" s="284">
        <f>VLOOKUP($B32,Lewisham!$D$20:$AL$29,VLOOKUP(Dashboard!$F$2,'Look Ups'!$B$3:$C$27,2,FALSE),FALSE)</f>
        <v>1</v>
      </c>
      <c r="H32" s="284">
        <f>VLOOKUP($B32,Southwark!$D$19:$AO$27,VLOOKUP(Dashboard!$F$2,'Look Ups'!$B$3:$C$27,2,FALSE),FALSE)</f>
        <v>1</v>
      </c>
      <c r="I32" s="284">
        <f t="array" ref="I32">SUMPRODUCT(C32:H32,TRANSPOSE(Inputs!$G$3:$G$8))/Inputs!$G$9</f>
        <v>1</v>
      </c>
    </row>
    <row r="33" spans="2:9" x14ac:dyDescent="0.2">
      <c r="B33" s="279" t="s">
        <v>147</v>
      </c>
      <c r="C33" s="284">
        <f>VLOOKUP($B33,Bexley!$D$20:$AM$29,VLOOKUP(Dashboard!$F$2,'Look Ups'!$B$3:$C$27,2,FALSE),FALSE)</f>
        <v>1</v>
      </c>
      <c r="D33" s="284">
        <f>VLOOKUP($B33,Bromley!$D$20:$AL$29,VLOOKUP(Dashboard!$F$2,'Look Ups'!$B$3:$C$27,2,FALSE),FALSE)</f>
        <v>1</v>
      </c>
      <c r="E33" s="284">
        <f>VLOOKUP($B33,Greenwich!$D$20:$AL$29,VLOOKUP(Dashboard!$F$2,'Look Ups'!$B$3:$C$27,2,FALSE),FALSE)</f>
        <v>1</v>
      </c>
      <c r="F33" s="284">
        <f>VLOOKUP($B33,Lambeth!$D$20:$AL$30,VLOOKUP(Dashboard!$F$2,'Look Ups'!$B$3:$C$27,2,FALSE),FALSE)</f>
        <v>1</v>
      </c>
      <c r="G33" s="284">
        <f>VLOOKUP($B33,Lewisham!$D$20:$AL$29,VLOOKUP(Dashboard!$F$2,'Look Ups'!$B$3:$C$27,2,FALSE),FALSE)</f>
        <v>1</v>
      </c>
      <c r="H33" s="284">
        <f>VLOOKUP($B33,Southwark!$D$19:$AO$27,VLOOKUP(Dashboard!$F$2,'Look Ups'!$B$3:$C$27,2,FALSE),FALSE)</f>
        <v>1</v>
      </c>
      <c r="I33" s="284">
        <f t="array" ref="I33">SUMPRODUCT(C33:H33,TRANSPOSE(Inputs!$G$3:$G$8))/Inputs!$G$9</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CBC Milestones</vt:lpstr>
      <vt:lpstr>Dashboard</vt:lpstr>
      <vt:lpstr>SEL</vt:lpstr>
      <vt:lpstr>Bexley</vt:lpstr>
      <vt:lpstr>Bromley</vt:lpstr>
      <vt:lpstr>Greenwich</vt:lpstr>
      <vt:lpstr>Lambeth</vt:lpstr>
      <vt:lpstr>Lewisham</vt:lpstr>
      <vt:lpstr>Southwark</vt:lpstr>
      <vt:lpstr>Sheet1</vt:lpstr>
      <vt:lpstr>Inputs</vt:lpstr>
      <vt:lpstr>Look Ups</vt:lpstr>
      <vt:lpstr>Graph build</vt:lpstr>
      <vt:lpstr>Dashboard!GPfed_Weights</vt:lpstr>
      <vt:lpstr>GPfed_Weights</vt:lpstr>
      <vt:lpstr>LCN_Weights</vt:lpstr>
      <vt:lpstr>Bexley!Print_Area</vt:lpstr>
      <vt:lpstr>Bromley!Print_Area</vt:lpstr>
      <vt:lpstr>'CBC Milestones'!Print_Area</vt:lpstr>
      <vt:lpstr>Dashboard!Print_Area</vt:lpstr>
      <vt:lpstr>Greenwich!Print_Area</vt:lpstr>
      <vt:lpstr>Lambeth!Print_Area</vt:lpstr>
      <vt:lpstr>Lewisham!Print_Area</vt:lpstr>
      <vt:lpstr>SEL!Print_Area</vt:lpstr>
      <vt:lpstr>Southwark!Print_Area</vt:lpstr>
      <vt:lpstr>Bexley!Print_Titles</vt:lpstr>
      <vt:lpstr>Bromley!Print_Titles</vt:lpstr>
      <vt:lpstr>Greenwich!Print_Titles</vt:lpstr>
      <vt:lpstr>Lambeth!Print_Titles</vt:lpstr>
      <vt:lpstr>Lewisham!Print_Titles</vt:lpstr>
      <vt:lpstr>SEL!Print_Titles</vt:lpstr>
      <vt:lpstr>Southwark!Print_Titles</vt:lpstr>
    </vt:vector>
  </TitlesOfParts>
  <Manager>Business Dynamics</Manager>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Gantt chart planner</dc:subject>
  <dc:creator>Grace Blundell</dc:creator>
  <cp:lastModifiedBy>Chris Williams</cp:lastModifiedBy>
  <cp:lastPrinted>2016-09-13T14:35:08Z</cp:lastPrinted>
  <dcterms:created xsi:type="dcterms:W3CDTF">2004-05-31T05:12:13Z</dcterms:created>
  <dcterms:modified xsi:type="dcterms:W3CDTF">2016-10-21T09:36:05Z</dcterms:modified>
</cp:coreProperties>
</file>